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07398C87-87A5-2C45-A20C-FAB16E050274}" xr6:coauthVersionLast="47" xr6:coauthVersionMax="47" xr10:uidLastSave="{00000000-0000-0000-0000-000000000000}"/>
  <bookViews>
    <workbookView xWindow="360" yWindow="760" windowWidth="19860" windowHeight="142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/>
  <c r="P38" i="1" s="1"/>
  <c r="AD38" i="1"/>
  <c r="AC38" i="1"/>
  <c r="AB38" i="1"/>
  <c r="U38" i="1"/>
  <c r="S38" i="1"/>
  <c r="AR37" i="1"/>
  <c r="X37" i="1" s="1"/>
  <c r="AQ37" i="1"/>
  <c r="AO37" i="1"/>
  <c r="AP37" i="1" s="1"/>
  <c r="AN37" i="1"/>
  <c r="AL37" i="1"/>
  <c r="P37" i="1" s="1"/>
  <c r="AD37" i="1"/>
  <c r="AC37" i="1"/>
  <c r="AB37" i="1"/>
  <c r="U37" i="1"/>
  <c r="AR36" i="1"/>
  <c r="AQ36" i="1"/>
  <c r="AO36" i="1"/>
  <c r="AP36" i="1" s="1"/>
  <c r="AN36" i="1"/>
  <c r="AL36" i="1"/>
  <c r="N36" i="1" s="1"/>
  <c r="M36" i="1" s="1"/>
  <c r="AD36" i="1"/>
  <c r="AC36" i="1"/>
  <c r="AB36" i="1"/>
  <c r="X36" i="1"/>
  <c r="U36" i="1"/>
  <c r="S36" i="1"/>
  <c r="P36" i="1"/>
  <c r="O36" i="1"/>
  <c r="AR35" i="1"/>
  <c r="AQ35" i="1"/>
  <c r="AP35" i="1" s="1"/>
  <c r="AO35" i="1"/>
  <c r="AN35" i="1"/>
  <c r="AL35" i="1" s="1"/>
  <c r="AD35" i="1"/>
  <c r="AC35" i="1"/>
  <c r="AB35" i="1" s="1"/>
  <c r="X35" i="1"/>
  <c r="U35" i="1"/>
  <c r="AR34" i="1"/>
  <c r="AQ34" i="1"/>
  <c r="AO34" i="1"/>
  <c r="AP34" i="1" s="1"/>
  <c r="AN34" i="1"/>
  <c r="AL34" i="1"/>
  <c r="P34" i="1" s="1"/>
  <c r="AD34" i="1"/>
  <c r="AC34" i="1"/>
  <c r="AB34" i="1"/>
  <c r="U34" i="1"/>
  <c r="S34" i="1"/>
  <c r="O34" i="1"/>
  <c r="AR33" i="1"/>
  <c r="AQ33" i="1"/>
  <c r="AO33" i="1"/>
  <c r="AP33" i="1" s="1"/>
  <c r="AN33" i="1"/>
  <c r="AM33" i="1"/>
  <c r="AL33" i="1"/>
  <c r="P33" i="1" s="1"/>
  <c r="AD33" i="1"/>
  <c r="AC33" i="1"/>
  <c r="AB33" i="1" s="1"/>
  <c r="U33" i="1"/>
  <c r="AR32" i="1"/>
  <c r="AQ32" i="1"/>
  <c r="AO32" i="1"/>
  <c r="AP32" i="1" s="1"/>
  <c r="AN32" i="1"/>
  <c r="AL32" i="1"/>
  <c r="N32" i="1" s="1"/>
  <c r="M32" i="1" s="1"/>
  <c r="AD32" i="1"/>
  <c r="AC32" i="1"/>
  <c r="AB32" i="1"/>
  <c r="U32" i="1"/>
  <c r="S32" i="1"/>
  <c r="P32" i="1"/>
  <c r="O32" i="1"/>
  <c r="AR31" i="1"/>
  <c r="AQ31" i="1"/>
  <c r="AP31" i="1" s="1"/>
  <c r="AO31" i="1"/>
  <c r="AN31" i="1"/>
  <c r="AL31" i="1" s="1"/>
  <c r="AD31" i="1"/>
  <c r="AC31" i="1"/>
  <c r="AB31" i="1" s="1"/>
  <c r="X31" i="1"/>
  <c r="U31" i="1"/>
  <c r="AR30" i="1"/>
  <c r="AQ30" i="1"/>
  <c r="AO30" i="1"/>
  <c r="AP30" i="1" s="1"/>
  <c r="AN30" i="1"/>
  <c r="AL30" i="1" s="1"/>
  <c r="AD30" i="1"/>
  <c r="AB30" i="1" s="1"/>
  <c r="AC30" i="1"/>
  <c r="U30" i="1"/>
  <c r="S30" i="1"/>
  <c r="AR29" i="1"/>
  <c r="AQ29" i="1"/>
  <c r="AO29" i="1"/>
  <c r="AN29" i="1"/>
  <c r="AM29" i="1"/>
  <c r="AL29" i="1"/>
  <c r="P29" i="1" s="1"/>
  <c r="AD29" i="1"/>
  <c r="AC29" i="1"/>
  <c r="AB29" i="1" s="1"/>
  <c r="U29" i="1"/>
  <c r="AR28" i="1"/>
  <c r="AQ28" i="1"/>
  <c r="AO28" i="1"/>
  <c r="AN28" i="1"/>
  <c r="AL28" i="1"/>
  <c r="N28" i="1" s="1"/>
  <c r="M28" i="1" s="1"/>
  <c r="AD28" i="1"/>
  <c r="AC28" i="1"/>
  <c r="AB28" i="1"/>
  <c r="U28" i="1"/>
  <c r="S28" i="1"/>
  <c r="P28" i="1"/>
  <c r="O28" i="1"/>
  <c r="AR27" i="1"/>
  <c r="AQ27" i="1"/>
  <c r="AP27" i="1" s="1"/>
  <c r="AO27" i="1"/>
  <c r="AN27" i="1"/>
  <c r="AL27" i="1" s="1"/>
  <c r="AM27" i="1"/>
  <c r="AD27" i="1"/>
  <c r="AC27" i="1"/>
  <c r="AB27" i="1" s="1"/>
  <c r="X27" i="1"/>
  <c r="U27" i="1"/>
  <c r="AR26" i="1"/>
  <c r="AQ26" i="1"/>
  <c r="AO26" i="1"/>
  <c r="AP26" i="1" s="1"/>
  <c r="AN26" i="1"/>
  <c r="AL26" i="1" s="1"/>
  <c r="AD26" i="1"/>
  <c r="AB26" i="1" s="1"/>
  <c r="AC26" i="1"/>
  <c r="U26" i="1"/>
  <c r="AR25" i="1"/>
  <c r="AQ25" i="1"/>
  <c r="AO25" i="1"/>
  <c r="AP25" i="1" s="1"/>
  <c r="AN25" i="1"/>
  <c r="AM25" i="1"/>
  <c r="AL25" i="1"/>
  <c r="P25" i="1" s="1"/>
  <c r="AD25" i="1"/>
  <c r="AC25" i="1"/>
  <c r="AB25" i="1" s="1"/>
  <c r="U25" i="1"/>
  <c r="AR24" i="1"/>
  <c r="AQ24" i="1"/>
  <c r="AO24" i="1"/>
  <c r="AN24" i="1"/>
  <c r="AL24" i="1"/>
  <c r="N24" i="1" s="1"/>
  <c r="M24" i="1" s="1"/>
  <c r="AD24" i="1"/>
  <c r="AC24" i="1"/>
  <c r="AB24" i="1"/>
  <c r="U24" i="1"/>
  <c r="S24" i="1"/>
  <c r="P24" i="1"/>
  <c r="O24" i="1"/>
  <c r="AR23" i="1"/>
  <c r="AQ23" i="1"/>
  <c r="AP23" i="1" s="1"/>
  <c r="AO23" i="1"/>
  <c r="AN23" i="1"/>
  <c r="AL23" i="1" s="1"/>
  <c r="AM23" i="1" s="1"/>
  <c r="AD23" i="1"/>
  <c r="AC23" i="1"/>
  <c r="AB23" i="1" s="1"/>
  <c r="X23" i="1"/>
  <c r="U23" i="1"/>
  <c r="AR22" i="1"/>
  <c r="AQ22" i="1"/>
  <c r="AO22" i="1"/>
  <c r="AN22" i="1"/>
  <c r="AL22" i="1" s="1"/>
  <c r="AD22" i="1"/>
  <c r="AB22" i="1" s="1"/>
  <c r="AC22" i="1"/>
  <c r="U22" i="1"/>
  <c r="AR21" i="1"/>
  <c r="AQ21" i="1"/>
  <c r="AO21" i="1"/>
  <c r="AN21" i="1"/>
  <c r="AM21" i="1"/>
  <c r="AL21" i="1"/>
  <c r="AD21" i="1"/>
  <c r="AC21" i="1"/>
  <c r="AB21" i="1"/>
  <c r="U21" i="1"/>
  <c r="AR20" i="1"/>
  <c r="AQ20" i="1"/>
  <c r="AO20" i="1"/>
  <c r="AP20" i="1" s="1"/>
  <c r="AN20" i="1"/>
  <c r="AL20" i="1"/>
  <c r="N20" i="1" s="1"/>
  <c r="M20" i="1" s="1"/>
  <c r="AF20" i="1" s="1"/>
  <c r="AD20" i="1"/>
  <c r="AC20" i="1"/>
  <c r="AB20" i="1"/>
  <c r="X20" i="1"/>
  <c r="U20" i="1"/>
  <c r="S20" i="1"/>
  <c r="P20" i="1"/>
  <c r="O20" i="1"/>
  <c r="AR19" i="1"/>
  <c r="AQ19" i="1"/>
  <c r="AP19" i="1" s="1"/>
  <c r="AO19" i="1"/>
  <c r="AN19" i="1"/>
  <c r="AL19" i="1" s="1"/>
  <c r="AM19" i="1" s="1"/>
  <c r="AD19" i="1"/>
  <c r="AC19" i="1"/>
  <c r="AB19" i="1" s="1"/>
  <c r="X19" i="1"/>
  <c r="U19" i="1"/>
  <c r="Y20" i="1" l="1"/>
  <c r="Z20" i="1" s="1"/>
  <c r="AG20" i="1" s="1"/>
  <c r="AI20" i="1" s="1"/>
  <c r="AA20" i="1"/>
  <c r="AE20" i="1" s="1"/>
  <c r="AH20" i="1"/>
  <c r="P22" i="1"/>
  <c r="AM22" i="1"/>
  <c r="AF36" i="1"/>
  <c r="AP22" i="1"/>
  <c r="X22" i="1"/>
  <c r="S19" i="1"/>
  <c r="O19" i="1"/>
  <c r="AP21" i="1"/>
  <c r="AP29" i="1"/>
  <c r="P30" i="1"/>
  <c r="O30" i="1"/>
  <c r="N30" i="1"/>
  <c r="M30" i="1" s="1"/>
  <c r="AM30" i="1"/>
  <c r="AF24" i="1"/>
  <c r="AF28" i="1"/>
  <c r="S31" i="1"/>
  <c r="P31" i="1"/>
  <c r="O31" i="1"/>
  <c r="N31" i="1"/>
  <c r="M31" i="1" s="1"/>
  <c r="AM31" i="1"/>
  <c r="S35" i="1"/>
  <c r="P35" i="1"/>
  <c r="O35" i="1"/>
  <c r="N35" i="1"/>
  <c r="M35" i="1" s="1"/>
  <c r="AM35" i="1"/>
  <c r="N22" i="1"/>
  <c r="M22" i="1" s="1"/>
  <c r="S23" i="1"/>
  <c r="P23" i="1"/>
  <c r="O23" i="1"/>
  <c r="N23" i="1"/>
  <c r="M23" i="1" s="1"/>
  <c r="P26" i="1"/>
  <c r="O26" i="1"/>
  <c r="N26" i="1"/>
  <c r="M26" i="1" s="1"/>
  <c r="AM26" i="1"/>
  <c r="N19" i="1"/>
  <c r="M19" i="1" s="1"/>
  <c r="O22" i="1"/>
  <c r="AP24" i="1"/>
  <c r="X24" i="1"/>
  <c r="S26" i="1"/>
  <c r="AP28" i="1"/>
  <c r="X28" i="1"/>
  <c r="P19" i="1"/>
  <c r="V20" i="1"/>
  <c r="T20" i="1" s="1"/>
  <c r="W20" i="1" s="1"/>
  <c r="Q20" i="1" s="1"/>
  <c r="R20" i="1" s="1"/>
  <c r="P21" i="1"/>
  <c r="N21" i="1"/>
  <c r="M21" i="1" s="1"/>
  <c r="O21" i="1"/>
  <c r="S21" i="1"/>
  <c r="S22" i="1"/>
  <c r="S27" i="1"/>
  <c r="P27" i="1"/>
  <c r="O27" i="1"/>
  <c r="N27" i="1"/>
  <c r="M27" i="1" s="1"/>
  <c r="AF32" i="1"/>
  <c r="X32" i="1"/>
  <c r="S25" i="1"/>
  <c r="S29" i="1"/>
  <c r="S33" i="1"/>
  <c r="AM34" i="1"/>
  <c r="Y36" i="1"/>
  <c r="Z36" i="1" s="1"/>
  <c r="V36" i="1" s="1"/>
  <c r="T36" i="1" s="1"/>
  <c r="W36" i="1" s="1"/>
  <c r="Q36" i="1" s="1"/>
  <c r="R36" i="1" s="1"/>
  <c r="S37" i="1"/>
  <c r="AM38" i="1"/>
  <c r="N34" i="1"/>
  <c r="M34" i="1" s="1"/>
  <c r="N38" i="1"/>
  <c r="M38" i="1" s="1"/>
  <c r="AM37" i="1"/>
  <c r="O38" i="1"/>
  <c r="X30" i="1"/>
  <c r="X34" i="1"/>
  <c r="N37" i="1"/>
  <c r="M37" i="1" s="1"/>
  <c r="X38" i="1"/>
  <c r="X26" i="1"/>
  <c r="N29" i="1"/>
  <c r="M29" i="1" s="1"/>
  <c r="AM20" i="1"/>
  <c r="AM24" i="1"/>
  <c r="O25" i="1"/>
  <c r="AM28" i="1"/>
  <c r="O29" i="1"/>
  <c r="AM32" i="1"/>
  <c r="O33" i="1"/>
  <c r="AM36" i="1"/>
  <c r="O37" i="1"/>
  <c r="N25" i="1"/>
  <c r="M25" i="1" s="1"/>
  <c r="N33" i="1"/>
  <c r="M33" i="1" s="1"/>
  <c r="X21" i="1"/>
  <c r="X25" i="1"/>
  <c r="X29" i="1"/>
  <c r="X33" i="1"/>
  <c r="AF37" i="1" l="1"/>
  <c r="Y34" i="1"/>
  <c r="Z34" i="1" s="1"/>
  <c r="Y22" i="1"/>
  <c r="Z22" i="1" s="1"/>
  <c r="V22" i="1" s="1"/>
  <c r="T22" i="1" s="1"/>
  <c r="W22" i="1" s="1"/>
  <c r="Q22" i="1" s="1"/>
  <c r="R22" i="1" s="1"/>
  <c r="Y29" i="1"/>
  <c r="Z29" i="1" s="1"/>
  <c r="Y38" i="1"/>
  <c r="Z38" i="1" s="1"/>
  <c r="V38" i="1" s="1"/>
  <c r="T38" i="1" s="1"/>
  <c r="W38" i="1" s="1"/>
  <c r="Q38" i="1" s="1"/>
  <c r="R38" i="1" s="1"/>
  <c r="Y35" i="1"/>
  <c r="Z35" i="1" s="1"/>
  <c r="AF35" i="1"/>
  <c r="V35" i="1"/>
  <c r="T35" i="1" s="1"/>
  <c r="W35" i="1" s="1"/>
  <c r="Q35" i="1" s="1"/>
  <c r="R35" i="1" s="1"/>
  <c r="AF19" i="1"/>
  <c r="Y25" i="1"/>
  <c r="Z25" i="1" s="1"/>
  <c r="Y28" i="1"/>
  <c r="Z28" i="1" s="1"/>
  <c r="Y37" i="1"/>
  <c r="Z37" i="1" s="1"/>
  <c r="AF25" i="1"/>
  <c r="V25" i="1"/>
  <c r="T25" i="1" s="1"/>
  <c r="W25" i="1" s="1"/>
  <c r="Q25" i="1" s="1"/>
  <c r="R25" i="1" s="1"/>
  <c r="Y27" i="1"/>
  <c r="Z27" i="1" s="1"/>
  <c r="AF27" i="1"/>
  <c r="Y21" i="1"/>
  <c r="Z21" i="1" s="1"/>
  <c r="AF33" i="1"/>
  <c r="AF21" i="1"/>
  <c r="V21" i="1"/>
  <c r="T21" i="1" s="1"/>
  <c r="W21" i="1" s="1"/>
  <c r="Q21" i="1" s="1"/>
  <c r="R21" i="1" s="1"/>
  <c r="Y24" i="1"/>
  <c r="Z24" i="1" s="1"/>
  <c r="AF22" i="1"/>
  <c r="Y31" i="1"/>
  <c r="Z31" i="1" s="1"/>
  <c r="V31" i="1" s="1"/>
  <c r="T31" i="1" s="1"/>
  <c r="W31" i="1" s="1"/>
  <c r="Q31" i="1" s="1"/>
  <c r="R31" i="1" s="1"/>
  <c r="AF31" i="1"/>
  <c r="Y19" i="1"/>
  <c r="Z19" i="1" s="1"/>
  <c r="AF23" i="1"/>
  <c r="Y23" i="1"/>
  <c r="Z23" i="1" s="1"/>
  <c r="Y30" i="1"/>
  <c r="Z30" i="1" s="1"/>
  <c r="AF29" i="1"/>
  <c r="V29" i="1"/>
  <c r="T29" i="1" s="1"/>
  <c r="W29" i="1" s="1"/>
  <c r="Q29" i="1" s="1"/>
  <c r="R29" i="1" s="1"/>
  <c r="AF38" i="1"/>
  <c r="AF26" i="1"/>
  <c r="AA36" i="1"/>
  <c r="AE36" i="1" s="1"/>
  <c r="AH36" i="1"/>
  <c r="AG36" i="1"/>
  <c r="Y33" i="1"/>
  <c r="Z33" i="1" s="1"/>
  <c r="Y26" i="1"/>
  <c r="Z26" i="1" s="1"/>
  <c r="AF34" i="1"/>
  <c r="V34" i="1"/>
  <c r="T34" i="1" s="1"/>
  <c r="W34" i="1" s="1"/>
  <c r="Q34" i="1" s="1"/>
  <c r="R34" i="1" s="1"/>
  <c r="Y32" i="1"/>
  <c r="Z32" i="1" s="1"/>
  <c r="AF30" i="1"/>
  <c r="V30" i="1"/>
  <c r="T30" i="1" s="1"/>
  <c r="W30" i="1" s="1"/>
  <c r="Q30" i="1" s="1"/>
  <c r="R30" i="1" s="1"/>
  <c r="AA33" i="1" l="1"/>
  <c r="AE33" i="1" s="1"/>
  <c r="AH33" i="1"/>
  <c r="AG33" i="1"/>
  <c r="AH19" i="1"/>
  <c r="AA19" i="1"/>
  <c r="AE19" i="1" s="1"/>
  <c r="AG19" i="1"/>
  <c r="AH26" i="1"/>
  <c r="AI26" i="1" s="1"/>
  <c r="AA26" i="1"/>
  <c r="AE26" i="1" s="1"/>
  <c r="AG26" i="1"/>
  <c r="AH24" i="1"/>
  <c r="AG24" i="1"/>
  <c r="AA24" i="1"/>
  <c r="AE24" i="1" s="1"/>
  <c r="V24" i="1"/>
  <c r="T24" i="1" s="1"/>
  <c r="W24" i="1" s="1"/>
  <c r="Q24" i="1" s="1"/>
  <c r="R24" i="1" s="1"/>
  <c r="AA29" i="1"/>
  <c r="AE29" i="1" s="1"/>
  <c r="AH29" i="1"/>
  <c r="AI29" i="1" s="1"/>
  <c r="AG29" i="1"/>
  <c r="AH27" i="1"/>
  <c r="AA27" i="1"/>
  <c r="AE27" i="1" s="1"/>
  <c r="AG27" i="1"/>
  <c r="V19" i="1"/>
  <c r="T19" i="1" s="1"/>
  <c r="W19" i="1" s="1"/>
  <c r="Q19" i="1" s="1"/>
  <c r="R19" i="1" s="1"/>
  <c r="AI36" i="1"/>
  <c r="AA32" i="1"/>
  <c r="AE32" i="1" s="1"/>
  <c r="AH32" i="1"/>
  <c r="AG32" i="1"/>
  <c r="V32" i="1"/>
  <c r="T32" i="1" s="1"/>
  <c r="W32" i="1" s="1"/>
  <c r="Q32" i="1" s="1"/>
  <c r="R32" i="1" s="1"/>
  <c r="AH30" i="1"/>
  <c r="AA30" i="1"/>
  <c r="AE30" i="1" s="1"/>
  <c r="AG30" i="1"/>
  <c r="AA21" i="1"/>
  <c r="AE21" i="1" s="1"/>
  <c r="AH21" i="1"/>
  <c r="AG21" i="1"/>
  <c r="AA28" i="1"/>
  <c r="AE28" i="1" s="1"/>
  <c r="AH28" i="1"/>
  <c r="AG28" i="1"/>
  <c r="V28" i="1"/>
  <c r="T28" i="1" s="1"/>
  <c r="W28" i="1" s="1"/>
  <c r="Q28" i="1" s="1"/>
  <c r="R28" i="1" s="1"/>
  <c r="AH35" i="1"/>
  <c r="AA35" i="1"/>
  <c r="AE35" i="1" s="1"/>
  <c r="AG35" i="1"/>
  <c r="AH34" i="1"/>
  <c r="AI34" i="1" s="1"/>
  <c r="AA34" i="1"/>
  <c r="AE34" i="1" s="1"/>
  <c r="AG34" i="1"/>
  <c r="V33" i="1"/>
  <c r="T33" i="1" s="1"/>
  <c r="W33" i="1" s="1"/>
  <c r="Q33" i="1" s="1"/>
  <c r="R33" i="1" s="1"/>
  <c r="AH22" i="1"/>
  <c r="AA22" i="1"/>
  <c r="AE22" i="1" s="1"/>
  <c r="AG22" i="1"/>
  <c r="AA37" i="1"/>
  <c r="AE37" i="1" s="1"/>
  <c r="AH37" i="1"/>
  <c r="AG37" i="1"/>
  <c r="V26" i="1"/>
  <c r="T26" i="1" s="1"/>
  <c r="W26" i="1" s="1"/>
  <c r="Q26" i="1" s="1"/>
  <c r="R26" i="1" s="1"/>
  <c r="AA31" i="1"/>
  <c r="AE31" i="1" s="1"/>
  <c r="AH31" i="1"/>
  <c r="AG31" i="1"/>
  <c r="AA23" i="1"/>
  <c r="AE23" i="1" s="1"/>
  <c r="AH23" i="1"/>
  <c r="AG23" i="1"/>
  <c r="V37" i="1"/>
  <c r="T37" i="1" s="1"/>
  <c r="W37" i="1" s="1"/>
  <c r="Q37" i="1" s="1"/>
  <c r="R37" i="1" s="1"/>
  <c r="V23" i="1"/>
  <c r="T23" i="1" s="1"/>
  <c r="W23" i="1" s="1"/>
  <c r="Q23" i="1" s="1"/>
  <c r="R23" i="1" s="1"/>
  <c r="V27" i="1"/>
  <c r="T27" i="1" s="1"/>
  <c r="W27" i="1" s="1"/>
  <c r="Q27" i="1" s="1"/>
  <c r="R27" i="1" s="1"/>
  <c r="AA25" i="1"/>
  <c r="AE25" i="1" s="1"/>
  <c r="AH25" i="1"/>
  <c r="AG25" i="1"/>
  <c r="AH38" i="1"/>
  <c r="AA38" i="1"/>
  <c r="AE38" i="1" s="1"/>
  <c r="AG38" i="1"/>
  <c r="AI32" i="1" l="1"/>
  <c r="AI37" i="1"/>
  <c r="AI38" i="1"/>
  <c r="AI21" i="1"/>
  <c r="AI24" i="1"/>
  <c r="AI33" i="1"/>
  <c r="AI25" i="1"/>
  <c r="AI35" i="1"/>
  <c r="AI19" i="1"/>
  <c r="AI31" i="1"/>
  <c r="AI22" i="1"/>
  <c r="AI30" i="1"/>
  <c r="AI23" i="1"/>
  <c r="AI28" i="1"/>
  <c r="AI27" i="1"/>
</calcChain>
</file>

<file path=xl/sharedStrings.xml><?xml version="1.0" encoding="utf-8"?>
<sst xmlns="http://schemas.openxmlformats.org/spreadsheetml/2006/main" count="1016" uniqueCount="396">
  <si>
    <t>File opened</t>
  </si>
  <si>
    <t>2023-07-15 16:47:04</t>
  </si>
  <si>
    <t>Console s/n</t>
  </si>
  <si>
    <t>68C-702710</t>
  </si>
  <si>
    <t>Console ver</t>
  </si>
  <si>
    <t>Bluestem v.2.1.08</t>
  </si>
  <si>
    <t>Scripts ver</t>
  </si>
  <si>
    <t>2022.05  2.1.08, Aug 2022</t>
  </si>
  <si>
    <t>Head s/n</t>
  </si>
  <si>
    <t>68H-132700</t>
  </si>
  <si>
    <t>Head ver</t>
  </si>
  <si>
    <t>1.4.22</t>
  </si>
  <si>
    <t>Head cal</t>
  </si>
  <si>
    <t>{"oxygen": "21", "co2azero": "0.937793", "co2aspan1": "1.00152", "co2aspan2": "-0.0321776", "co2aspan2a": "0.29089", "co2aspan2b": "0.28861", "co2aspanconc1": "2491", "co2aspanconc2": "299.3", "co2bzero": "0.955587", "co2bspan1": "1.00103", "co2bspan2": "-0.0308328", "co2bspan2a": "0.289493", "co2bspan2b": "0.287208", "co2bspanconc1": "2491", "co2bspanconc2": "299.3", "h2oazero": "1.05327", "h2oaspan1": "1.00926", "h2oaspan2": "0", "h2oaspan2a": "0.0672159", "h2oaspan2b": "0.0678386", "h2oaspanconc1": "12.12", "h2oaspanconc2": "0", "h2obzero": "1.06268", "h2obspan1": "1.00042", "h2obspan2": "0", "h2obspan2a": "0.0667034", "h2obspan2b": "0.0667317", "h2obspanconc1": "12.12", "h2obspanconc2": "0", "tazero": "0.00764084", "tbzero": "0.0667534", "flowmeterzero": "0.999464", "flowazero": "0.31009", "flowbzero": "0.29875", "chamberpressurezero": "2.55947", "ssa_ref": "33606.5", "ssb_ref": "38438.2"}</t>
  </si>
  <si>
    <t>CO2 rangematch</t>
  </si>
  <si>
    <t>Mon Jul 10 11:01</t>
  </si>
  <si>
    <t>H2O rangematch</t>
  </si>
  <si>
    <t>Tue Jun  6 10:03</t>
  </si>
  <si>
    <t>Chamber type</t>
  </si>
  <si>
    <t>6800-01A</t>
  </si>
  <si>
    <t>Chamber s/n</t>
  </si>
  <si>
    <t>MPF-842310</t>
  </si>
  <si>
    <t>Chamber rev</t>
  </si>
  <si>
    <t>0</t>
  </si>
  <si>
    <t>Chamber cal</t>
  </si>
  <si>
    <t>Fluorometer</t>
  </si>
  <si>
    <t>Flr. Version</t>
  </si>
  <si>
    <t>16:47:04</t>
  </si>
  <si>
    <t>Stability Definition:	CO2_r (Meas): Std&lt;0.75 Per=20	A (GasEx): Std&lt;0.2 Per=20	Qin (LeafQ): Per=20</t>
  </si>
  <si>
    <t>16:47:09</t>
  </si>
  <si>
    <t>Stability Definition:	CO2_r (Meas): Std&lt;0.75 Per=20	A (GasEx): Std&lt;0.2 Per=20	Qin (LeafQ): Std&lt;1 Per=20</t>
  </si>
  <si>
    <t>Stability Definition:	CO2_r (Meas): Per=20	A (GasEx): Std&lt;0.2 Per=20	Qin (LeafQ): Std&lt;1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</si>
  <si>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</si>
  <si>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</si>
  <si>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</si>
  <si>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</si>
  <si>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</si>
  <si>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</si>
  <si>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</si>
  <si>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</si>
  <si>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</si>
  <si>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</si>
  <si>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</si>
  <si>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</si>
  <si>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</si>
  <si>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</si>
  <si>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</si>
  <si>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</si>
  <si>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</si>
  <si>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</si>
  <si>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</si>
  <si>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</si>
  <si>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</si>
  <si>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</si>
  <si>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</si>
  <si>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</si>
  <si>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</si>
  <si>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</si>
  <si>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</si>
  <si>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</si>
  <si>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</si>
  <si>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</si>
  <si>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</si>
  <si>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</si>
  <si>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</si>
  <si>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</si>
  <si>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</si>
  <si>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</si>
  <si>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</si>
  <si>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</si>
  <si>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</si>
  <si>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</si>
  <si>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</si>
  <si>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</si>
  <si>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</si>
  <si>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</si>
  <si>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</si>
  <si>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</si>
  <si>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</si>
  <si>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</si>
  <si>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</si>
  <si>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</si>
  <si>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</si>
  <si>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</si>
  <si>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</si>
  <si>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</si>
  <si>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</si>
  <si>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</si>
  <si>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</si>
  <si>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</si>
  <si>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2.9301 78.5592 367.866 615.065 868.784 1079.53 1278.65 1412.59</t>
  </si>
  <si>
    <t>Fs_true</t>
  </si>
  <si>
    <t>0.235026 100.63 401.623 601.318 803.979 1001.11 1202 1401.27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</si>
  <si>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</si>
  <si>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</si>
  <si>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</si>
  <si>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</si>
  <si>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</si>
  <si>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</si>
  <si>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</si>
  <si>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</si>
  <si>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</si>
  <si>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</si>
  <si>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</si>
  <si>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</si>
  <si>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</si>
  <si>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</si>
  <si>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</si>
  <si>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</si>
  <si>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</si>
  <si>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</si>
  <si>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</si>
  <si>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</si>
  <si>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</si>
  <si>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</si>
  <si>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</si>
  <si>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</si>
  <si>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</si>
  <si>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</si>
  <si>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</si>
  <si>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</si>
  <si>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</si>
  <si>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</si>
  <si>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</si>
  <si>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</si>
  <si>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</si>
  <si>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</si>
  <si>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</si>
  <si>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</si>
  <si>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</si>
  <si>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</si>
  <si>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</si>
  <si>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</si>
  <si>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</si>
  <si>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</si>
  <si>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</si>
  <si>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</si>
  <si>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</si>
  <si>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</si>
  <si>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</si>
  <si>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</si>
  <si>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</si>
  <si>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</si>
  <si>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</si>
  <si>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</si>
  <si>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</si>
  <si>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</si>
  <si>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</si>
  <si>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</si>
  <si>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</si>
  <si>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</si>
  <si>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</si>
  <si>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</si>
  <si>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</si>
  <si>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</si>
  <si>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</si>
  <si>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</si>
  <si>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</si>
  <si>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</si>
  <si>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</si>
  <si>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</si>
  <si>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</si>
  <si>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</si>
  <si>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</si>
  <si>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</si>
  <si>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</si>
  <si>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</si>
  <si>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</si>
  <si>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</si>
  <si>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</si>
  <si>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</si>
  <si>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</si>
  <si>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</si>
  <si>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</si>
  <si>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</si>
  <si>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</si>
  <si>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</si>
  <si>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</si>
  <si>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</si>
  <si>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</si>
  <si>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</si>
  <si>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</si>
  <si>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</si>
  <si>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</si>
  <si>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</si>
  <si>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</si>
  <si>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</si>
  <si>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</si>
  <si>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</si>
  <si>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</si>
  <si>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</si>
  <si>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</si>
  <si>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</si>
  <si>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</si>
  <si>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</si>
  <si>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</si>
  <si>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</si>
  <si>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</si>
  <si>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</si>
  <si>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</si>
  <si>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</si>
  <si>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</si>
  <si>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</si>
  <si>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</si>
  <si>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</si>
  <si>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</si>
  <si>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</si>
  <si>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</si>
  <si>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</si>
  <si>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</si>
  <si>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</si>
  <si>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</si>
  <si>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</si>
  <si>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</si>
  <si>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</si>
  <si>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</si>
  <si>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</si>
  <si>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</si>
  <si>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</si>
  <si>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</si>
  <si>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</si>
  <si>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</si>
  <si>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</si>
  <si>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</si>
  <si>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</si>
  <si>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</si>
  <si>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</si>
  <si>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</si>
  <si>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</si>
  <si>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</si>
  <si>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</si>
  <si>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</si>
  <si>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</si>
  <si>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</si>
  <si>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</si>
  <si>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</si>
  <si>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</si>
  <si>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</si>
  <si>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</si>
  <si>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</si>
  <si>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</si>
  <si>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</si>
  <si>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</si>
  <si>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</si>
  <si>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</si>
  <si>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</si>
  <si>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</si>
  <si>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</si>
  <si>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</si>
  <si>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</si>
  <si>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</si>
  <si>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</si>
  <si>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</si>
  <si>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</si>
  <si>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</si>
  <si>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</si>
  <si>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</si>
  <si>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</si>
  <si>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</si>
  <si>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</si>
  <si>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</si>
  <si>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</si>
  <si>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</si>
  <si>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</si>
  <si>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</si>
  <si>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</si>
  <si>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</si>
  <si>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</si>
  <si>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</si>
  <si>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</si>
  <si>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</si>
  <si>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</si>
  <si>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</si>
  <si>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</si>
  <si>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</si>
  <si>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</si>
  <si>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</si>
  <si>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</si>
  <si>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</si>
  <si>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</si>
  <si>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</si>
  <si>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</si>
  <si>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</si>
  <si>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</si>
  <si>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</si>
  <si>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</si>
  <si>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</si>
  <si>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</si>
  <si>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</si>
  <si>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</si>
  <si>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</si>
  <si>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</si>
  <si>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</si>
  <si>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</si>
  <si>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</si>
  <si>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</si>
  <si>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</si>
  <si>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</si>
  <si>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</si>
  <si>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</si>
  <si>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</si>
  <si>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</si>
  <si>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</si>
  <si>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</si>
  <si>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</si>
  <si>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</si>
  <si>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</si>
  <si>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</si>
  <si>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</si>
  <si>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</si>
  <si>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</si>
  <si>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</si>
  <si>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</si>
  <si>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</si>
  <si>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</si>
  <si>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</si>
  <si>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</si>
  <si>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</si>
  <si>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</si>
  <si>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</si>
  <si>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</si>
  <si>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</si>
  <si>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</si>
  <si>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</si>
  <si>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</si>
  <si>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</si>
  <si>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</si>
  <si>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</si>
  <si>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</si>
  <si>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</si>
  <si>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</si>
  <si>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</si>
  <si>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</si>
  <si>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</si>
  <si>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</si>
  <si>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</si>
  <si>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</si>
  <si>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</si>
  <si>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</si>
  <si>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</si>
  <si>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</si>
  <si>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</si>
  <si>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</si>
  <si>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</si>
  <si>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</si>
  <si>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20230715 17:01:23</t>
  </si>
  <si>
    <t>17:01:23</t>
  </si>
  <si>
    <t>none</t>
  </si>
  <si>
    <t>Picabo</t>
  </si>
  <si>
    <t>20230715</t>
  </si>
  <si>
    <t>AR</t>
  </si>
  <si>
    <t>BNL21825</t>
  </si>
  <si>
    <t>17:00:05</t>
  </si>
  <si>
    <t>2/2</t>
  </si>
  <si>
    <t>00000000</t>
  </si>
  <si>
    <t>iiiiiiii</t>
  </si>
  <si>
    <t>off</t>
  </si>
  <si>
    <t>20230715 17:02:24</t>
  </si>
  <si>
    <t>17:02:24</t>
  </si>
  <si>
    <t>20230715 17:03:24</t>
  </si>
  <si>
    <t>17:03:24</t>
  </si>
  <si>
    <t>20230715 17:04:25</t>
  </si>
  <si>
    <t>17:04:25</t>
  </si>
  <si>
    <t>20230715 17:05:25</t>
  </si>
  <si>
    <t>17:05:25</t>
  </si>
  <si>
    <t>20230715 17:06:26</t>
  </si>
  <si>
    <t>17:06:26</t>
  </si>
  <si>
    <t>20230715 17:07:26</t>
  </si>
  <si>
    <t>17:07:26</t>
  </si>
  <si>
    <t>20230715 17:08:27</t>
  </si>
  <si>
    <t>17:08:27</t>
  </si>
  <si>
    <t>20230715 17:09:27</t>
  </si>
  <si>
    <t>17:09:27</t>
  </si>
  <si>
    <t>20230715 17:10:28</t>
  </si>
  <si>
    <t>17:10:28</t>
  </si>
  <si>
    <t>20230715 17:11:28</t>
  </si>
  <si>
    <t>17:11:28</t>
  </si>
  <si>
    <t>20230715 17:12:29</t>
  </si>
  <si>
    <t>17:12:29</t>
  </si>
  <si>
    <t>20230715 17:13:29</t>
  </si>
  <si>
    <t>17:13:29</t>
  </si>
  <si>
    <t>20230715 17:14:30</t>
  </si>
  <si>
    <t>17:14:30</t>
  </si>
  <si>
    <t>20230715 17:15:30</t>
  </si>
  <si>
    <t>17:15:30</t>
  </si>
  <si>
    <t>20230715 17:16:31</t>
  </si>
  <si>
    <t>17:16:31</t>
  </si>
  <si>
    <t>20230715 17:17:31</t>
  </si>
  <si>
    <t>17:17:31</t>
  </si>
  <si>
    <t>20230715 17:18:32</t>
  </si>
  <si>
    <t>17:18:32</t>
  </si>
  <si>
    <t>20230715 17:19:32</t>
  </si>
  <si>
    <t>17:19:32</t>
  </si>
  <si>
    <t>20230715 17:20:33</t>
  </si>
  <si>
    <t>17:20:33</t>
  </si>
  <si>
    <t>IRSE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</si>
</sst>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2" spans="1:216" x14ac:dyDescent="0.2">
      <c r="A2" t="s">
        <v>32</v>
      </c>
      <c r="B2" t="s">
        <v>33</v>
      </c>
      <c r="C2" t="s">
        <v>35</v>
      </c>
    </row>
    <row r="3" spans="1:216" x14ac:dyDescent="0.2">
      <c r="B3" t="s">
        <v>34</v>
      </c>
      <c r="C3">
        <v>21</v>
      </c>
    </row>
    <row r="4" spans="1:216" x14ac:dyDescent="0.2">
      <c r="A4" t="s">
        <v>36</v>
      </c>
      <c r="B4" t="s">
        <v>37</v>
      </c>
      <c r="C4" t="s">
        <v>38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</row>
    <row r="5" spans="1:216" x14ac:dyDescent="0.2">
      <c r="B5" t="s">
        <v>19</v>
      </c>
      <c r="C5" t="s">
        <v>39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48</v>
      </c>
      <c r="B6" t="s">
        <v>49</v>
      </c>
      <c r="C6" t="s">
        <v>50</v>
      </c>
      <c r="D6" t="s">
        <v>51</v>
      </c>
      <c r="E6" t="s">
        <v>53</v>
      </c>
    </row>
    <row r="7" spans="1:216" x14ac:dyDescent="0.2">
      <c r="B7">
        <v>3.36</v>
      </c>
      <c r="C7">
        <v>0.5</v>
      </c>
      <c r="D7" t="s">
        <v>52</v>
      </c>
      <c r="E7">
        <v>2</v>
      </c>
    </row>
    <row r="8" spans="1:216" x14ac:dyDescent="0.2">
      <c r="A8" t="s">
        <v>54</v>
      </c>
      <c r="B8" t="s">
        <v>55</v>
      </c>
      <c r="C8" t="s">
        <v>56</v>
      </c>
      <c r="D8" t="s">
        <v>57</v>
      </c>
      <c r="E8" t="s">
        <v>58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59</v>
      </c>
      <c r="B10" t="s">
        <v>60</v>
      </c>
      <c r="C10" t="s">
        <v>62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  <c r="K10" t="s">
        <v>71</v>
      </c>
      <c r="L10" t="s">
        <v>72</v>
      </c>
      <c r="M10" t="s">
        <v>73</v>
      </c>
      <c r="N10" t="s">
        <v>74</v>
      </c>
      <c r="O10" t="s">
        <v>75</v>
      </c>
      <c r="P10" t="s">
        <v>76</v>
      </c>
      <c r="Q10" t="s">
        <v>77</v>
      </c>
    </row>
    <row r="11" spans="1:216" x14ac:dyDescent="0.2">
      <c r="B11" t="s">
        <v>61</v>
      </c>
      <c r="C11" t="s">
        <v>63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78</v>
      </c>
      <c r="B12" t="s">
        <v>79</v>
      </c>
      <c r="C12" t="s">
        <v>80</v>
      </c>
      <c r="D12" t="s">
        <v>81</v>
      </c>
      <c r="E12" t="s">
        <v>82</v>
      </c>
      <c r="F12" t="s">
        <v>83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84</v>
      </c>
      <c r="B14" t="s">
        <v>85</v>
      </c>
      <c r="C14" t="s">
        <v>86</v>
      </c>
      <c r="D14" t="s">
        <v>87</v>
      </c>
      <c r="E14" t="s">
        <v>88</v>
      </c>
      <c r="F14" t="s">
        <v>89</v>
      </c>
      <c r="G14" t="s">
        <v>91</v>
      </c>
      <c r="H14" t="s">
        <v>93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90</v>
      </c>
      <c r="G15" t="s">
        <v>92</v>
      </c>
      <c r="H15">
        <v>0</v>
      </c>
    </row>
    <row r="16" spans="1:216" x14ac:dyDescent="0.2">
      <c r="A16" t="s">
        <v>94</v>
      </c>
      <c r="B16" t="s">
        <v>94</v>
      </c>
      <c r="C16" t="s">
        <v>94</v>
      </c>
      <c r="D16" t="s">
        <v>94</v>
      </c>
      <c r="E16" t="s">
        <v>94</v>
      </c>
      <c r="F16" t="s">
        <v>94</v>
      </c>
      <c r="G16" t="s">
        <v>95</v>
      </c>
      <c r="H16" t="s">
        <v>95</v>
      </c>
      <c r="I16" t="s">
        <v>95</v>
      </c>
      <c r="J16" t="s">
        <v>95</v>
      </c>
      <c r="K16" t="s">
        <v>95</v>
      </c>
      <c r="L16" t="s">
        <v>96</v>
      </c>
      <c r="M16" t="s">
        <v>96</v>
      </c>
      <c r="N16" t="s">
        <v>96</v>
      </c>
      <c r="O16" t="s">
        <v>96</v>
      </c>
      <c r="P16" t="s">
        <v>96</v>
      </c>
      <c r="Q16" t="s">
        <v>96</v>
      </c>
      <c r="R16" t="s">
        <v>96</v>
      </c>
      <c r="S16" t="s">
        <v>96</v>
      </c>
      <c r="T16" t="s">
        <v>96</v>
      </c>
      <c r="U16" t="s">
        <v>96</v>
      </c>
      <c r="V16" t="s">
        <v>96</v>
      </c>
      <c r="W16" t="s">
        <v>96</v>
      </c>
      <c r="X16" t="s">
        <v>96</v>
      </c>
      <c r="Y16" t="s">
        <v>96</v>
      </c>
      <c r="Z16" t="s">
        <v>96</v>
      </c>
      <c r="AA16" t="s">
        <v>96</v>
      </c>
      <c r="AB16" t="s">
        <v>96</v>
      </c>
      <c r="AC16" t="s">
        <v>96</v>
      </c>
      <c r="AD16" t="s">
        <v>96</v>
      </c>
      <c r="AE16" t="s">
        <v>96</v>
      </c>
      <c r="AF16" t="s">
        <v>96</v>
      </c>
      <c r="AG16" t="s">
        <v>96</v>
      </c>
      <c r="AH16" t="s">
        <v>96</v>
      </c>
      <c r="AI16" t="s">
        <v>96</v>
      </c>
      <c r="AJ16" t="s">
        <v>97</v>
      </c>
      <c r="AK16" t="s">
        <v>97</v>
      </c>
      <c r="AL16" t="s">
        <v>97</v>
      </c>
      <c r="AM16" t="s">
        <v>97</v>
      </c>
      <c r="AN16" t="s">
        <v>97</v>
      </c>
      <c r="AO16" t="s">
        <v>98</v>
      </c>
      <c r="AP16" t="s">
        <v>98</v>
      </c>
      <c r="AQ16" t="s">
        <v>98</v>
      </c>
      <c r="AR16" t="s">
        <v>98</v>
      </c>
      <c r="AS16" t="s">
        <v>99</v>
      </c>
      <c r="AT16" t="s">
        <v>99</v>
      </c>
      <c r="AU16" t="s">
        <v>99</v>
      </c>
      <c r="AV16" t="s">
        <v>99</v>
      </c>
      <c r="AW16" t="s">
        <v>99</v>
      </c>
      <c r="AX16" t="s">
        <v>99</v>
      </c>
      <c r="AY16" t="s">
        <v>99</v>
      </c>
      <c r="AZ16" t="s">
        <v>99</v>
      </c>
      <c r="BA16" t="s">
        <v>99</v>
      </c>
      <c r="BB16" t="s">
        <v>99</v>
      </c>
      <c r="BC16" t="s">
        <v>99</v>
      </c>
      <c r="BD16" t="s">
        <v>99</v>
      </c>
      <c r="BE16" t="s">
        <v>99</v>
      </c>
      <c r="BF16" t="s">
        <v>99</v>
      </c>
      <c r="BG16" t="s">
        <v>99</v>
      </c>
      <c r="BH16" t="s">
        <v>99</v>
      </c>
      <c r="BI16" t="s">
        <v>99</v>
      </c>
      <c r="BJ16" t="s">
        <v>99</v>
      </c>
      <c r="BK16" t="s">
        <v>100</v>
      </c>
      <c r="BL16" t="s">
        <v>100</v>
      </c>
      <c r="BM16" t="s">
        <v>100</v>
      </c>
      <c r="BN16" t="s">
        <v>100</v>
      </c>
      <c r="BO16" t="s">
        <v>100</v>
      </c>
      <c r="BP16" t="s">
        <v>100</v>
      </c>
      <c r="BQ16" t="s">
        <v>100</v>
      </c>
      <c r="BR16" t="s">
        <v>100</v>
      </c>
      <c r="BS16" t="s">
        <v>100</v>
      </c>
      <c r="BT16" t="s">
        <v>100</v>
      </c>
      <c r="BU16" t="s">
        <v>101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101</v>
      </c>
      <c r="CC16" t="s">
        <v>101</v>
      </c>
      <c r="CD16" t="s">
        <v>101</v>
      </c>
      <c r="CE16" t="s">
        <v>101</v>
      </c>
      <c r="CF16" t="s">
        <v>101</v>
      </c>
      <c r="CG16" t="s">
        <v>101</v>
      </c>
      <c r="CH16" t="s">
        <v>101</v>
      </c>
      <c r="CI16" t="s">
        <v>101</v>
      </c>
      <c r="CJ16" t="s">
        <v>101</v>
      </c>
      <c r="CK16" t="s">
        <v>101</v>
      </c>
      <c r="CL16" t="s">
        <v>101</v>
      </c>
      <c r="CM16" t="s">
        <v>102</v>
      </c>
      <c r="CN16" t="s">
        <v>102</v>
      </c>
      <c r="CO16" t="s">
        <v>102</v>
      </c>
      <c r="CP16" t="s">
        <v>102</v>
      </c>
      <c r="CQ16" t="s">
        <v>102</v>
      </c>
      <c r="CR16" t="s">
        <v>102</v>
      </c>
      <c r="CS16" t="s">
        <v>102</v>
      </c>
      <c r="CT16" t="s">
        <v>102</v>
      </c>
      <c r="CU16" t="s">
        <v>102</v>
      </c>
      <c r="CV16" t="s">
        <v>102</v>
      </c>
      <c r="CW16" t="s">
        <v>102</v>
      </c>
      <c r="CX16" t="s">
        <v>102</v>
      </c>
      <c r="CY16" t="s">
        <v>102</v>
      </c>
      <c r="CZ16" t="s">
        <v>103</v>
      </c>
      <c r="DA16" t="s">
        <v>103</v>
      </c>
      <c r="DB16" t="s">
        <v>103</v>
      </c>
      <c r="DC16" t="s">
        <v>103</v>
      </c>
      <c r="DD16" t="s">
        <v>103</v>
      </c>
      <c r="DE16" t="s">
        <v>103</v>
      </c>
      <c r="DF16" t="s">
        <v>103</v>
      </c>
      <c r="DG16" t="s">
        <v>103</v>
      </c>
      <c r="DH16" t="s">
        <v>103</v>
      </c>
      <c r="DI16" t="s">
        <v>103</v>
      </c>
      <c r="DJ16" t="s">
        <v>103</v>
      </c>
      <c r="DK16" t="s">
        <v>103</v>
      </c>
      <c r="DL16" t="s">
        <v>103</v>
      </c>
      <c r="DM16" t="s">
        <v>103</v>
      </c>
      <c r="DN16" t="s">
        <v>103</v>
      </c>
      <c r="DO16" t="s">
        <v>104</v>
      </c>
      <c r="DP16" t="s">
        <v>104</v>
      </c>
      <c r="DQ16" t="s">
        <v>104</v>
      </c>
      <c r="DR16" t="s">
        <v>104</v>
      </c>
      <c r="DS16" t="s">
        <v>104</v>
      </c>
      <c r="DT16" t="s">
        <v>104</v>
      </c>
      <c r="DU16" t="s">
        <v>104</v>
      </c>
      <c r="DV16" t="s">
        <v>104</v>
      </c>
      <c r="DW16" t="s">
        <v>104</v>
      </c>
      <c r="DX16" t="s">
        <v>104</v>
      </c>
      <c r="DY16" t="s">
        <v>104</v>
      </c>
      <c r="DZ16" t="s">
        <v>104</v>
      </c>
      <c r="EA16" t="s">
        <v>104</v>
      </c>
      <c r="EB16" t="s">
        <v>104</v>
      </c>
      <c r="EC16" t="s">
        <v>104</v>
      </c>
      <c r="ED16" t="s">
        <v>104</v>
      </c>
      <c r="EE16" t="s">
        <v>104</v>
      </c>
      <c r="EF16" t="s">
        <v>104</v>
      </c>
      <c r="EG16" t="s">
        <v>105</v>
      </c>
      <c r="EH16" t="s">
        <v>105</v>
      </c>
      <c r="EI16" t="s">
        <v>105</v>
      </c>
      <c r="EJ16" t="s">
        <v>105</v>
      </c>
      <c r="EK16" t="s">
        <v>105</v>
      </c>
      <c r="EL16" t="s">
        <v>105</v>
      </c>
      <c r="EM16" t="s">
        <v>105</v>
      </c>
      <c r="EN16" t="s">
        <v>105</v>
      </c>
      <c r="EO16" t="s">
        <v>105</v>
      </c>
      <c r="EP16" t="s">
        <v>105</v>
      </c>
      <c r="EQ16" t="s">
        <v>105</v>
      </c>
      <c r="ER16" t="s">
        <v>105</v>
      </c>
      <c r="ES16" t="s">
        <v>105</v>
      </c>
      <c r="ET16" t="s">
        <v>105</v>
      </c>
      <c r="EU16" t="s">
        <v>105</v>
      </c>
      <c r="EV16" t="s">
        <v>105</v>
      </c>
      <c r="EW16" t="s">
        <v>105</v>
      </c>
      <c r="EX16" t="s">
        <v>105</v>
      </c>
      <c r="EY16" t="s">
        <v>105</v>
      </c>
      <c r="EZ16" t="s">
        <v>106</v>
      </c>
      <c r="FA16" t="s">
        <v>106</v>
      </c>
      <c r="FB16" t="s">
        <v>106</v>
      </c>
      <c r="FC16" t="s">
        <v>106</v>
      </c>
      <c r="FD16" t="s">
        <v>106</v>
      </c>
      <c r="FE16" t="s">
        <v>106</v>
      </c>
      <c r="FF16" t="s">
        <v>106</v>
      </c>
      <c r="FG16" t="s">
        <v>106</v>
      </c>
      <c r="FH16" t="s">
        <v>106</v>
      </c>
      <c r="FI16" t="s">
        <v>106</v>
      </c>
      <c r="FJ16" t="s">
        <v>106</v>
      </c>
      <c r="FK16" t="s">
        <v>106</v>
      </c>
      <c r="FL16" t="s">
        <v>106</v>
      </c>
      <c r="FM16" t="s">
        <v>106</v>
      </c>
      <c r="FN16" t="s">
        <v>106</v>
      </c>
      <c r="FO16" t="s">
        <v>106</v>
      </c>
      <c r="FP16" t="s">
        <v>106</v>
      </c>
      <c r="FQ16" t="s">
        <v>106</v>
      </c>
      <c r="FR16" t="s">
        <v>106</v>
      </c>
      <c r="FS16" t="s">
        <v>107</v>
      </c>
      <c r="FT16" t="s">
        <v>107</v>
      </c>
      <c r="FU16" t="s">
        <v>107</v>
      </c>
      <c r="FV16" t="s">
        <v>107</v>
      </c>
      <c r="FW16" t="s">
        <v>107</v>
      </c>
      <c r="FX16" t="s">
        <v>107</v>
      </c>
      <c r="FY16" t="s">
        <v>107</v>
      </c>
      <c r="FZ16" t="s">
        <v>107</v>
      </c>
      <c r="GA16" t="s">
        <v>107</v>
      </c>
      <c r="GB16" t="s">
        <v>107</v>
      </c>
      <c r="GC16" t="s">
        <v>107</v>
      </c>
      <c r="GD16" t="s">
        <v>107</v>
      </c>
      <c r="GE16" t="s">
        <v>107</v>
      </c>
      <c r="GF16" t="s">
        <v>107</v>
      </c>
      <c r="GG16" t="s">
        <v>107</v>
      </c>
      <c r="GH16" t="s">
        <v>107</v>
      </c>
      <c r="GI16" t="s">
        <v>107</v>
      </c>
      <c r="GJ16" t="s">
        <v>107</v>
      </c>
      <c r="GK16" t="s">
        <v>108</v>
      </c>
      <c r="GL16" t="s">
        <v>108</v>
      </c>
      <c r="GM16" t="s">
        <v>108</v>
      </c>
      <c r="GN16" t="s">
        <v>108</v>
      </c>
      <c r="GO16" t="s">
        <v>108</v>
      </c>
      <c r="GP16" t="s">
        <v>108</v>
      </c>
      <c r="GQ16" t="s">
        <v>108</v>
      </c>
      <c r="GR16" t="s">
        <v>108</v>
      </c>
      <c r="GS16" t="s">
        <v>109</v>
      </c>
      <c r="GT16" t="s">
        <v>109</v>
      </c>
      <c r="GU16" t="s">
        <v>109</v>
      </c>
      <c r="GV16" t="s">
        <v>109</v>
      </c>
      <c r="GW16" t="s">
        <v>109</v>
      </c>
      <c r="GX16" t="s">
        <v>109</v>
      </c>
      <c r="GY16" t="s">
        <v>109</v>
      </c>
      <c r="GZ16" t="s">
        <v>109</v>
      </c>
      <c r="HA16" t="s">
        <v>109</v>
      </c>
      <c r="HB16" t="s">
        <v>109</v>
      </c>
      <c r="HC16" t="s">
        <v>109</v>
      </c>
      <c r="HD16" t="s">
        <v>109</v>
      </c>
      <c r="HE16" t="s">
        <v>109</v>
      </c>
      <c r="HF16" t="s">
        <v>109</v>
      </c>
      <c r="HG16" t="s">
        <v>109</v>
      </c>
      <c r="HH16" t="s">
        <v>109</v>
      </c>
    </row>
    <row r="17" spans="1:216" x14ac:dyDescent="0.2">
      <c r="A17" t="s">
        <v>110</v>
      </c>
      <c r="B17" t="s">
        <v>111</v>
      </c>
      <c r="C17" t="s">
        <v>112</v>
      </c>
      <c r="D17" t="s">
        <v>113</v>
      </c>
      <c r="E17" t="s">
        <v>114</v>
      </c>
      <c r="F17" t="s">
        <v>115</v>
      </c>
      <c r="G17" t="s">
        <v>116</v>
      </c>
      <c r="H17" t="s">
        <v>117</v>
      </c>
      <c r="I17" t="s">
        <v>118</v>
      </c>
      <c r="J17" t="s">
        <v>119</v>
      </c>
      <c r="K17" t="s">
        <v>120</v>
      </c>
      <c r="L17" t="s">
        <v>121</v>
      </c>
      <c r="M17" t="s">
        <v>122</v>
      </c>
      <c r="N17" t="s">
        <v>123</v>
      </c>
      <c r="O17" t="s">
        <v>124</v>
      </c>
      <c r="P17" t="s">
        <v>125</v>
      </c>
      <c r="Q17" t="s">
        <v>126</v>
      </c>
      <c r="R17" t="s">
        <v>127</v>
      </c>
      <c r="S17" t="s">
        <v>128</v>
      </c>
      <c r="T17" t="s">
        <v>129</v>
      </c>
      <c r="U17" t="s">
        <v>130</v>
      </c>
      <c r="V17" t="s">
        <v>131</v>
      </c>
      <c r="W17" t="s">
        <v>132</v>
      </c>
      <c r="X17" t="s">
        <v>133</v>
      </c>
      <c r="Y17" t="s">
        <v>134</v>
      </c>
      <c r="Z17" t="s">
        <v>135</v>
      </c>
      <c r="AA17" t="s">
        <v>136</v>
      </c>
      <c r="AB17" t="s">
        <v>137</v>
      </c>
      <c r="AC17" t="s">
        <v>138</v>
      </c>
      <c r="AD17" t="s">
        <v>139</v>
      </c>
      <c r="AE17" t="s">
        <v>140</v>
      </c>
      <c r="AF17" t="s">
        <v>141</v>
      </c>
      <c r="AG17" t="s">
        <v>142</v>
      </c>
      <c r="AH17" t="s">
        <v>143</v>
      </c>
      <c r="AI17" t="s">
        <v>144</v>
      </c>
      <c r="AJ17" t="s">
        <v>97</v>
      </c>
      <c r="AK17" t="s">
        <v>145</v>
      </c>
      <c r="AL17" t="s">
        <v>146</v>
      </c>
      <c r="AM17" t="s">
        <v>147</v>
      </c>
      <c r="AN17" t="s">
        <v>148</v>
      </c>
      <c r="AO17" t="s">
        <v>149</v>
      </c>
      <c r="AP17" t="s">
        <v>150</v>
      </c>
      <c r="AQ17" t="s">
        <v>151</v>
      </c>
      <c r="AR17" t="s">
        <v>152</v>
      </c>
      <c r="AS17" t="s">
        <v>121</v>
      </c>
      <c r="AT17" t="s">
        <v>153</v>
      </c>
      <c r="AU17" t="s">
        <v>154</v>
      </c>
      <c r="AV17" t="s">
        <v>155</v>
      </c>
      <c r="AW17" t="s">
        <v>156</v>
      </c>
      <c r="AX17" t="s">
        <v>157</v>
      </c>
      <c r="AY17" t="s">
        <v>158</v>
      </c>
      <c r="AZ17" t="s">
        <v>159</v>
      </c>
      <c r="BA17" t="s">
        <v>160</v>
      </c>
      <c r="BB17" t="s">
        <v>161</v>
      </c>
      <c r="BC17" t="s">
        <v>162</v>
      </c>
      <c r="BD17" t="s">
        <v>163</v>
      </c>
      <c r="BE17" t="s">
        <v>164</v>
      </c>
      <c r="BF17" t="s">
        <v>165</v>
      </c>
      <c r="BG17" t="s">
        <v>166</v>
      </c>
      <c r="BH17" t="s">
        <v>167</v>
      </c>
      <c r="BI17" t="s">
        <v>168</v>
      </c>
      <c r="BJ17" t="s">
        <v>169</v>
      </c>
      <c r="BK17" t="s">
        <v>170</v>
      </c>
      <c r="BL17" t="s">
        <v>171</v>
      </c>
      <c r="BM17" t="s">
        <v>172</v>
      </c>
      <c r="BN17" t="s">
        <v>173</v>
      </c>
      <c r="BO17" t="s">
        <v>174</v>
      </c>
      <c r="BP17" t="s">
        <v>175</v>
      </c>
      <c r="BQ17" t="s">
        <v>176</v>
      </c>
      <c r="BR17" t="s">
        <v>177</v>
      </c>
      <c r="BS17" t="s">
        <v>178</v>
      </c>
      <c r="BT17" t="s">
        <v>179</v>
      </c>
      <c r="BU17" t="s">
        <v>180</v>
      </c>
      <c r="BV17" t="s">
        <v>181</v>
      </c>
      <c r="BW17" t="s">
        <v>182</v>
      </c>
      <c r="BX17" t="s">
        <v>183</v>
      </c>
      <c r="BY17" t="s">
        <v>184</v>
      </c>
      <c r="BZ17" t="s">
        <v>185</v>
      </c>
      <c r="CA17" t="s">
        <v>186</v>
      </c>
      <c r="CB17" t="s">
        <v>187</v>
      </c>
      <c r="CC17" t="s">
        <v>188</v>
      </c>
      <c r="CD17" t="s">
        <v>189</v>
      </c>
      <c r="CE17" t="s">
        <v>190</v>
      </c>
      <c r="CF17" t="s">
        <v>191</v>
      </c>
      <c r="CG17" t="s">
        <v>192</v>
      </c>
      <c r="CH17" t="s">
        <v>193</v>
      </c>
      <c r="CI17" t="s">
        <v>194</v>
      </c>
      <c r="CJ17" t="s">
        <v>195</v>
      </c>
      <c r="CK17" t="s">
        <v>196</v>
      </c>
      <c r="CL17" t="s">
        <v>197</v>
      </c>
      <c r="CM17" t="s">
        <v>111</v>
      </c>
      <c r="CN17" t="s">
        <v>114</v>
      </c>
      <c r="CO17" t="s">
        <v>198</v>
      </c>
      <c r="CP17" t="s">
        <v>199</v>
      </c>
      <c r="CQ17" t="s">
        <v>200</v>
      </c>
      <c r="CR17" t="s">
        <v>201</v>
      </c>
      <c r="CS17" t="s">
        <v>202</v>
      </c>
      <c r="CT17" t="s">
        <v>203</v>
      </c>
      <c r="CU17" t="s">
        <v>204</v>
      </c>
      <c r="CV17" t="s">
        <v>205</v>
      </c>
      <c r="CW17" t="s">
        <v>206</v>
      </c>
      <c r="CX17" t="s">
        <v>207</v>
      </c>
      <c r="CY17" t="s">
        <v>208</v>
      </c>
      <c r="CZ17" t="s">
        <v>209</v>
      </c>
      <c r="DA17" t="s">
        <v>210</v>
      </c>
      <c r="DB17" t="s">
        <v>211</v>
      </c>
      <c r="DC17" t="s">
        <v>212</v>
      </c>
      <c r="DD17" t="s">
        <v>213</v>
      </c>
      <c r="DE17" t="s">
        <v>214</v>
      </c>
      <c r="DF17" t="s">
        <v>215</v>
      </c>
      <c r="DG17" t="s">
        <v>216</v>
      </c>
      <c r="DH17" t="s">
        <v>217</v>
      </c>
      <c r="DI17" t="s">
        <v>218</v>
      </c>
      <c r="DJ17" t="s">
        <v>219</v>
      </c>
      <c r="DK17" t="s">
        <v>220</v>
      </c>
      <c r="DL17" t="s">
        <v>221</v>
      </c>
      <c r="DM17" t="s">
        <v>222</v>
      </c>
      <c r="DN17" t="s">
        <v>223</v>
      </c>
      <c r="DO17" t="s">
        <v>224</v>
      </c>
      <c r="DP17" t="s">
        <v>225</v>
      </c>
      <c r="DQ17" t="s">
        <v>226</v>
      </c>
      <c r="DR17" t="s">
        <v>227</v>
      </c>
      <c r="DS17" t="s">
        <v>228</v>
      </c>
      <c r="DT17" t="s">
        <v>229</v>
      </c>
      <c r="DU17" t="s">
        <v>230</v>
      </c>
      <c r="DV17" t="s">
        <v>231</v>
      </c>
      <c r="DW17" t="s">
        <v>232</v>
      </c>
      <c r="DX17" t="s">
        <v>233</v>
      </c>
      <c r="DY17" t="s">
        <v>234</v>
      </c>
      <c r="DZ17" t="s">
        <v>235</v>
      </c>
      <c r="EA17" t="s">
        <v>236</v>
      </c>
      <c r="EB17" t="s">
        <v>237</v>
      </c>
      <c r="EC17" t="s">
        <v>238</v>
      </c>
      <c r="ED17" t="s">
        <v>239</v>
      </c>
      <c r="EE17" t="s">
        <v>240</v>
      </c>
      <c r="EF17" t="s">
        <v>241</v>
      </c>
      <c r="EG17" t="s">
        <v>242</v>
      </c>
      <c r="EH17" t="s">
        <v>243</v>
      </c>
      <c r="EI17" t="s">
        <v>244</v>
      </c>
      <c r="EJ17" t="s">
        <v>245</v>
      </c>
      <c r="EK17" t="s">
        <v>246</v>
      </c>
      <c r="EL17" t="s">
        <v>247</v>
      </c>
      <c r="EM17" t="s">
        <v>248</v>
      </c>
      <c r="EN17" t="s">
        <v>249</v>
      </c>
      <c r="EO17" t="s">
        <v>250</v>
      </c>
      <c r="EP17" t="s">
        <v>251</v>
      </c>
      <c r="EQ17" t="s">
        <v>252</v>
      </c>
      <c r="ER17" t="s">
        <v>253</v>
      </c>
      <c r="ES17" t="s">
        <v>254</v>
      </c>
      <c r="ET17" t="s">
        <v>255</v>
      </c>
      <c r="EU17" t="s">
        <v>256</v>
      </c>
      <c r="EV17" t="s">
        <v>257</v>
      </c>
      <c r="EW17" t="s">
        <v>258</v>
      </c>
      <c r="EX17" t="s">
        <v>259</v>
      </c>
      <c r="EY17" t="s">
        <v>260</v>
      </c>
      <c r="EZ17" t="s">
        <v>261</v>
      </c>
      <c r="FA17" t="s">
        <v>262</v>
      </c>
      <c r="FB17" t="s">
        <v>263</v>
      </c>
      <c r="FC17" t="s">
        <v>264</v>
      </c>
      <c r="FD17" t="s">
        <v>265</v>
      </c>
      <c r="FE17" t="s">
        <v>266</v>
      </c>
      <c r="FF17" t="s">
        <v>267</v>
      </c>
      <c r="FG17" t="s">
        <v>268</v>
      </c>
      <c r="FH17" t="s">
        <v>269</v>
      </c>
      <c r="FI17" t="s">
        <v>270</v>
      </c>
      <c r="FJ17" t="s">
        <v>271</v>
      </c>
      <c r="FK17" t="s">
        <v>272</v>
      </c>
      <c r="FL17" t="s">
        <v>273</v>
      </c>
      <c r="FM17" t="s">
        <v>274</v>
      </c>
      <c r="FN17" t="s">
        <v>275</v>
      </c>
      <c r="FO17" t="s">
        <v>276</v>
      </c>
      <c r="FP17" t="s">
        <v>277</v>
      </c>
      <c r="FQ17" t="s">
        <v>278</v>
      </c>
      <c r="FR17" t="s">
        <v>279</v>
      </c>
      <c r="FS17" t="s">
        <v>280</v>
      </c>
      <c r="FT17" t="s">
        <v>281</v>
      </c>
      <c r="FU17" t="s">
        <v>282</v>
      </c>
      <c r="FV17" t="s">
        <v>283</v>
      </c>
      <c r="FW17" t="s">
        <v>284</v>
      </c>
      <c r="FX17" t="s">
        <v>285</v>
      </c>
      <c r="FY17" t="s">
        <v>286</v>
      </c>
      <c r="FZ17" t="s">
        <v>287</v>
      </c>
      <c r="GA17" t="s">
        <v>288</v>
      </c>
      <c r="GB17" t="s">
        <v>289</v>
      </c>
      <c r="GC17" t="s">
        <v>290</v>
      </c>
      <c r="GD17" t="s">
        <v>291</v>
      </c>
      <c r="GE17" t="s">
        <v>292</v>
      </c>
      <c r="GF17" t="s">
        <v>293</v>
      </c>
      <c r="GG17" t="s">
        <v>294</v>
      </c>
      <c r="GH17" t="s">
        <v>295</v>
      </c>
      <c r="GI17" t="s">
        <v>296</v>
      </c>
      <c r="GJ17" t="s">
        <v>297</v>
      </c>
      <c r="GK17" t="s">
        <v>298</v>
      </c>
      <c r="GL17" t="s">
        <v>299</v>
      </c>
      <c r="GM17" t="s">
        <v>300</v>
      </c>
      <c r="GN17" t="s">
        <v>301</v>
      </c>
      <c r="GO17" t="s">
        <v>302</v>
      </c>
      <c r="GP17" t="s">
        <v>303</v>
      </c>
      <c r="GQ17" t="s">
        <v>304</v>
      </c>
      <c r="GR17" t="s">
        <v>305</v>
      </c>
      <c r="GS17" t="s">
        <v>306</v>
      </c>
      <c r="GT17" t="s">
        <v>307</v>
      </c>
      <c r="GU17" t="s">
        <v>308</v>
      </c>
      <c r="GV17" t="s">
        <v>309</v>
      </c>
      <c r="GW17" t="s">
        <v>310</v>
      </c>
      <c r="GX17" t="s">
        <v>311</v>
      </c>
      <c r="GY17" t="s">
        <v>312</v>
      </c>
      <c r="GZ17" t="s">
        <v>313</v>
      </c>
      <c r="HA17" t="s">
        <v>314</v>
      </c>
      <c r="HB17" t="s">
        <v>315</v>
      </c>
      <c r="HC17" t="s">
        <v>316</v>
      </c>
      <c r="HD17" t="s">
        <v>317</v>
      </c>
      <c r="HE17" t="s">
        <v>318</v>
      </c>
      <c r="HF17" t="s">
        <v>319</v>
      </c>
      <c r="HG17" t="s">
        <v>320</v>
      </c>
      <c r="HH17" t="s">
        <v>321</v>
      </c>
    </row>
    <row r="18" spans="1:216" x14ac:dyDescent="0.2">
      <c r="B18" t="s">
        <v>322</v>
      </c>
      <c r="C18" t="s">
        <v>322</v>
      </c>
      <c r="F18" t="s">
        <v>322</v>
      </c>
      <c r="L18" t="s">
        <v>322</v>
      </c>
      <c r="M18" t="s">
        <v>323</v>
      </c>
      <c r="N18" t="s">
        <v>324</v>
      </c>
      <c r="O18" t="s">
        <v>325</v>
      </c>
      <c r="P18" t="s">
        <v>326</v>
      </c>
      <c r="Q18" t="s">
        <v>326</v>
      </c>
      <c r="R18" t="s">
        <v>160</v>
      </c>
      <c r="S18" t="s">
        <v>160</v>
      </c>
      <c r="T18" t="s">
        <v>323</v>
      </c>
      <c r="U18" t="s">
        <v>323</v>
      </c>
      <c r="V18" t="s">
        <v>323</v>
      </c>
      <c r="W18" t="s">
        <v>323</v>
      </c>
      <c r="X18" t="s">
        <v>327</v>
      </c>
      <c r="Y18" t="s">
        <v>328</v>
      </c>
      <c r="Z18" t="s">
        <v>328</v>
      </c>
      <c r="AA18" t="s">
        <v>329</v>
      </c>
      <c r="AB18" t="s">
        <v>330</v>
      </c>
      <c r="AC18" t="s">
        <v>329</v>
      </c>
      <c r="AD18" t="s">
        <v>329</v>
      </c>
      <c r="AE18" t="s">
        <v>329</v>
      </c>
      <c r="AF18" t="s">
        <v>327</v>
      </c>
      <c r="AG18" t="s">
        <v>327</v>
      </c>
      <c r="AH18" t="s">
        <v>327</v>
      </c>
      <c r="AI18" t="s">
        <v>327</v>
      </c>
      <c r="AJ18" t="s">
        <v>331</v>
      </c>
      <c r="AK18" t="s">
        <v>330</v>
      </c>
      <c r="AM18" t="s">
        <v>330</v>
      </c>
      <c r="AN18" t="s">
        <v>331</v>
      </c>
      <c r="AO18" t="s">
        <v>325</v>
      </c>
      <c r="AP18" t="s">
        <v>325</v>
      </c>
      <c r="AR18" t="s">
        <v>332</v>
      </c>
      <c r="AS18" t="s">
        <v>322</v>
      </c>
      <c r="AT18" t="s">
        <v>326</v>
      </c>
      <c r="AU18" t="s">
        <v>326</v>
      </c>
      <c r="AV18" t="s">
        <v>333</v>
      </c>
      <c r="AW18" t="s">
        <v>333</v>
      </c>
      <c r="AX18" t="s">
        <v>326</v>
      </c>
      <c r="AY18" t="s">
        <v>333</v>
      </c>
      <c r="AZ18" t="s">
        <v>331</v>
      </c>
      <c r="BA18" t="s">
        <v>329</v>
      </c>
      <c r="BB18" t="s">
        <v>329</v>
      </c>
      <c r="BC18" t="s">
        <v>328</v>
      </c>
      <c r="BD18" t="s">
        <v>328</v>
      </c>
      <c r="BE18" t="s">
        <v>328</v>
      </c>
      <c r="BF18" t="s">
        <v>328</v>
      </c>
      <c r="BG18" t="s">
        <v>328</v>
      </c>
      <c r="BH18" t="s">
        <v>334</v>
      </c>
      <c r="BI18" t="s">
        <v>325</v>
      </c>
      <c r="BJ18" t="s">
        <v>325</v>
      </c>
      <c r="BK18" t="s">
        <v>326</v>
      </c>
      <c r="BL18" t="s">
        <v>326</v>
      </c>
      <c r="BM18" t="s">
        <v>326</v>
      </c>
      <c r="BN18" t="s">
        <v>333</v>
      </c>
      <c r="BO18" t="s">
        <v>326</v>
      </c>
      <c r="BP18" t="s">
        <v>333</v>
      </c>
      <c r="BQ18" t="s">
        <v>329</v>
      </c>
      <c r="BR18" t="s">
        <v>329</v>
      </c>
      <c r="BS18" t="s">
        <v>328</v>
      </c>
      <c r="BT18" t="s">
        <v>328</v>
      </c>
      <c r="BU18" t="s">
        <v>325</v>
      </c>
      <c r="BZ18" t="s">
        <v>325</v>
      </c>
      <c r="CC18" t="s">
        <v>328</v>
      </c>
      <c r="CD18" t="s">
        <v>328</v>
      </c>
      <c r="CE18" t="s">
        <v>328</v>
      </c>
      <c r="CF18" t="s">
        <v>328</v>
      </c>
      <c r="CG18" t="s">
        <v>328</v>
      </c>
      <c r="CH18" t="s">
        <v>325</v>
      </c>
      <c r="CI18" t="s">
        <v>325</v>
      </c>
      <c r="CJ18" t="s">
        <v>325</v>
      </c>
      <c r="CK18" t="s">
        <v>322</v>
      </c>
      <c r="CM18" t="s">
        <v>335</v>
      </c>
      <c r="CO18" t="s">
        <v>322</v>
      </c>
      <c r="CP18" t="s">
        <v>322</v>
      </c>
      <c r="CR18" t="s">
        <v>336</v>
      </c>
      <c r="CS18" t="s">
        <v>337</v>
      </c>
      <c r="CT18" t="s">
        <v>336</v>
      </c>
      <c r="CU18" t="s">
        <v>337</v>
      </c>
      <c r="CV18" t="s">
        <v>336</v>
      </c>
      <c r="CW18" t="s">
        <v>337</v>
      </c>
      <c r="CX18" t="s">
        <v>330</v>
      </c>
      <c r="CY18" t="s">
        <v>330</v>
      </c>
      <c r="CZ18" t="s">
        <v>325</v>
      </c>
      <c r="DA18" t="s">
        <v>338</v>
      </c>
      <c r="DB18" t="s">
        <v>325</v>
      </c>
      <c r="DD18" t="s">
        <v>326</v>
      </c>
      <c r="DE18" t="s">
        <v>339</v>
      </c>
      <c r="DF18" t="s">
        <v>326</v>
      </c>
      <c r="DH18" t="s">
        <v>325</v>
      </c>
      <c r="DI18" t="s">
        <v>338</v>
      </c>
      <c r="DJ18" t="s">
        <v>325</v>
      </c>
      <c r="DO18" t="s">
        <v>340</v>
      </c>
      <c r="DP18" t="s">
        <v>340</v>
      </c>
      <c r="EC18" t="s">
        <v>340</v>
      </c>
      <c r="ED18" t="s">
        <v>340</v>
      </c>
      <c r="EE18" t="s">
        <v>341</v>
      </c>
      <c r="EF18" t="s">
        <v>341</v>
      </c>
      <c r="EG18" t="s">
        <v>328</v>
      </c>
      <c r="EH18" t="s">
        <v>328</v>
      </c>
      <c r="EI18" t="s">
        <v>330</v>
      </c>
      <c r="EJ18" t="s">
        <v>328</v>
      </c>
      <c r="EK18" t="s">
        <v>333</v>
      </c>
      <c r="EL18" t="s">
        <v>330</v>
      </c>
      <c r="EM18" t="s">
        <v>330</v>
      </c>
      <c r="EO18" t="s">
        <v>340</v>
      </c>
      <c r="EP18" t="s">
        <v>340</v>
      </c>
      <c r="EQ18" t="s">
        <v>340</v>
      </c>
      <c r="ER18" t="s">
        <v>340</v>
      </c>
      <c r="ES18" t="s">
        <v>340</v>
      </c>
      <c r="ET18" t="s">
        <v>340</v>
      </c>
      <c r="EU18" t="s">
        <v>340</v>
      </c>
      <c r="EV18" t="s">
        <v>342</v>
      </c>
      <c r="EW18" t="s">
        <v>342</v>
      </c>
      <c r="EX18" t="s">
        <v>342</v>
      </c>
      <c r="EY18" t="s">
        <v>343</v>
      </c>
      <c r="EZ18" t="s">
        <v>340</v>
      </c>
      <c r="FA18" t="s">
        <v>340</v>
      </c>
      <c r="FB18" t="s">
        <v>340</v>
      </c>
      <c r="FC18" t="s">
        <v>340</v>
      </c>
      <c r="FD18" t="s">
        <v>340</v>
      </c>
      <c r="FE18" t="s">
        <v>340</v>
      </c>
      <c r="FF18" t="s">
        <v>340</v>
      </c>
      <c r="FG18" t="s">
        <v>340</v>
      </c>
      <c r="FH18" t="s">
        <v>340</v>
      </c>
      <c r="FI18" t="s">
        <v>340</v>
      </c>
      <c r="FJ18" t="s">
        <v>340</v>
      </c>
      <c r="FK18" t="s">
        <v>340</v>
      </c>
      <c r="FR18" t="s">
        <v>340</v>
      </c>
      <c r="FS18" t="s">
        <v>330</v>
      </c>
      <c r="FT18" t="s">
        <v>330</v>
      </c>
      <c r="FU18" t="s">
        <v>336</v>
      </c>
      <c r="FV18" t="s">
        <v>337</v>
      </c>
      <c r="FW18" t="s">
        <v>337</v>
      </c>
      <c r="GA18" t="s">
        <v>337</v>
      </c>
      <c r="GE18" t="s">
        <v>326</v>
      </c>
      <c r="GF18" t="s">
        <v>326</v>
      </c>
      <c r="GG18" t="s">
        <v>333</v>
      </c>
      <c r="GH18" t="s">
        <v>333</v>
      </c>
      <c r="GI18" t="s">
        <v>344</v>
      </c>
      <c r="GJ18" t="s">
        <v>344</v>
      </c>
      <c r="GK18" t="s">
        <v>340</v>
      </c>
      <c r="GL18" t="s">
        <v>340</v>
      </c>
      <c r="GM18" t="s">
        <v>340</v>
      </c>
      <c r="GN18" t="s">
        <v>340</v>
      </c>
      <c r="GO18" t="s">
        <v>340</v>
      </c>
      <c r="GP18" t="s">
        <v>340</v>
      </c>
      <c r="GQ18" t="s">
        <v>328</v>
      </c>
      <c r="GR18" t="s">
        <v>340</v>
      </c>
      <c r="GT18" t="s">
        <v>331</v>
      </c>
      <c r="GU18" t="s">
        <v>331</v>
      </c>
      <c r="GV18" t="s">
        <v>328</v>
      </c>
      <c r="GW18" t="s">
        <v>328</v>
      </c>
      <c r="GX18" t="s">
        <v>328</v>
      </c>
      <c r="GY18" t="s">
        <v>328</v>
      </c>
      <c r="GZ18" t="s">
        <v>328</v>
      </c>
      <c r="HA18" t="s">
        <v>330</v>
      </c>
      <c r="HB18" t="s">
        <v>330</v>
      </c>
      <c r="HC18" t="s">
        <v>330</v>
      </c>
      <c r="HD18" t="s">
        <v>328</v>
      </c>
      <c r="HE18" t="s">
        <v>326</v>
      </c>
      <c r="HF18" t="s">
        <v>333</v>
      </c>
      <c r="HG18" t="s">
        <v>330</v>
      </c>
      <c r="HH18" t="s">
        <v>330</v>
      </c>
    </row>
    <row r="19" spans="1:216" x14ac:dyDescent="0.2">
      <c r="A19">
        <v>1</v>
      </c>
      <c r="B19">
        <v>1689469283.5999999</v>
      </c>
      <c r="C19">
        <v>0</v>
      </c>
      <c r="D19" t="s">
        <v>345</v>
      </c>
      <c r="E19" t="s">
        <v>346</v>
      </c>
      <c r="F19" t="s">
        <v>347</v>
      </c>
      <c r="G19" t="s">
        <v>348</v>
      </c>
      <c r="H19" t="s">
        <v>349</v>
      </c>
      <c r="I19" t="s">
        <v>350</v>
      </c>
      <c r="J19" t="s">
        <v>395</v>
      </c>
      <c r="K19" t="s">
        <v>351</v>
      </c>
      <c r="L19">
        <v>1689469283.5999999</v>
      </c>
      <c r="M19">
        <f t="shared" ref="M19:M38" si="0">(N19)/1000</f>
        <v>1.46244467224926E-3</v>
      </c>
      <c r="N19">
        <f t="shared" ref="N19:N38" si="1">1000*AZ19*AL19*(AV19-AW19)/(100*$B$7*(1000-AL19*AV19))</f>
        <v>1.4624446722492599</v>
      </c>
      <c r="O19">
        <f t="shared" ref="O19:O38" si="2">AZ19*AL19*(AU19-AT19*(1000-AL19*AW19)/(1000-AL19*AV19))/(100*$B$7)</f>
        <v>11.439672065194875</v>
      </c>
      <c r="P19">
        <f t="shared" ref="P19:P38" si="3">AT19 - IF(AL19&gt;1, O19*$B$7*100/(AN19*BH19), 0)</f>
        <v>400.00299999999999</v>
      </c>
      <c r="Q19">
        <f t="shared" ref="Q19:Q38" si="4">((W19-M19/2)*P19-O19)/(W19+M19/2)</f>
        <v>242.42672259772775</v>
      </c>
      <c r="R19">
        <f t="shared" ref="R19:R38" si="5">Q19*(BA19+BB19)/1000</f>
        <v>24.292207045331772</v>
      </c>
      <c r="S19">
        <f t="shared" ref="S19:S38" si="6">(AT19 - IF(AL19&gt;1, O19*$B$7*100/(AN19*BH19), 0))*(BA19+BB19)/1000</f>
        <v>40.0820321729867</v>
      </c>
      <c r="T19">
        <f t="shared" ref="T19:T38" si="7">2/((1/V19-1/U19)+SIGN(V19)*SQRT((1/V19-1/U19)*(1/V19-1/U19) + 4*$C$7/(($C$7+1)*($C$7+1))*(2*1/V19*1/U19-1/U19*1/U19)))</f>
        <v>0.12284864545469391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3.6711545410490736</v>
      </c>
      <c r="V19">
        <f t="shared" ref="V19:V38" si="9">M19*(1000-(1000*0.61365*EXP(17.502*Z19/(240.97+Z19))/(BA19+BB19)+AV19)/2)/(1000*0.61365*EXP(17.502*Z19/(240.97+Z19))/(BA19+BB19)-AV19)</f>
        <v>0.12060971510100899</v>
      </c>
      <c r="W19">
        <f t="shared" ref="W19:W38" si="10">1/(($C$7+1)/(T19/1.6)+1/(U19/1.37)) + $C$7/(($C$7+1)/(T19/1.6) + $C$7/(U19/1.37))</f>
        <v>7.5578832195314638E-2</v>
      </c>
      <c r="X19">
        <f t="shared" ref="X19:X38" si="11">(AO19*AR19)</f>
        <v>330.75170999999989</v>
      </c>
      <c r="Y19">
        <f t="shared" ref="Y19:Y38" si="12">(BC19+(X19+2*0.95*0.0000000567*(((BC19+$B$9)+273)^4-(BC19+273)^4)-44100*M19)/(1.84*29.3*U19+8*0.95*0.0000000567*(BC19+273)^3))</f>
        <v>24.26958561696377</v>
      </c>
      <c r="Z19">
        <f t="shared" ref="Z19:Z38" si="13">($C$9*BD19+$D$9*BE19+$E$9*Y19)</f>
        <v>23.153199999999998</v>
      </c>
      <c r="AA19">
        <f t="shared" ref="AA19:AA38" si="14">0.61365*EXP(17.502*Z19/(240.97+Z19))</f>
        <v>2.8459740895729433</v>
      </c>
      <c r="AB19">
        <f t="shared" ref="AB19:AB38" si="15">(AC19/AD19*100)</f>
        <v>58.822926790776933</v>
      </c>
      <c r="AC19">
        <f t="shared" ref="AC19:AC38" si="16">AV19*(BA19+BB19)/1000</f>
        <v>1.6582613981003198</v>
      </c>
      <c r="AD19">
        <f t="shared" ref="AD19:AD38" si="17">0.61365*EXP(17.502*BC19/(240.97+BC19))</f>
        <v>2.8190732569266257</v>
      </c>
      <c r="AE19">
        <f t="shared" ref="AE19:AE38" si="18">(AA19-AV19*(BA19+BB19)/1000)</f>
        <v>1.1877126914726235</v>
      </c>
      <c r="AF19">
        <f t="shared" ref="AF19:AF38" si="19">(-M19*44100)</f>
        <v>-64.493810046192365</v>
      </c>
      <c r="AG19">
        <f t="shared" ref="AG19:AG38" si="20">2*29.3*U19*0.92*(BC19-Z19)</f>
        <v>-31.073327527874213</v>
      </c>
      <c r="AH19">
        <f t="shared" ref="AH19:AH38" si="21">2*0.95*0.0000000567*(((BC19+$B$9)+273)^4-(Z19+273)^4)</f>
        <v>-1.7559018152686083</v>
      </c>
      <c r="AI19">
        <f t="shared" ref="AI19:AI38" si="22">X19+AH19+AF19+AG19</f>
        <v>233.42867061066471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53735.936297258741</v>
      </c>
      <c r="AO19">
        <f t="shared" ref="AO19:AO38" si="26">$B$13*BI19+$C$13*BJ19+$F$13*BU19*(1-BX19)</f>
        <v>1999.83</v>
      </c>
      <c r="AP19">
        <f t="shared" ref="AP19:AP38" si="27">AO19*AQ19</f>
        <v>1685.8565999999996</v>
      </c>
      <c r="AQ19">
        <f t="shared" ref="AQ19:AQ38" si="28">($B$13*$D$11+$C$13*$D$11+$F$13*((CH19+BZ19)/MAX(CH19+BZ19+CI19, 0.1)*$I$11+CI19/MAX(CH19+BZ19+CI19, 0.1)*$J$11))/($B$13+$C$13+$F$13)</f>
        <v>0.84299995499617453</v>
      </c>
      <c r="AR19">
        <f t="shared" ref="AR19:AR38" si="29">($B$13*$K$11+$C$13*$K$11+$F$13*((CH19+BZ19)/MAX(CH19+BZ19+CI19, 0.1)*$P$11+CI19/MAX(CH19+BZ19+CI19, 0.1)*$Q$11))/($B$13+$C$13+$F$13)</f>
        <v>0.16538991314261708</v>
      </c>
      <c r="AS19">
        <v>1689469283.5999999</v>
      </c>
      <c r="AT19">
        <v>400.00299999999999</v>
      </c>
      <c r="AU19">
        <v>406.73500000000001</v>
      </c>
      <c r="AV19">
        <v>16.5488</v>
      </c>
      <c r="AW19">
        <v>15.743600000000001</v>
      </c>
      <c r="AX19">
        <v>401.85399999999998</v>
      </c>
      <c r="AY19">
        <v>16.490400000000001</v>
      </c>
      <c r="AZ19">
        <v>600.16099999999994</v>
      </c>
      <c r="BA19">
        <v>100.142</v>
      </c>
      <c r="BB19">
        <v>6.23289E-2</v>
      </c>
      <c r="BC19">
        <v>22.996200000000002</v>
      </c>
      <c r="BD19">
        <v>23.153199999999998</v>
      </c>
      <c r="BE19">
        <v>999.9</v>
      </c>
      <c r="BF19">
        <v>0</v>
      </c>
      <c r="BG19">
        <v>0</v>
      </c>
      <c r="BH19">
        <v>10013.1</v>
      </c>
      <c r="BI19">
        <v>0</v>
      </c>
      <c r="BJ19">
        <v>114.601</v>
      </c>
      <c r="BK19">
        <v>-6.7320900000000004</v>
      </c>
      <c r="BL19">
        <v>406.73399999999998</v>
      </c>
      <c r="BM19">
        <v>413.24099999999999</v>
      </c>
      <c r="BN19">
        <v>0.80524099999999998</v>
      </c>
      <c r="BO19">
        <v>406.73500000000001</v>
      </c>
      <c r="BP19">
        <v>15.743600000000001</v>
      </c>
      <c r="BQ19">
        <v>1.65723</v>
      </c>
      <c r="BR19">
        <v>1.5765899999999999</v>
      </c>
      <c r="BS19">
        <v>14.5015</v>
      </c>
      <c r="BT19">
        <v>13.7319</v>
      </c>
      <c r="BU19">
        <v>1999.83</v>
      </c>
      <c r="BV19">
        <v>0.90000100000000005</v>
      </c>
      <c r="BW19">
        <v>9.9999199999999996E-2</v>
      </c>
      <c r="BX19">
        <v>0</v>
      </c>
      <c r="BY19">
        <v>3.3330000000000002</v>
      </c>
      <c r="BZ19">
        <v>0</v>
      </c>
      <c r="CA19">
        <v>16806.2</v>
      </c>
      <c r="CB19">
        <v>16221.2</v>
      </c>
      <c r="CC19">
        <v>40.5</v>
      </c>
      <c r="CD19">
        <v>39.936999999999998</v>
      </c>
      <c r="CE19">
        <v>39.875</v>
      </c>
      <c r="CF19">
        <v>38.686999999999998</v>
      </c>
      <c r="CG19">
        <v>39.311999999999998</v>
      </c>
      <c r="CH19">
        <v>1799.85</v>
      </c>
      <c r="CI19">
        <v>199.98</v>
      </c>
      <c r="CJ19">
        <v>0</v>
      </c>
      <c r="CK19">
        <v>1689469293.5999999</v>
      </c>
      <c r="CL19">
        <v>0</v>
      </c>
      <c r="CM19">
        <v>1689469205.0999999</v>
      </c>
      <c r="CN19" t="s">
        <v>352</v>
      </c>
      <c r="CO19">
        <v>1689469198.5999999</v>
      </c>
      <c r="CP19">
        <v>1689469205.0999999</v>
      </c>
      <c r="CQ19">
        <v>63</v>
      </c>
      <c r="CR19">
        <v>-1.2E-2</v>
      </c>
      <c r="CS19">
        <v>-1.2E-2</v>
      </c>
      <c r="CT19">
        <v>-1.8720000000000001</v>
      </c>
      <c r="CU19">
        <v>5.8000000000000003E-2</v>
      </c>
      <c r="CV19">
        <v>407</v>
      </c>
      <c r="CW19">
        <v>16</v>
      </c>
      <c r="CX19">
        <v>0.31</v>
      </c>
      <c r="CY19">
        <v>0.08</v>
      </c>
      <c r="CZ19">
        <v>7.6524042196703643</v>
      </c>
      <c r="DA19">
        <v>-1.8044247979037841E-3</v>
      </c>
      <c r="DB19">
        <v>7.2333805734085307E-2</v>
      </c>
      <c r="DC19">
        <v>1</v>
      </c>
      <c r="DD19">
        <v>406.68270000000001</v>
      </c>
      <c r="DE19">
        <v>-9.1069418386703224E-2</v>
      </c>
      <c r="DF19">
        <v>4.8129616661674958E-2</v>
      </c>
      <c r="DG19">
        <v>-1</v>
      </c>
      <c r="DH19">
        <v>1999.9612500000001</v>
      </c>
      <c r="DI19">
        <v>-0.36904019847420871</v>
      </c>
      <c r="DJ19">
        <v>0.13414893775206471</v>
      </c>
      <c r="DK19">
        <v>1</v>
      </c>
      <c r="DL19">
        <v>2</v>
      </c>
      <c r="DM19">
        <v>2</v>
      </c>
      <c r="DN19" t="s">
        <v>353</v>
      </c>
      <c r="DO19">
        <v>3.2132499999999999</v>
      </c>
      <c r="DP19">
        <v>2.6713800000000001</v>
      </c>
      <c r="DQ19">
        <v>9.4905799999999998E-2</v>
      </c>
      <c r="DR19">
        <v>9.5349500000000004E-2</v>
      </c>
      <c r="DS19">
        <v>8.8672000000000001E-2</v>
      </c>
      <c r="DT19">
        <v>8.4834999999999994E-2</v>
      </c>
      <c r="DU19">
        <v>27485.7</v>
      </c>
      <c r="DV19">
        <v>31034.799999999999</v>
      </c>
      <c r="DW19">
        <v>28566.7</v>
      </c>
      <c r="DX19">
        <v>32881.9</v>
      </c>
      <c r="DY19">
        <v>36176.9</v>
      </c>
      <c r="DZ19">
        <v>40890.800000000003</v>
      </c>
      <c r="EA19">
        <v>41918.5</v>
      </c>
      <c r="EB19">
        <v>47563.3</v>
      </c>
      <c r="EC19">
        <v>2.2559800000000001</v>
      </c>
      <c r="ED19">
        <v>1.8467499999999999</v>
      </c>
      <c r="EE19">
        <v>0.161298</v>
      </c>
      <c r="EF19">
        <v>0</v>
      </c>
      <c r="EG19">
        <v>20.492799999999999</v>
      </c>
      <c r="EH19">
        <v>999.9</v>
      </c>
      <c r="EI19">
        <v>52</v>
      </c>
      <c r="EJ19">
        <v>28.1</v>
      </c>
      <c r="EK19">
        <v>19.822600000000001</v>
      </c>
      <c r="EL19">
        <v>62.813600000000001</v>
      </c>
      <c r="EM19">
        <v>17.203499999999998</v>
      </c>
      <c r="EN19">
        <v>1</v>
      </c>
      <c r="EO19">
        <v>-0.52732199999999996</v>
      </c>
      <c r="EP19">
        <v>0.68263600000000002</v>
      </c>
      <c r="EQ19">
        <v>20.228100000000001</v>
      </c>
      <c r="ER19">
        <v>5.2285199999999996</v>
      </c>
      <c r="ES19">
        <v>12.0044</v>
      </c>
      <c r="ET19">
        <v>4.9897999999999998</v>
      </c>
      <c r="EU19">
        <v>3.3050000000000002</v>
      </c>
      <c r="EV19">
        <v>4565.7</v>
      </c>
      <c r="EW19">
        <v>5033.3999999999996</v>
      </c>
      <c r="EX19">
        <v>98.7</v>
      </c>
      <c r="EY19">
        <v>35.9</v>
      </c>
      <c r="EZ19">
        <v>1.8527199999999999</v>
      </c>
      <c r="FA19">
        <v>1.8615699999999999</v>
      </c>
      <c r="FB19">
        <v>1.86066</v>
      </c>
      <c r="FC19">
        <v>1.8567100000000001</v>
      </c>
      <c r="FD19">
        <v>1.86111</v>
      </c>
      <c r="FE19">
        <v>1.85734</v>
      </c>
      <c r="FF19">
        <v>1.85944</v>
      </c>
      <c r="FG19">
        <v>1.8623000000000001</v>
      </c>
      <c r="FH19">
        <v>0</v>
      </c>
      <c r="FI19">
        <v>0</v>
      </c>
      <c r="FJ19">
        <v>0</v>
      </c>
      <c r="FK19">
        <v>0</v>
      </c>
      <c r="FL19" t="s">
        <v>354</v>
      </c>
      <c r="FM19" t="s">
        <v>355</v>
      </c>
      <c r="FN19" t="s">
        <v>356</v>
      </c>
      <c r="FO19" t="s">
        <v>356</v>
      </c>
      <c r="FP19" t="s">
        <v>356</v>
      </c>
      <c r="FQ19" t="s">
        <v>356</v>
      </c>
      <c r="FR19">
        <v>0</v>
      </c>
      <c r="FS19">
        <v>100</v>
      </c>
      <c r="FT19">
        <v>100</v>
      </c>
      <c r="FU19">
        <v>-1.851</v>
      </c>
      <c r="FV19">
        <v>5.8400000000000001E-2</v>
      </c>
      <c r="FW19">
        <v>-0.40858246726297648</v>
      </c>
      <c r="FX19">
        <v>-4.0117494158234393E-3</v>
      </c>
      <c r="FY19">
        <v>1.087516141204025E-6</v>
      </c>
      <c r="FZ19">
        <v>-8.657206703991749E-11</v>
      </c>
      <c r="GA19">
        <v>5.8442857142857463E-2</v>
      </c>
      <c r="GB19">
        <v>0</v>
      </c>
      <c r="GC19">
        <v>0</v>
      </c>
      <c r="GD19">
        <v>0</v>
      </c>
      <c r="GE19">
        <v>4</v>
      </c>
      <c r="GF19">
        <v>2094</v>
      </c>
      <c r="GG19">
        <v>-1</v>
      </c>
      <c r="GH19">
        <v>-1</v>
      </c>
      <c r="GI19">
        <v>1.4</v>
      </c>
      <c r="GJ19">
        <v>1.3</v>
      </c>
      <c r="GK19">
        <v>1.01318</v>
      </c>
      <c r="GL19">
        <v>2.3815900000000001</v>
      </c>
      <c r="GM19">
        <v>1.5942400000000001</v>
      </c>
      <c r="GN19">
        <v>2.31812</v>
      </c>
      <c r="GO19">
        <v>1.40015</v>
      </c>
      <c r="GP19">
        <v>2.2888199999999999</v>
      </c>
      <c r="GQ19">
        <v>30.458400000000001</v>
      </c>
      <c r="GR19">
        <v>14.911300000000001</v>
      </c>
      <c r="GS19">
        <v>18</v>
      </c>
      <c r="GT19">
        <v>634.00800000000004</v>
      </c>
      <c r="GU19">
        <v>396.55</v>
      </c>
      <c r="GV19">
        <v>20.9877</v>
      </c>
      <c r="GW19">
        <v>20.229500000000002</v>
      </c>
      <c r="GX19">
        <v>30.000499999999999</v>
      </c>
      <c r="GY19">
        <v>20.0778</v>
      </c>
      <c r="GZ19">
        <v>20.0307</v>
      </c>
      <c r="HA19">
        <v>20.335699999999999</v>
      </c>
      <c r="HB19">
        <v>20</v>
      </c>
      <c r="HC19">
        <v>-30</v>
      </c>
      <c r="HD19">
        <v>20.966799999999999</v>
      </c>
      <c r="HE19">
        <v>406.61700000000002</v>
      </c>
      <c r="HF19">
        <v>0</v>
      </c>
      <c r="HG19">
        <v>104.86799999999999</v>
      </c>
      <c r="HH19">
        <v>104.642</v>
      </c>
    </row>
    <row r="20" spans="1:216" x14ac:dyDescent="0.2">
      <c r="A20">
        <v>2</v>
      </c>
      <c r="B20">
        <v>1689469344.0999999</v>
      </c>
      <c r="C20">
        <v>60.5</v>
      </c>
      <c r="D20" t="s">
        <v>357</v>
      </c>
      <c r="E20" t="s">
        <v>358</v>
      </c>
      <c r="F20" t="s">
        <v>347</v>
      </c>
      <c r="G20" t="s">
        <v>348</v>
      </c>
      <c r="H20" t="s">
        <v>349</v>
      </c>
      <c r="I20" t="s">
        <v>350</v>
      </c>
      <c r="J20" t="s">
        <v>395</v>
      </c>
      <c r="K20" t="s">
        <v>351</v>
      </c>
      <c r="L20">
        <v>1689469344.0999999</v>
      </c>
      <c r="M20">
        <f t="shared" si="0"/>
        <v>1.4861791252135938E-3</v>
      </c>
      <c r="N20">
        <f t="shared" si="1"/>
        <v>1.4861791252135939</v>
      </c>
      <c r="O20">
        <f t="shared" si="2"/>
        <v>11.292529071048572</v>
      </c>
      <c r="P20">
        <f t="shared" si="3"/>
        <v>400.01600000000002</v>
      </c>
      <c r="Q20">
        <f t="shared" si="4"/>
        <v>250.10571546649604</v>
      </c>
      <c r="R20">
        <f t="shared" si="5"/>
        <v>25.06256629895422</v>
      </c>
      <c r="S20">
        <f t="shared" si="6"/>
        <v>40.084759766257598</v>
      </c>
      <c r="T20">
        <f t="shared" si="7"/>
        <v>0.12776131042856345</v>
      </c>
      <c r="U20">
        <f t="shared" si="8"/>
        <v>3.6684652682191907</v>
      </c>
      <c r="V20">
        <f t="shared" si="9"/>
        <v>0.12533989513432336</v>
      </c>
      <c r="W20">
        <f t="shared" si="10"/>
        <v>7.8551166578594372E-2</v>
      </c>
      <c r="X20">
        <f t="shared" si="11"/>
        <v>297.71636399999994</v>
      </c>
      <c r="Y20">
        <f t="shared" si="12"/>
        <v>24.021309672612382</v>
      </c>
      <c r="Z20">
        <f t="shared" si="13"/>
        <v>23.0154</v>
      </c>
      <c r="AA20">
        <f t="shared" si="14"/>
        <v>2.8223510563793606</v>
      </c>
      <c r="AB20">
        <f t="shared" si="15"/>
        <v>59.218953200520929</v>
      </c>
      <c r="AC20">
        <f t="shared" si="16"/>
        <v>1.6607453792003</v>
      </c>
      <c r="AD20">
        <f t="shared" si="17"/>
        <v>2.804415291801698</v>
      </c>
      <c r="AE20">
        <f t="shared" si="18"/>
        <v>1.1616056771790606</v>
      </c>
      <c r="AF20">
        <f t="shared" si="19"/>
        <v>-65.540499421919492</v>
      </c>
      <c r="AG20">
        <f t="shared" si="20"/>
        <v>-20.825633741586483</v>
      </c>
      <c r="AH20">
        <f t="shared" si="21"/>
        <v>-1.1763490284181102</v>
      </c>
      <c r="AI20">
        <f t="shared" si="22"/>
        <v>210.17388180807589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53696.060296030548</v>
      </c>
      <c r="AO20">
        <f t="shared" si="26"/>
        <v>1800.09</v>
      </c>
      <c r="AP20">
        <f t="shared" si="27"/>
        <v>1517.4755999999998</v>
      </c>
      <c r="AQ20">
        <f t="shared" si="28"/>
        <v>0.84299985000749955</v>
      </c>
      <c r="AR20">
        <f t="shared" si="29"/>
        <v>0.16538971051447426</v>
      </c>
      <c r="AS20">
        <v>1689469344.0999999</v>
      </c>
      <c r="AT20">
        <v>400.01600000000002</v>
      </c>
      <c r="AU20">
        <v>406.673</v>
      </c>
      <c r="AV20">
        <v>16.573</v>
      </c>
      <c r="AW20">
        <v>15.7545</v>
      </c>
      <c r="AX20">
        <v>401.86700000000002</v>
      </c>
      <c r="AY20">
        <v>16.514600000000002</v>
      </c>
      <c r="AZ20">
        <v>599.976</v>
      </c>
      <c r="BA20">
        <v>100.146</v>
      </c>
      <c r="BB20">
        <v>6.1891099999999998E-2</v>
      </c>
      <c r="BC20">
        <v>22.9101</v>
      </c>
      <c r="BD20">
        <v>23.0154</v>
      </c>
      <c r="BE20">
        <v>999.9</v>
      </c>
      <c r="BF20">
        <v>0</v>
      </c>
      <c r="BG20">
        <v>0</v>
      </c>
      <c r="BH20">
        <v>10001.9</v>
      </c>
      <c r="BI20">
        <v>0</v>
      </c>
      <c r="BJ20">
        <v>100.27800000000001</v>
      </c>
      <c r="BK20">
        <v>-6.6571400000000001</v>
      </c>
      <c r="BL20">
        <v>406.75700000000001</v>
      </c>
      <c r="BM20">
        <v>413.18299999999999</v>
      </c>
      <c r="BN20">
        <v>0.81847800000000004</v>
      </c>
      <c r="BO20">
        <v>406.673</v>
      </c>
      <c r="BP20">
        <v>15.7545</v>
      </c>
      <c r="BQ20">
        <v>1.6597200000000001</v>
      </c>
      <c r="BR20">
        <v>1.5777600000000001</v>
      </c>
      <c r="BS20">
        <v>14.524800000000001</v>
      </c>
      <c r="BT20">
        <v>13.7433</v>
      </c>
      <c r="BU20">
        <v>1800.09</v>
      </c>
      <c r="BV20">
        <v>0.90000599999999997</v>
      </c>
      <c r="BW20">
        <v>9.9993600000000002E-2</v>
      </c>
      <c r="BX20">
        <v>0</v>
      </c>
      <c r="BY20">
        <v>2.5240999999999998</v>
      </c>
      <c r="BZ20">
        <v>0</v>
      </c>
      <c r="CA20">
        <v>13191.1</v>
      </c>
      <c r="CB20">
        <v>14601.1</v>
      </c>
      <c r="CC20">
        <v>41.186999999999998</v>
      </c>
      <c r="CD20">
        <v>40.5</v>
      </c>
      <c r="CE20">
        <v>40.561999999999998</v>
      </c>
      <c r="CF20">
        <v>39.5</v>
      </c>
      <c r="CG20">
        <v>40.061999999999998</v>
      </c>
      <c r="CH20">
        <v>1620.09</v>
      </c>
      <c r="CI20">
        <v>180</v>
      </c>
      <c r="CJ20">
        <v>0</v>
      </c>
      <c r="CK20">
        <v>1689469354.2</v>
      </c>
      <c r="CL20">
        <v>0</v>
      </c>
      <c r="CM20">
        <v>1689469205.0999999</v>
      </c>
      <c r="CN20" t="s">
        <v>352</v>
      </c>
      <c r="CO20">
        <v>1689469198.5999999</v>
      </c>
      <c r="CP20">
        <v>1689469205.0999999</v>
      </c>
      <c r="CQ20">
        <v>63</v>
      </c>
      <c r="CR20">
        <v>-1.2E-2</v>
      </c>
      <c r="CS20">
        <v>-1.2E-2</v>
      </c>
      <c r="CT20">
        <v>-1.8720000000000001</v>
      </c>
      <c r="CU20">
        <v>5.8000000000000003E-2</v>
      </c>
      <c r="CV20">
        <v>407</v>
      </c>
      <c r="CW20">
        <v>16</v>
      </c>
      <c r="CX20">
        <v>0.31</v>
      </c>
      <c r="CY20">
        <v>0.08</v>
      </c>
      <c r="CZ20">
        <v>7.601892316422207</v>
      </c>
      <c r="DA20">
        <v>0.34585104414806461</v>
      </c>
      <c r="DB20">
        <v>5.0471321564369807E-2</v>
      </c>
      <c r="DC20">
        <v>1</v>
      </c>
      <c r="DD20">
        <v>406.67665853658531</v>
      </c>
      <c r="DE20">
        <v>4.7644599302998601E-2</v>
      </c>
      <c r="DF20">
        <v>2.2810577088857441E-2</v>
      </c>
      <c r="DG20">
        <v>-1</v>
      </c>
      <c r="DH20">
        <v>1799.98243902439</v>
      </c>
      <c r="DI20">
        <v>5.8453666652043448E-2</v>
      </c>
      <c r="DJ20">
        <v>0.1203811120385378</v>
      </c>
      <c r="DK20">
        <v>1</v>
      </c>
      <c r="DL20">
        <v>2</v>
      </c>
      <c r="DM20">
        <v>2</v>
      </c>
      <c r="DN20" t="s">
        <v>353</v>
      </c>
      <c r="DO20">
        <v>3.2127300000000001</v>
      </c>
      <c r="DP20">
        <v>2.6708400000000001</v>
      </c>
      <c r="DQ20">
        <v>9.4898899999999994E-2</v>
      </c>
      <c r="DR20">
        <v>9.53291E-2</v>
      </c>
      <c r="DS20">
        <v>8.8758799999999999E-2</v>
      </c>
      <c r="DT20">
        <v>8.4870000000000001E-2</v>
      </c>
      <c r="DU20">
        <v>27483.5</v>
      </c>
      <c r="DV20">
        <v>31031.7</v>
      </c>
      <c r="DW20">
        <v>28564.400000000001</v>
      </c>
      <c r="DX20">
        <v>32878.1</v>
      </c>
      <c r="DY20">
        <v>36170.1</v>
      </c>
      <c r="DZ20">
        <v>40884.400000000001</v>
      </c>
      <c r="EA20">
        <v>41914.6</v>
      </c>
      <c r="EB20">
        <v>47557.8</v>
      </c>
      <c r="EC20">
        <v>2.25522</v>
      </c>
      <c r="ED20">
        <v>1.8463799999999999</v>
      </c>
      <c r="EE20">
        <v>0.139624</v>
      </c>
      <c r="EF20">
        <v>0</v>
      </c>
      <c r="EG20">
        <v>20.712700000000002</v>
      </c>
      <c r="EH20">
        <v>999.9</v>
      </c>
      <c r="EI20">
        <v>52.1</v>
      </c>
      <c r="EJ20">
        <v>28</v>
      </c>
      <c r="EK20">
        <v>19.741499999999998</v>
      </c>
      <c r="EL20">
        <v>63.403599999999997</v>
      </c>
      <c r="EM20">
        <v>17.712299999999999</v>
      </c>
      <c r="EN20">
        <v>1</v>
      </c>
      <c r="EO20">
        <v>-0.52299499999999999</v>
      </c>
      <c r="EP20">
        <v>-0.33904699999999999</v>
      </c>
      <c r="EQ20">
        <v>20.2316</v>
      </c>
      <c r="ER20">
        <v>5.2264200000000001</v>
      </c>
      <c r="ES20">
        <v>12.0061</v>
      </c>
      <c r="ET20">
        <v>4.9897999999999998</v>
      </c>
      <c r="EU20">
        <v>3.3050000000000002</v>
      </c>
      <c r="EV20">
        <v>4566.8</v>
      </c>
      <c r="EW20">
        <v>5037.1000000000004</v>
      </c>
      <c r="EX20">
        <v>98.7</v>
      </c>
      <c r="EY20">
        <v>35.9</v>
      </c>
      <c r="EZ20">
        <v>1.85273</v>
      </c>
      <c r="FA20">
        <v>1.8615699999999999</v>
      </c>
      <c r="FB20">
        <v>1.86067</v>
      </c>
      <c r="FC20">
        <v>1.8567</v>
      </c>
      <c r="FD20">
        <v>1.8611</v>
      </c>
      <c r="FE20">
        <v>1.8573599999999999</v>
      </c>
      <c r="FF20">
        <v>1.85944</v>
      </c>
      <c r="FG20">
        <v>1.86233</v>
      </c>
      <c r="FH20">
        <v>0</v>
      </c>
      <c r="FI20">
        <v>0</v>
      </c>
      <c r="FJ20">
        <v>0</v>
      </c>
      <c r="FK20">
        <v>0</v>
      </c>
      <c r="FL20" t="s">
        <v>354</v>
      </c>
      <c r="FM20" t="s">
        <v>355</v>
      </c>
      <c r="FN20" t="s">
        <v>356</v>
      </c>
      <c r="FO20" t="s">
        <v>356</v>
      </c>
      <c r="FP20" t="s">
        <v>356</v>
      </c>
      <c r="FQ20" t="s">
        <v>356</v>
      </c>
      <c r="FR20">
        <v>0</v>
      </c>
      <c r="FS20">
        <v>100</v>
      </c>
      <c r="FT20">
        <v>100</v>
      </c>
      <c r="FU20">
        <v>-1.851</v>
      </c>
      <c r="FV20">
        <v>5.8400000000000001E-2</v>
      </c>
      <c r="FW20">
        <v>-0.40858246726297648</v>
      </c>
      <c r="FX20">
        <v>-4.0117494158234393E-3</v>
      </c>
      <c r="FY20">
        <v>1.087516141204025E-6</v>
      </c>
      <c r="FZ20">
        <v>-8.657206703991749E-11</v>
      </c>
      <c r="GA20">
        <v>5.8442857142857463E-2</v>
      </c>
      <c r="GB20">
        <v>0</v>
      </c>
      <c r="GC20">
        <v>0</v>
      </c>
      <c r="GD20">
        <v>0</v>
      </c>
      <c r="GE20">
        <v>4</v>
      </c>
      <c r="GF20">
        <v>2094</v>
      </c>
      <c r="GG20">
        <v>-1</v>
      </c>
      <c r="GH20">
        <v>-1</v>
      </c>
      <c r="GI20">
        <v>2.4</v>
      </c>
      <c r="GJ20">
        <v>2.2999999999999998</v>
      </c>
      <c r="GK20">
        <v>1.01318</v>
      </c>
      <c r="GL20">
        <v>2.3791500000000001</v>
      </c>
      <c r="GM20">
        <v>1.5942400000000001</v>
      </c>
      <c r="GN20">
        <v>2.31812</v>
      </c>
      <c r="GO20">
        <v>1.40015</v>
      </c>
      <c r="GP20">
        <v>2.3938000000000001</v>
      </c>
      <c r="GQ20">
        <v>30.48</v>
      </c>
      <c r="GR20">
        <v>14.911300000000001</v>
      </c>
      <c r="GS20">
        <v>18</v>
      </c>
      <c r="GT20">
        <v>634.11300000000006</v>
      </c>
      <c r="GU20">
        <v>396.77699999999999</v>
      </c>
      <c r="GV20">
        <v>21.520700000000001</v>
      </c>
      <c r="GW20">
        <v>20.3033</v>
      </c>
      <c r="GX20">
        <v>30.000599999999999</v>
      </c>
      <c r="GY20">
        <v>20.129100000000001</v>
      </c>
      <c r="GZ20">
        <v>20.0823</v>
      </c>
      <c r="HA20">
        <v>20.329999999999998</v>
      </c>
      <c r="HB20">
        <v>20</v>
      </c>
      <c r="HC20">
        <v>-30</v>
      </c>
      <c r="HD20">
        <v>21.496700000000001</v>
      </c>
      <c r="HE20">
        <v>406.61099999999999</v>
      </c>
      <c r="HF20">
        <v>0</v>
      </c>
      <c r="HG20">
        <v>104.85899999999999</v>
      </c>
      <c r="HH20">
        <v>104.63</v>
      </c>
    </row>
    <row r="21" spans="1:216" x14ac:dyDescent="0.2">
      <c r="A21">
        <v>3</v>
      </c>
      <c r="B21">
        <v>1689469404.5999999</v>
      </c>
      <c r="C21">
        <v>121</v>
      </c>
      <c r="D21" t="s">
        <v>359</v>
      </c>
      <c r="E21" t="s">
        <v>360</v>
      </c>
      <c r="F21" t="s">
        <v>347</v>
      </c>
      <c r="G21" t="s">
        <v>348</v>
      </c>
      <c r="H21" t="s">
        <v>349</v>
      </c>
      <c r="I21" t="s">
        <v>350</v>
      </c>
      <c r="J21" t="s">
        <v>395</v>
      </c>
      <c r="K21" t="s">
        <v>351</v>
      </c>
      <c r="L21">
        <v>1689469404.5999999</v>
      </c>
      <c r="M21">
        <f t="shared" si="0"/>
        <v>1.5440201471096046E-3</v>
      </c>
      <c r="N21">
        <f t="shared" si="1"/>
        <v>1.5440201471096047</v>
      </c>
      <c r="O21">
        <f t="shared" si="2"/>
        <v>11.092564275524165</v>
      </c>
      <c r="P21">
        <f t="shared" si="3"/>
        <v>400.01600000000002</v>
      </c>
      <c r="Q21">
        <f t="shared" si="4"/>
        <v>262.59484317731381</v>
      </c>
      <c r="R21">
        <f t="shared" si="5"/>
        <v>26.314848685309059</v>
      </c>
      <c r="S21">
        <f t="shared" si="6"/>
        <v>40.085937653371197</v>
      </c>
      <c r="T21">
        <f t="shared" si="7"/>
        <v>0.13750856945431478</v>
      </c>
      <c r="U21">
        <f t="shared" si="8"/>
        <v>3.6748873522822376</v>
      </c>
      <c r="V21">
        <f t="shared" si="9"/>
        <v>0.13471273870897579</v>
      </c>
      <c r="W21">
        <f t="shared" si="10"/>
        <v>8.4441921386794988E-2</v>
      </c>
      <c r="X21">
        <f t="shared" si="11"/>
        <v>248.066427</v>
      </c>
      <c r="Y21">
        <f t="shared" si="12"/>
        <v>23.785241340437874</v>
      </c>
      <c r="Z21">
        <f t="shared" si="13"/>
        <v>22.808800000000002</v>
      </c>
      <c r="AA21">
        <f t="shared" si="14"/>
        <v>2.7872550353583083</v>
      </c>
      <c r="AB21">
        <f t="shared" si="15"/>
        <v>59.287225955392245</v>
      </c>
      <c r="AC21">
        <f t="shared" si="16"/>
        <v>1.6641913273863298</v>
      </c>
      <c r="AD21">
        <f t="shared" si="17"/>
        <v>2.8069981358859137</v>
      </c>
      <c r="AE21">
        <f t="shared" si="18"/>
        <v>1.1230637079719785</v>
      </c>
      <c r="AF21">
        <f t="shared" si="19"/>
        <v>-68.091288487533561</v>
      </c>
      <c r="AG21">
        <f t="shared" si="20"/>
        <v>23.081041388071661</v>
      </c>
      <c r="AH21">
        <f t="shared" si="21"/>
        <v>1.3002066949168403</v>
      </c>
      <c r="AI21">
        <f t="shared" si="22"/>
        <v>204.35638659545495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53826.133307090946</v>
      </c>
      <c r="AO21">
        <f t="shared" si="26"/>
        <v>1499.88</v>
      </c>
      <c r="AP21">
        <f t="shared" si="27"/>
        <v>1264.3995</v>
      </c>
      <c r="AQ21">
        <f t="shared" si="28"/>
        <v>0.8430004400352028</v>
      </c>
      <c r="AR21">
        <f t="shared" si="29"/>
        <v>0.16539084926794143</v>
      </c>
      <c r="AS21">
        <v>1689469404.5999999</v>
      </c>
      <c r="AT21">
        <v>400.01600000000002</v>
      </c>
      <c r="AU21">
        <v>406.57299999999998</v>
      </c>
      <c r="AV21">
        <v>16.6069</v>
      </c>
      <c r="AW21">
        <v>15.7567</v>
      </c>
      <c r="AX21">
        <v>401.86700000000002</v>
      </c>
      <c r="AY21">
        <v>16.548400000000001</v>
      </c>
      <c r="AZ21">
        <v>600.06500000000005</v>
      </c>
      <c r="BA21">
        <v>100.148</v>
      </c>
      <c r="BB21">
        <v>6.2835699999999994E-2</v>
      </c>
      <c r="BC21">
        <v>22.9253</v>
      </c>
      <c r="BD21">
        <v>22.808800000000002</v>
      </c>
      <c r="BE21">
        <v>999.9</v>
      </c>
      <c r="BF21">
        <v>0</v>
      </c>
      <c r="BG21">
        <v>0</v>
      </c>
      <c r="BH21">
        <v>10027.5</v>
      </c>
      <c r="BI21">
        <v>0</v>
      </c>
      <c r="BJ21">
        <v>95.627200000000002</v>
      </c>
      <c r="BK21">
        <v>-6.5568799999999996</v>
      </c>
      <c r="BL21">
        <v>406.77100000000002</v>
      </c>
      <c r="BM21">
        <v>413.08100000000002</v>
      </c>
      <c r="BN21">
        <v>0.85017200000000004</v>
      </c>
      <c r="BO21">
        <v>406.57299999999998</v>
      </c>
      <c r="BP21">
        <v>15.7567</v>
      </c>
      <c r="BQ21">
        <v>1.6631400000000001</v>
      </c>
      <c r="BR21">
        <v>1.5780000000000001</v>
      </c>
      <c r="BS21">
        <v>14.5566</v>
      </c>
      <c r="BT21">
        <v>13.7456</v>
      </c>
      <c r="BU21">
        <v>1499.88</v>
      </c>
      <c r="BV21">
        <v>0.89998800000000001</v>
      </c>
      <c r="BW21">
        <v>0.100012</v>
      </c>
      <c r="BX21">
        <v>0</v>
      </c>
      <c r="BY21">
        <v>2.3058999999999998</v>
      </c>
      <c r="BZ21">
        <v>0</v>
      </c>
      <c r="CA21">
        <v>11088.9</v>
      </c>
      <c r="CB21">
        <v>12165.9</v>
      </c>
      <c r="CC21">
        <v>41.625</v>
      </c>
      <c r="CD21">
        <v>41</v>
      </c>
      <c r="CE21">
        <v>41.125</v>
      </c>
      <c r="CF21">
        <v>40.061999999999998</v>
      </c>
      <c r="CG21">
        <v>40.5</v>
      </c>
      <c r="CH21">
        <v>1349.87</v>
      </c>
      <c r="CI21">
        <v>150.01</v>
      </c>
      <c r="CJ21">
        <v>0</v>
      </c>
      <c r="CK21">
        <v>1689469414.8</v>
      </c>
      <c r="CL21">
        <v>0</v>
      </c>
      <c r="CM21">
        <v>1689469205.0999999</v>
      </c>
      <c r="CN21" t="s">
        <v>352</v>
      </c>
      <c r="CO21">
        <v>1689469198.5999999</v>
      </c>
      <c r="CP21">
        <v>1689469205.0999999</v>
      </c>
      <c r="CQ21">
        <v>63</v>
      </c>
      <c r="CR21">
        <v>-1.2E-2</v>
      </c>
      <c r="CS21">
        <v>-1.2E-2</v>
      </c>
      <c r="CT21">
        <v>-1.8720000000000001</v>
      </c>
      <c r="CU21">
        <v>5.8000000000000003E-2</v>
      </c>
      <c r="CV21">
        <v>407</v>
      </c>
      <c r="CW21">
        <v>16</v>
      </c>
      <c r="CX21">
        <v>0.31</v>
      </c>
      <c r="CY21">
        <v>0.08</v>
      </c>
      <c r="CZ21">
        <v>7.5365100730100574</v>
      </c>
      <c r="DA21">
        <v>-0.42139466722239982</v>
      </c>
      <c r="DB21">
        <v>4.848499049431395E-2</v>
      </c>
      <c r="DC21">
        <v>1</v>
      </c>
      <c r="DD21">
        <v>406.625225</v>
      </c>
      <c r="DE21">
        <v>-0.1243789868672513</v>
      </c>
      <c r="DF21">
        <v>3.6104353961813468E-2</v>
      </c>
      <c r="DG21">
        <v>-1</v>
      </c>
      <c r="DH21">
        <v>1499.9690000000001</v>
      </c>
      <c r="DI21">
        <v>-0.1044628049396594</v>
      </c>
      <c r="DJ21">
        <v>7.7967942130087939E-2</v>
      </c>
      <c r="DK21">
        <v>1</v>
      </c>
      <c r="DL21">
        <v>2</v>
      </c>
      <c r="DM21">
        <v>2</v>
      </c>
      <c r="DN21" t="s">
        <v>353</v>
      </c>
      <c r="DO21">
        <v>3.2128199999999998</v>
      </c>
      <c r="DP21">
        <v>2.6720100000000002</v>
      </c>
      <c r="DQ21">
        <v>9.4886799999999993E-2</v>
      </c>
      <c r="DR21">
        <v>9.5300499999999996E-2</v>
      </c>
      <c r="DS21">
        <v>8.8880600000000004E-2</v>
      </c>
      <c r="DT21">
        <v>8.4869399999999998E-2</v>
      </c>
      <c r="DU21">
        <v>27480.6</v>
      </c>
      <c r="DV21">
        <v>31029.4</v>
      </c>
      <c r="DW21">
        <v>28561.3</v>
      </c>
      <c r="DX21">
        <v>32875</v>
      </c>
      <c r="DY21">
        <v>36161.4</v>
      </c>
      <c r="DZ21">
        <v>40880.300000000003</v>
      </c>
      <c r="EA21">
        <v>41910.300000000003</v>
      </c>
      <c r="EB21">
        <v>47553.2</v>
      </c>
      <c r="EC21">
        <v>2.25468</v>
      </c>
      <c r="ED21">
        <v>1.8455299999999999</v>
      </c>
      <c r="EE21">
        <v>0.13889699999999999</v>
      </c>
      <c r="EF21">
        <v>0</v>
      </c>
      <c r="EG21">
        <v>20.517199999999999</v>
      </c>
      <c r="EH21">
        <v>999.9</v>
      </c>
      <c r="EI21">
        <v>52.1</v>
      </c>
      <c r="EJ21">
        <v>28</v>
      </c>
      <c r="EK21">
        <v>19.7424</v>
      </c>
      <c r="EL21">
        <v>63.133600000000001</v>
      </c>
      <c r="EM21">
        <v>17.191500000000001</v>
      </c>
      <c r="EN21">
        <v>1</v>
      </c>
      <c r="EO21">
        <v>-0.51717000000000002</v>
      </c>
      <c r="EP21">
        <v>-2.2071800000000001</v>
      </c>
      <c r="EQ21">
        <v>20.219000000000001</v>
      </c>
      <c r="ER21">
        <v>5.2265699999999997</v>
      </c>
      <c r="ES21">
        <v>12.0062</v>
      </c>
      <c r="ET21">
        <v>4.9898499999999997</v>
      </c>
      <c r="EU21">
        <v>3.3050000000000002</v>
      </c>
      <c r="EV21">
        <v>4568.2</v>
      </c>
      <c r="EW21">
        <v>5041.6000000000004</v>
      </c>
      <c r="EX21">
        <v>98.7</v>
      </c>
      <c r="EY21">
        <v>35.9</v>
      </c>
      <c r="EZ21">
        <v>1.8527199999999999</v>
      </c>
      <c r="FA21">
        <v>1.8615600000000001</v>
      </c>
      <c r="FB21">
        <v>1.86066</v>
      </c>
      <c r="FC21">
        <v>1.8567100000000001</v>
      </c>
      <c r="FD21">
        <v>1.8611</v>
      </c>
      <c r="FE21">
        <v>1.8573200000000001</v>
      </c>
      <c r="FF21">
        <v>1.85944</v>
      </c>
      <c r="FG21">
        <v>1.8623400000000001</v>
      </c>
      <c r="FH21">
        <v>0</v>
      </c>
      <c r="FI21">
        <v>0</v>
      </c>
      <c r="FJ21">
        <v>0</v>
      </c>
      <c r="FK21">
        <v>0</v>
      </c>
      <c r="FL21" t="s">
        <v>354</v>
      </c>
      <c r="FM21" t="s">
        <v>355</v>
      </c>
      <c r="FN21" t="s">
        <v>356</v>
      </c>
      <c r="FO21" t="s">
        <v>356</v>
      </c>
      <c r="FP21" t="s">
        <v>356</v>
      </c>
      <c r="FQ21" t="s">
        <v>356</v>
      </c>
      <c r="FR21">
        <v>0</v>
      </c>
      <c r="FS21">
        <v>100</v>
      </c>
      <c r="FT21">
        <v>100</v>
      </c>
      <c r="FU21">
        <v>-1.851</v>
      </c>
      <c r="FV21">
        <v>5.8500000000000003E-2</v>
      </c>
      <c r="FW21">
        <v>-0.40858246726297648</v>
      </c>
      <c r="FX21">
        <v>-4.0117494158234393E-3</v>
      </c>
      <c r="FY21">
        <v>1.087516141204025E-6</v>
      </c>
      <c r="FZ21">
        <v>-8.657206703991749E-11</v>
      </c>
      <c r="GA21">
        <v>5.8442857142857463E-2</v>
      </c>
      <c r="GB21">
        <v>0</v>
      </c>
      <c r="GC21">
        <v>0</v>
      </c>
      <c r="GD21">
        <v>0</v>
      </c>
      <c r="GE21">
        <v>4</v>
      </c>
      <c r="GF21">
        <v>2094</v>
      </c>
      <c r="GG21">
        <v>-1</v>
      </c>
      <c r="GH21">
        <v>-1</v>
      </c>
      <c r="GI21">
        <v>3.4</v>
      </c>
      <c r="GJ21">
        <v>3.3</v>
      </c>
      <c r="GK21">
        <v>1.01196</v>
      </c>
      <c r="GL21">
        <v>2.3840300000000001</v>
      </c>
      <c r="GM21">
        <v>1.5942400000000001</v>
      </c>
      <c r="GN21">
        <v>2.31812</v>
      </c>
      <c r="GO21">
        <v>1.40015</v>
      </c>
      <c r="GP21">
        <v>2.2888199999999999</v>
      </c>
      <c r="GQ21">
        <v>30.5015</v>
      </c>
      <c r="GR21">
        <v>14.876300000000001</v>
      </c>
      <c r="GS21">
        <v>18</v>
      </c>
      <c r="GT21">
        <v>634.43399999999997</v>
      </c>
      <c r="GU21">
        <v>396.71499999999997</v>
      </c>
      <c r="GV21">
        <v>23.168500000000002</v>
      </c>
      <c r="GW21">
        <v>20.373000000000001</v>
      </c>
      <c r="GX21">
        <v>30.000499999999999</v>
      </c>
      <c r="GY21">
        <v>20.185400000000001</v>
      </c>
      <c r="GZ21">
        <v>20.131900000000002</v>
      </c>
      <c r="HA21">
        <v>20.3232</v>
      </c>
      <c r="HB21">
        <v>20</v>
      </c>
      <c r="HC21">
        <v>-30</v>
      </c>
      <c r="HD21">
        <v>23.294699999999999</v>
      </c>
      <c r="HE21">
        <v>406.59800000000001</v>
      </c>
      <c r="HF21">
        <v>0</v>
      </c>
      <c r="HG21">
        <v>104.848</v>
      </c>
      <c r="HH21">
        <v>104.62</v>
      </c>
    </row>
    <row r="22" spans="1:216" x14ac:dyDescent="0.2">
      <c r="A22">
        <v>4</v>
      </c>
      <c r="B22">
        <v>1689469465.0999999</v>
      </c>
      <c r="C22">
        <v>181.5</v>
      </c>
      <c r="D22" t="s">
        <v>361</v>
      </c>
      <c r="E22" t="s">
        <v>362</v>
      </c>
      <c r="F22" t="s">
        <v>347</v>
      </c>
      <c r="G22" t="s">
        <v>348</v>
      </c>
      <c r="H22" t="s">
        <v>349</v>
      </c>
      <c r="I22" t="s">
        <v>350</v>
      </c>
      <c r="J22" t="s">
        <v>395</v>
      </c>
      <c r="K22" t="s">
        <v>351</v>
      </c>
      <c r="L22">
        <v>1689469465.0999999</v>
      </c>
      <c r="M22">
        <f t="shared" si="0"/>
        <v>1.5259921986699552E-3</v>
      </c>
      <c r="N22">
        <f t="shared" si="1"/>
        <v>1.5259921986699552</v>
      </c>
      <c r="O22">
        <f t="shared" si="2"/>
        <v>10.992229389584477</v>
      </c>
      <c r="P22">
        <f t="shared" si="3"/>
        <v>399.964</v>
      </c>
      <c r="Q22">
        <f t="shared" si="4"/>
        <v>256.80779475113769</v>
      </c>
      <c r="R22">
        <f t="shared" si="5"/>
        <v>25.735174088204687</v>
      </c>
      <c r="S22">
        <f t="shared" si="6"/>
        <v>40.081116614818406</v>
      </c>
      <c r="T22">
        <f t="shared" si="7"/>
        <v>0.13062676921105376</v>
      </c>
      <c r="U22">
        <f t="shared" si="8"/>
        <v>3.6730710677323901</v>
      </c>
      <c r="V22">
        <f t="shared" si="9"/>
        <v>0.12809978538154604</v>
      </c>
      <c r="W22">
        <f t="shared" si="10"/>
        <v>8.0285333682552085E-2</v>
      </c>
      <c r="X22">
        <f t="shared" si="11"/>
        <v>206.71675199999996</v>
      </c>
      <c r="Y22">
        <f t="shared" si="12"/>
        <v>24.045314695244258</v>
      </c>
      <c r="Z22">
        <f t="shared" si="13"/>
        <v>23.052199999999999</v>
      </c>
      <c r="AA22">
        <f t="shared" si="14"/>
        <v>2.828642825590693</v>
      </c>
      <c r="AB22">
        <f t="shared" si="15"/>
        <v>57.593734094479522</v>
      </c>
      <c r="AC22">
        <f t="shared" si="16"/>
        <v>1.6616120315586003</v>
      </c>
      <c r="AD22">
        <f t="shared" si="17"/>
        <v>2.885056955732046</v>
      </c>
      <c r="AE22">
        <f t="shared" si="18"/>
        <v>1.1670307940320928</v>
      </c>
      <c r="AF22">
        <f t="shared" si="19"/>
        <v>-67.296255961345025</v>
      </c>
      <c r="AG22">
        <f t="shared" si="20"/>
        <v>64.7137880994932</v>
      </c>
      <c r="AH22">
        <f t="shared" si="21"/>
        <v>3.6601814111201132</v>
      </c>
      <c r="AI22">
        <f t="shared" si="22"/>
        <v>207.79446554926824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53706.276296793993</v>
      </c>
      <c r="AO22">
        <f t="shared" si="26"/>
        <v>1249.8699999999999</v>
      </c>
      <c r="AP22">
        <f t="shared" si="27"/>
        <v>1053.6407999999999</v>
      </c>
      <c r="AQ22">
        <f t="shared" si="28"/>
        <v>0.84300031203245129</v>
      </c>
      <c r="AR22">
        <f t="shared" si="29"/>
        <v>0.16539060222263113</v>
      </c>
      <c r="AS22">
        <v>1689469465.0999999</v>
      </c>
      <c r="AT22">
        <v>399.964</v>
      </c>
      <c r="AU22">
        <v>406.46</v>
      </c>
      <c r="AV22">
        <v>16.581</v>
      </c>
      <c r="AW22">
        <v>15.7408</v>
      </c>
      <c r="AX22">
        <v>401.81400000000002</v>
      </c>
      <c r="AY22">
        <v>16.522600000000001</v>
      </c>
      <c r="AZ22">
        <v>600.13300000000004</v>
      </c>
      <c r="BA22">
        <v>100.15</v>
      </c>
      <c r="BB22">
        <v>6.18106E-2</v>
      </c>
      <c r="BC22">
        <v>23.379000000000001</v>
      </c>
      <c r="BD22">
        <v>23.052199999999999</v>
      </c>
      <c r="BE22">
        <v>999.9</v>
      </c>
      <c r="BF22">
        <v>0</v>
      </c>
      <c r="BG22">
        <v>0</v>
      </c>
      <c r="BH22">
        <v>10020</v>
      </c>
      <c r="BI22">
        <v>0</v>
      </c>
      <c r="BJ22">
        <v>94.054900000000004</v>
      </c>
      <c r="BK22">
        <v>-6.4958499999999999</v>
      </c>
      <c r="BL22">
        <v>406.70699999999999</v>
      </c>
      <c r="BM22">
        <v>412.96</v>
      </c>
      <c r="BN22">
        <v>0.840202</v>
      </c>
      <c r="BO22">
        <v>406.46</v>
      </c>
      <c r="BP22">
        <v>15.7408</v>
      </c>
      <c r="BQ22">
        <v>1.66059</v>
      </c>
      <c r="BR22">
        <v>1.5764400000000001</v>
      </c>
      <c r="BS22">
        <v>14.5329</v>
      </c>
      <c r="BT22">
        <v>13.730499999999999</v>
      </c>
      <c r="BU22">
        <v>1249.8699999999999</v>
      </c>
      <c r="BV22">
        <v>0.89998900000000004</v>
      </c>
      <c r="BW22">
        <v>0.100011</v>
      </c>
      <c r="BX22">
        <v>0</v>
      </c>
      <c r="BY22">
        <v>2.4832999999999998</v>
      </c>
      <c r="BZ22">
        <v>0</v>
      </c>
      <c r="CA22">
        <v>9742.9599999999991</v>
      </c>
      <c r="CB22">
        <v>10138.1</v>
      </c>
      <c r="CC22">
        <v>41.811999999999998</v>
      </c>
      <c r="CD22">
        <v>41.311999999999998</v>
      </c>
      <c r="CE22">
        <v>41.561999999999998</v>
      </c>
      <c r="CF22">
        <v>40.375</v>
      </c>
      <c r="CG22">
        <v>40.875</v>
      </c>
      <c r="CH22">
        <v>1124.8699999999999</v>
      </c>
      <c r="CI22">
        <v>125</v>
      </c>
      <c r="CJ22">
        <v>0</v>
      </c>
      <c r="CK22">
        <v>1689469474.8</v>
      </c>
      <c r="CL22">
        <v>0</v>
      </c>
      <c r="CM22">
        <v>1689469205.0999999</v>
      </c>
      <c r="CN22" t="s">
        <v>352</v>
      </c>
      <c r="CO22">
        <v>1689469198.5999999</v>
      </c>
      <c r="CP22">
        <v>1689469205.0999999</v>
      </c>
      <c r="CQ22">
        <v>63</v>
      </c>
      <c r="CR22">
        <v>-1.2E-2</v>
      </c>
      <c r="CS22">
        <v>-1.2E-2</v>
      </c>
      <c r="CT22">
        <v>-1.8720000000000001</v>
      </c>
      <c r="CU22">
        <v>5.8000000000000003E-2</v>
      </c>
      <c r="CV22">
        <v>407</v>
      </c>
      <c r="CW22">
        <v>16</v>
      </c>
      <c r="CX22">
        <v>0.31</v>
      </c>
      <c r="CY22">
        <v>0.08</v>
      </c>
      <c r="CZ22">
        <v>7.3795066727205567</v>
      </c>
      <c r="DA22">
        <v>-0.36918318531831101</v>
      </c>
      <c r="DB22">
        <v>6.1743621314765802E-2</v>
      </c>
      <c r="DC22">
        <v>1</v>
      </c>
      <c r="DD22">
        <v>406.5412682926829</v>
      </c>
      <c r="DE22">
        <v>-0.1940487804873329</v>
      </c>
      <c r="DF22">
        <v>5.0480145524818928E-2</v>
      </c>
      <c r="DG22">
        <v>-1</v>
      </c>
      <c r="DH22">
        <v>1250.0170000000001</v>
      </c>
      <c r="DI22">
        <v>0.12084188765015171</v>
      </c>
      <c r="DJ22">
        <v>0.140378060963991</v>
      </c>
      <c r="DK22">
        <v>1</v>
      </c>
      <c r="DL22">
        <v>2</v>
      </c>
      <c r="DM22">
        <v>2</v>
      </c>
      <c r="DN22" t="s">
        <v>353</v>
      </c>
      <c r="DO22">
        <v>3.21292</v>
      </c>
      <c r="DP22">
        <v>2.6709200000000002</v>
      </c>
      <c r="DQ22">
        <v>9.4869999999999996E-2</v>
      </c>
      <c r="DR22">
        <v>9.5273899999999995E-2</v>
      </c>
      <c r="DS22">
        <v>8.8772699999999996E-2</v>
      </c>
      <c r="DT22">
        <v>8.48019E-2</v>
      </c>
      <c r="DU22">
        <v>27478.9</v>
      </c>
      <c r="DV22">
        <v>31027.8</v>
      </c>
      <c r="DW22">
        <v>28559.1</v>
      </c>
      <c r="DX22">
        <v>32872.400000000001</v>
      </c>
      <c r="DY22">
        <v>36163.4</v>
      </c>
      <c r="DZ22">
        <v>40880</v>
      </c>
      <c r="EA22">
        <v>41907.4</v>
      </c>
      <c r="EB22">
        <v>47549.3</v>
      </c>
      <c r="EC22">
        <v>2.25353</v>
      </c>
      <c r="ED22">
        <v>1.8449500000000001</v>
      </c>
      <c r="EE22">
        <v>0.15549399999999999</v>
      </c>
      <c r="EF22">
        <v>0</v>
      </c>
      <c r="EG22">
        <v>20.487200000000001</v>
      </c>
      <c r="EH22">
        <v>999.9</v>
      </c>
      <c r="EI22">
        <v>52.2</v>
      </c>
      <c r="EJ22">
        <v>28</v>
      </c>
      <c r="EK22">
        <v>19.780799999999999</v>
      </c>
      <c r="EL22">
        <v>63.243600000000001</v>
      </c>
      <c r="EM22">
        <v>17.171500000000002</v>
      </c>
      <c r="EN22">
        <v>1</v>
      </c>
      <c r="EO22">
        <v>-0.51308900000000002</v>
      </c>
      <c r="EP22">
        <v>0.125635</v>
      </c>
      <c r="EQ22">
        <v>20.234999999999999</v>
      </c>
      <c r="ER22">
        <v>5.2276199999999999</v>
      </c>
      <c r="ES22">
        <v>12.0097</v>
      </c>
      <c r="ET22">
        <v>4.9898999999999996</v>
      </c>
      <c r="EU22">
        <v>3.3050000000000002</v>
      </c>
      <c r="EV22">
        <v>4569.6000000000004</v>
      </c>
      <c r="EW22">
        <v>5046</v>
      </c>
      <c r="EX22">
        <v>98.7</v>
      </c>
      <c r="EY22">
        <v>36</v>
      </c>
      <c r="EZ22">
        <v>1.85273</v>
      </c>
      <c r="FA22">
        <v>1.8615699999999999</v>
      </c>
      <c r="FB22">
        <v>1.8607400000000001</v>
      </c>
      <c r="FC22">
        <v>1.8567400000000001</v>
      </c>
      <c r="FD22">
        <v>1.86111</v>
      </c>
      <c r="FE22">
        <v>1.85741</v>
      </c>
      <c r="FF22">
        <v>1.85944</v>
      </c>
      <c r="FG22">
        <v>1.8623400000000001</v>
      </c>
      <c r="FH22">
        <v>0</v>
      </c>
      <c r="FI22">
        <v>0</v>
      </c>
      <c r="FJ22">
        <v>0</v>
      </c>
      <c r="FK22">
        <v>0</v>
      </c>
      <c r="FL22" t="s">
        <v>354</v>
      </c>
      <c r="FM22" t="s">
        <v>355</v>
      </c>
      <c r="FN22" t="s">
        <v>356</v>
      </c>
      <c r="FO22" t="s">
        <v>356</v>
      </c>
      <c r="FP22" t="s">
        <v>356</v>
      </c>
      <c r="FQ22" t="s">
        <v>356</v>
      </c>
      <c r="FR22">
        <v>0</v>
      </c>
      <c r="FS22">
        <v>100</v>
      </c>
      <c r="FT22">
        <v>100</v>
      </c>
      <c r="FU22">
        <v>-1.85</v>
      </c>
      <c r="FV22">
        <v>5.8400000000000001E-2</v>
      </c>
      <c r="FW22">
        <v>-0.40858246726297648</v>
      </c>
      <c r="FX22">
        <v>-4.0117494158234393E-3</v>
      </c>
      <c r="FY22">
        <v>1.087516141204025E-6</v>
      </c>
      <c r="FZ22">
        <v>-8.657206703991749E-11</v>
      </c>
      <c r="GA22">
        <v>5.8442857142857463E-2</v>
      </c>
      <c r="GB22">
        <v>0</v>
      </c>
      <c r="GC22">
        <v>0</v>
      </c>
      <c r="GD22">
        <v>0</v>
      </c>
      <c r="GE22">
        <v>4</v>
      </c>
      <c r="GF22">
        <v>2094</v>
      </c>
      <c r="GG22">
        <v>-1</v>
      </c>
      <c r="GH22">
        <v>-1</v>
      </c>
      <c r="GI22">
        <v>4.4000000000000004</v>
      </c>
      <c r="GJ22">
        <v>4.3</v>
      </c>
      <c r="GK22">
        <v>1.01196</v>
      </c>
      <c r="GL22">
        <v>2.3815900000000001</v>
      </c>
      <c r="GM22">
        <v>1.5942400000000001</v>
      </c>
      <c r="GN22">
        <v>2.31812</v>
      </c>
      <c r="GO22">
        <v>1.40015</v>
      </c>
      <c r="GP22">
        <v>2.2802699999999998</v>
      </c>
      <c r="GQ22">
        <v>30.5015</v>
      </c>
      <c r="GR22">
        <v>14.885</v>
      </c>
      <c r="GS22">
        <v>18</v>
      </c>
      <c r="GT22">
        <v>634.06500000000005</v>
      </c>
      <c r="GU22">
        <v>396.68799999999999</v>
      </c>
      <c r="GV22">
        <v>22.7408</v>
      </c>
      <c r="GW22">
        <v>20.4086</v>
      </c>
      <c r="GX22">
        <v>29.997900000000001</v>
      </c>
      <c r="GY22">
        <v>20.223700000000001</v>
      </c>
      <c r="GZ22">
        <v>20.167100000000001</v>
      </c>
      <c r="HA22">
        <v>20.319500000000001</v>
      </c>
      <c r="HB22">
        <v>20</v>
      </c>
      <c r="HC22">
        <v>-30</v>
      </c>
      <c r="HD22">
        <v>22.828800000000001</v>
      </c>
      <c r="HE22">
        <v>406.61599999999999</v>
      </c>
      <c r="HF22">
        <v>0</v>
      </c>
      <c r="HG22">
        <v>104.84099999999999</v>
      </c>
      <c r="HH22">
        <v>104.61199999999999</v>
      </c>
    </row>
    <row r="23" spans="1:216" x14ac:dyDescent="0.2">
      <c r="A23">
        <v>5</v>
      </c>
      <c r="B23">
        <v>1689469525.5999999</v>
      </c>
      <c r="C23">
        <v>242</v>
      </c>
      <c r="D23" t="s">
        <v>363</v>
      </c>
      <c r="E23" t="s">
        <v>364</v>
      </c>
      <c r="F23" t="s">
        <v>347</v>
      </c>
      <c r="G23" t="s">
        <v>348</v>
      </c>
      <c r="H23" t="s">
        <v>349</v>
      </c>
      <c r="I23" t="s">
        <v>350</v>
      </c>
      <c r="J23" t="s">
        <v>395</v>
      </c>
      <c r="K23" t="s">
        <v>351</v>
      </c>
      <c r="L23">
        <v>1689469525.5999999</v>
      </c>
      <c r="M23">
        <f t="shared" si="0"/>
        <v>1.5640169139958917E-3</v>
      </c>
      <c r="N23">
        <f t="shared" si="1"/>
        <v>1.5640169139958917</v>
      </c>
      <c r="O23">
        <f t="shared" si="2"/>
        <v>10.747925443444931</v>
      </c>
      <c r="P23">
        <f t="shared" si="3"/>
        <v>400.02699999999999</v>
      </c>
      <c r="Q23">
        <f t="shared" si="4"/>
        <v>266.85247236642113</v>
      </c>
      <c r="R23">
        <f t="shared" si="5"/>
        <v>26.742603493013156</v>
      </c>
      <c r="S23">
        <f t="shared" si="6"/>
        <v>40.088680283277405</v>
      </c>
      <c r="T23">
        <f t="shared" si="7"/>
        <v>0.13781135313281931</v>
      </c>
      <c r="U23">
        <f t="shared" si="8"/>
        <v>3.6672319050894817</v>
      </c>
      <c r="V23">
        <f t="shared" si="9"/>
        <v>0.13499759903976347</v>
      </c>
      <c r="W23">
        <f t="shared" si="10"/>
        <v>8.4621519076387569E-2</v>
      </c>
      <c r="X23">
        <f t="shared" si="11"/>
        <v>165.3851294369891</v>
      </c>
      <c r="Y23">
        <f t="shared" si="12"/>
        <v>23.890351315149232</v>
      </c>
      <c r="Z23">
        <f t="shared" si="13"/>
        <v>22.865500000000001</v>
      </c>
      <c r="AA23">
        <f t="shared" si="14"/>
        <v>2.7968486804902364</v>
      </c>
      <c r="AB23">
        <f t="shared" si="15"/>
        <v>57.421330929918071</v>
      </c>
      <c r="AC23">
        <f t="shared" si="16"/>
        <v>1.6616337926513403</v>
      </c>
      <c r="AD23">
        <f t="shared" si="17"/>
        <v>2.8937570163243711</v>
      </c>
      <c r="AE23">
        <f t="shared" si="18"/>
        <v>1.1352148878388961</v>
      </c>
      <c r="AF23">
        <f t="shared" si="19"/>
        <v>-68.973145907218822</v>
      </c>
      <c r="AG23">
        <f t="shared" si="20"/>
        <v>111.38857816361114</v>
      </c>
      <c r="AH23">
        <f t="shared" si="21"/>
        <v>6.3057504466194914</v>
      </c>
      <c r="AI23">
        <f t="shared" si="22"/>
        <v>214.10631214000091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53576.785051699364</v>
      </c>
      <c r="AO23">
        <f t="shared" si="26"/>
        <v>999.96600000000001</v>
      </c>
      <c r="AP23">
        <f t="shared" si="27"/>
        <v>842.97172799843997</v>
      </c>
      <c r="AQ23">
        <f t="shared" si="28"/>
        <v>0.84300039001170035</v>
      </c>
      <c r="AR23">
        <f t="shared" si="29"/>
        <v>0.16539075272258166</v>
      </c>
      <c r="AS23">
        <v>1689469525.5999999</v>
      </c>
      <c r="AT23">
        <v>400.02699999999999</v>
      </c>
      <c r="AU23">
        <v>406.39600000000002</v>
      </c>
      <c r="AV23">
        <v>16.5807</v>
      </c>
      <c r="AW23">
        <v>15.7194</v>
      </c>
      <c r="AX23">
        <v>401.87799999999999</v>
      </c>
      <c r="AY23">
        <v>16.522300000000001</v>
      </c>
      <c r="AZ23">
        <v>600.01900000000001</v>
      </c>
      <c r="BA23">
        <v>100.15300000000001</v>
      </c>
      <c r="BB23">
        <v>6.1936199999999997E-2</v>
      </c>
      <c r="BC23">
        <v>23.428899999999999</v>
      </c>
      <c r="BD23">
        <v>22.865500000000001</v>
      </c>
      <c r="BE23">
        <v>999.9</v>
      </c>
      <c r="BF23">
        <v>0</v>
      </c>
      <c r="BG23">
        <v>0</v>
      </c>
      <c r="BH23">
        <v>9996.25</v>
      </c>
      <c r="BI23">
        <v>0</v>
      </c>
      <c r="BJ23">
        <v>93.747699999999995</v>
      </c>
      <c r="BK23">
        <v>-6.3687100000000001</v>
      </c>
      <c r="BL23">
        <v>406.77199999999999</v>
      </c>
      <c r="BM23">
        <v>412.887</v>
      </c>
      <c r="BN23">
        <v>0.86133700000000002</v>
      </c>
      <c r="BO23">
        <v>406.39600000000002</v>
      </c>
      <c r="BP23">
        <v>15.7194</v>
      </c>
      <c r="BQ23">
        <v>1.6606099999999999</v>
      </c>
      <c r="BR23">
        <v>1.5743499999999999</v>
      </c>
      <c r="BS23">
        <v>14.533099999999999</v>
      </c>
      <c r="BT23">
        <v>13.71</v>
      </c>
      <c r="BU23">
        <v>999.96600000000001</v>
      </c>
      <c r="BV23">
        <v>0.89999099999999999</v>
      </c>
      <c r="BW23">
        <v>0.100009</v>
      </c>
      <c r="BX23">
        <v>0</v>
      </c>
      <c r="BY23">
        <v>2.9096000000000002</v>
      </c>
      <c r="BZ23">
        <v>0</v>
      </c>
      <c r="CA23">
        <v>8688.17</v>
      </c>
      <c r="CB23">
        <v>8111</v>
      </c>
      <c r="CC23">
        <v>41.875</v>
      </c>
      <c r="CD23">
        <v>41.686999999999998</v>
      </c>
      <c r="CE23">
        <v>41.875</v>
      </c>
      <c r="CF23">
        <v>40.75</v>
      </c>
      <c r="CG23">
        <v>41.061999999999998</v>
      </c>
      <c r="CH23">
        <v>899.96</v>
      </c>
      <c r="CI23">
        <v>100.01</v>
      </c>
      <c r="CJ23">
        <v>0</v>
      </c>
      <c r="CK23">
        <v>1689469535.4000001</v>
      </c>
      <c r="CL23">
        <v>0</v>
      </c>
      <c r="CM23">
        <v>1689469205.0999999</v>
      </c>
      <c r="CN23" t="s">
        <v>352</v>
      </c>
      <c r="CO23">
        <v>1689469198.5999999</v>
      </c>
      <c r="CP23">
        <v>1689469205.0999999</v>
      </c>
      <c r="CQ23">
        <v>63</v>
      </c>
      <c r="CR23">
        <v>-1.2E-2</v>
      </c>
      <c r="CS23">
        <v>-1.2E-2</v>
      </c>
      <c r="CT23">
        <v>-1.8720000000000001</v>
      </c>
      <c r="CU23">
        <v>5.8000000000000003E-2</v>
      </c>
      <c r="CV23">
        <v>407</v>
      </c>
      <c r="CW23">
        <v>16</v>
      </c>
      <c r="CX23">
        <v>0.31</v>
      </c>
      <c r="CY23">
        <v>0.08</v>
      </c>
      <c r="CZ23">
        <v>7.2255296076036224</v>
      </c>
      <c r="DA23">
        <v>0.31469950939243652</v>
      </c>
      <c r="DB23">
        <v>4.4571861051505977E-2</v>
      </c>
      <c r="DC23">
        <v>1</v>
      </c>
      <c r="DD23">
        <v>406.36334146341471</v>
      </c>
      <c r="DE23">
        <v>0.17418815330997059</v>
      </c>
      <c r="DF23">
        <v>3.7193370610510028E-2</v>
      </c>
      <c r="DG23">
        <v>-1</v>
      </c>
      <c r="DH23">
        <v>1000.03125</v>
      </c>
      <c r="DI23">
        <v>7.4943336683533382E-2</v>
      </c>
      <c r="DJ23">
        <v>0.1231575718338162</v>
      </c>
      <c r="DK23">
        <v>1</v>
      </c>
      <c r="DL23">
        <v>2</v>
      </c>
      <c r="DM23">
        <v>2</v>
      </c>
      <c r="DN23" t="s">
        <v>353</v>
      </c>
      <c r="DO23">
        <v>3.2126299999999999</v>
      </c>
      <c r="DP23">
        <v>2.6708400000000001</v>
      </c>
      <c r="DQ23">
        <v>9.4878199999999996E-2</v>
      </c>
      <c r="DR23">
        <v>9.5259899999999995E-2</v>
      </c>
      <c r="DS23">
        <v>8.8768799999999995E-2</v>
      </c>
      <c r="DT23">
        <v>8.4716299999999994E-2</v>
      </c>
      <c r="DU23">
        <v>27477.7</v>
      </c>
      <c r="DV23">
        <v>31028.799999999999</v>
      </c>
      <c r="DW23">
        <v>28558.3</v>
      </c>
      <c r="DX23">
        <v>32873.1</v>
      </c>
      <c r="DY23">
        <v>36162.800000000003</v>
      </c>
      <c r="DZ23">
        <v>40884.300000000003</v>
      </c>
      <c r="EA23">
        <v>41906.6</v>
      </c>
      <c r="EB23">
        <v>47549.9</v>
      </c>
      <c r="EC23">
        <v>2.2539500000000001</v>
      </c>
      <c r="ED23">
        <v>1.8449800000000001</v>
      </c>
      <c r="EE23">
        <v>0.15189900000000001</v>
      </c>
      <c r="EF23">
        <v>0</v>
      </c>
      <c r="EG23">
        <v>20.359200000000001</v>
      </c>
      <c r="EH23">
        <v>999.9</v>
      </c>
      <c r="EI23">
        <v>52.2</v>
      </c>
      <c r="EJ23">
        <v>28</v>
      </c>
      <c r="EK23">
        <v>19.7773</v>
      </c>
      <c r="EL23">
        <v>63.693600000000004</v>
      </c>
      <c r="EM23">
        <v>17.319700000000001</v>
      </c>
      <c r="EN23">
        <v>1</v>
      </c>
      <c r="EO23">
        <v>-0.51263499999999995</v>
      </c>
      <c r="EP23">
        <v>-2.6318800000000002</v>
      </c>
      <c r="EQ23">
        <v>20.217700000000001</v>
      </c>
      <c r="ER23">
        <v>5.2280699999999998</v>
      </c>
      <c r="ES23">
        <v>12.0099</v>
      </c>
      <c r="ET23">
        <v>4.9903000000000004</v>
      </c>
      <c r="EU23">
        <v>3.3050000000000002</v>
      </c>
      <c r="EV23">
        <v>4571</v>
      </c>
      <c r="EW23">
        <v>5050.5</v>
      </c>
      <c r="EX23">
        <v>98.7</v>
      </c>
      <c r="EY23">
        <v>36</v>
      </c>
      <c r="EZ23">
        <v>1.85277</v>
      </c>
      <c r="FA23">
        <v>1.8615699999999999</v>
      </c>
      <c r="FB23">
        <v>1.86069</v>
      </c>
      <c r="FC23">
        <v>1.8567499999999999</v>
      </c>
      <c r="FD23">
        <v>1.8611</v>
      </c>
      <c r="FE23">
        <v>1.8573900000000001</v>
      </c>
      <c r="FF23">
        <v>1.85944</v>
      </c>
      <c r="FG23">
        <v>1.8623400000000001</v>
      </c>
      <c r="FH23">
        <v>0</v>
      </c>
      <c r="FI23">
        <v>0</v>
      </c>
      <c r="FJ23">
        <v>0</v>
      </c>
      <c r="FK23">
        <v>0</v>
      </c>
      <c r="FL23" t="s">
        <v>354</v>
      </c>
      <c r="FM23" t="s">
        <v>355</v>
      </c>
      <c r="FN23" t="s">
        <v>356</v>
      </c>
      <c r="FO23" t="s">
        <v>356</v>
      </c>
      <c r="FP23" t="s">
        <v>356</v>
      </c>
      <c r="FQ23" t="s">
        <v>356</v>
      </c>
      <c r="FR23">
        <v>0</v>
      </c>
      <c r="FS23">
        <v>100</v>
      </c>
      <c r="FT23">
        <v>100</v>
      </c>
      <c r="FU23">
        <v>-1.851</v>
      </c>
      <c r="FV23">
        <v>5.8400000000000001E-2</v>
      </c>
      <c r="FW23">
        <v>-0.40858246726297648</v>
      </c>
      <c r="FX23">
        <v>-4.0117494158234393E-3</v>
      </c>
      <c r="FY23">
        <v>1.087516141204025E-6</v>
      </c>
      <c r="FZ23">
        <v>-8.657206703991749E-11</v>
      </c>
      <c r="GA23">
        <v>5.8442857142857463E-2</v>
      </c>
      <c r="GB23">
        <v>0</v>
      </c>
      <c r="GC23">
        <v>0</v>
      </c>
      <c r="GD23">
        <v>0</v>
      </c>
      <c r="GE23">
        <v>4</v>
      </c>
      <c r="GF23">
        <v>2094</v>
      </c>
      <c r="GG23">
        <v>-1</v>
      </c>
      <c r="GH23">
        <v>-1</v>
      </c>
      <c r="GI23">
        <v>5.5</v>
      </c>
      <c r="GJ23">
        <v>5.3</v>
      </c>
      <c r="GK23">
        <v>1.01196</v>
      </c>
      <c r="GL23">
        <v>2.3877000000000002</v>
      </c>
      <c r="GM23">
        <v>1.5942400000000001</v>
      </c>
      <c r="GN23">
        <v>2.31812</v>
      </c>
      <c r="GO23">
        <v>1.40015</v>
      </c>
      <c r="GP23">
        <v>2.3107899999999999</v>
      </c>
      <c r="GQ23">
        <v>30.5015</v>
      </c>
      <c r="GR23">
        <v>14.8588</v>
      </c>
      <c r="GS23">
        <v>18</v>
      </c>
      <c r="GT23">
        <v>634.70500000000004</v>
      </c>
      <c r="GU23">
        <v>396.88200000000001</v>
      </c>
      <c r="GV23">
        <v>24.283200000000001</v>
      </c>
      <c r="GW23">
        <v>20.432300000000001</v>
      </c>
      <c r="GX23">
        <v>30.0001</v>
      </c>
      <c r="GY23">
        <v>20.248100000000001</v>
      </c>
      <c r="GZ23">
        <v>20.188300000000002</v>
      </c>
      <c r="HA23">
        <v>20.306999999999999</v>
      </c>
      <c r="HB23">
        <v>20</v>
      </c>
      <c r="HC23">
        <v>-30</v>
      </c>
      <c r="HD23">
        <v>24.349699999999999</v>
      </c>
      <c r="HE23">
        <v>406.22500000000002</v>
      </c>
      <c r="HF23">
        <v>0</v>
      </c>
      <c r="HG23">
        <v>104.83799999999999</v>
      </c>
      <c r="HH23">
        <v>104.613</v>
      </c>
    </row>
    <row r="24" spans="1:216" x14ac:dyDescent="0.2">
      <c r="A24">
        <v>6</v>
      </c>
      <c r="B24">
        <v>1689469586.0999999</v>
      </c>
      <c r="C24">
        <v>302.5</v>
      </c>
      <c r="D24" t="s">
        <v>365</v>
      </c>
      <c r="E24" t="s">
        <v>366</v>
      </c>
      <c r="F24" t="s">
        <v>347</v>
      </c>
      <c r="G24" t="s">
        <v>348</v>
      </c>
      <c r="H24" t="s">
        <v>349</v>
      </c>
      <c r="I24" t="s">
        <v>350</v>
      </c>
      <c r="J24" t="s">
        <v>395</v>
      </c>
      <c r="K24" t="s">
        <v>351</v>
      </c>
      <c r="L24">
        <v>1689469586.0999999</v>
      </c>
      <c r="M24">
        <f t="shared" si="0"/>
        <v>1.5987249310033124E-3</v>
      </c>
      <c r="N24">
        <f t="shared" si="1"/>
        <v>1.5987249310033123</v>
      </c>
      <c r="O24">
        <f t="shared" si="2"/>
        <v>10.323708203735393</v>
      </c>
      <c r="P24">
        <f t="shared" si="3"/>
        <v>399.92899999999997</v>
      </c>
      <c r="Q24">
        <f t="shared" si="4"/>
        <v>269.30446780381379</v>
      </c>
      <c r="R24">
        <f t="shared" si="5"/>
        <v>26.988364961193184</v>
      </c>
      <c r="S24">
        <f t="shared" si="6"/>
        <v>40.078911050328202</v>
      </c>
      <c r="T24">
        <f t="shared" si="7"/>
        <v>0.1353328130689552</v>
      </c>
      <c r="U24">
        <f t="shared" si="8"/>
        <v>3.675136244342267</v>
      </c>
      <c r="V24">
        <f t="shared" si="9"/>
        <v>0.13262399783401546</v>
      </c>
      <c r="W24">
        <f t="shared" si="10"/>
        <v>8.312885899753153E-2</v>
      </c>
      <c r="X24">
        <f t="shared" si="11"/>
        <v>124.05551621969124</v>
      </c>
      <c r="Y24">
        <f t="shared" si="12"/>
        <v>24.133027725375793</v>
      </c>
      <c r="Z24">
        <f t="shared" si="13"/>
        <v>23.1297</v>
      </c>
      <c r="AA24">
        <f t="shared" si="14"/>
        <v>2.8419332974501224</v>
      </c>
      <c r="AB24">
        <f t="shared" si="15"/>
        <v>55.870869775925158</v>
      </c>
      <c r="AC24">
        <f t="shared" si="16"/>
        <v>1.6610246296086799</v>
      </c>
      <c r="AD24">
        <f t="shared" si="17"/>
        <v>2.9729707739835796</v>
      </c>
      <c r="AE24">
        <f t="shared" si="18"/>
        <v>1.1809086678414424</v>
      </c>
      <c r="AF24">
        <f t="shared" si="19"/>
        <v>-70.503769457246079</v>
      </c>
      <c r="AG24">
        <f t="shared" si="20"/>
        <v>148.12493743524368</v>
      </c>
      <c r="AH24">
        <f t="shared" si="21"/>
        <v>8.3976178410870226</v>
      </c>
      <c r="AI24">
        <f t="shared" si="22"/>
        <v>210.07430203877587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53658.748508967226</v>
      </c>
      <c r="AO24">
        <f t="shared" si="26"/>
        <v>750.07799999999997</v>
      </c>
      <c r="AP24">
        <f t="shared" si="27"/>
        <v>632.31581399984009</v>
      </c>
      <c r="AQ24">
        <f t="shared" si="28"/>
        <v>0.84300007999146764</v>
      </c>
      <c r="AR24">
        <f t="shared" si="29"/>
        <v>0.16539015438353244</v>
      </c>
      <c r="AS24">
        <v>1689469586.0999999</v>
      </c>
      <c r="AT24">
        <v>399.92899999999997</v>
      </c>
      <c r="AU24">
        <v>406.06799999999998</v>
      </c>
      <c r="AV24">
        <v>16.5746</v>
      </c>
      <c r="AW24">
        <v>15.6942</v>
      </c>
      <c r="AX24">
        <v>401.779</v>
      </c>
      <c r="AY24">
        <v>16.516200000000001</v>
      </c>
      <c r="AZ24">
        <v>600.03200000000004</v>
      </c>
      <c r="BA24">
        <v>100.152</v>
      </c>
      <c r="BB24">
        <v>6.3065800000000005E-2</v>
      </c>
      <c r="BC24">
        <v>23.877300000000002</v>
      </c>
      <c r="BD24">
        <v>23.1297</v>
      </c>
      <c r="BE24">
        <v>999.9</v>
      </c>
      <c r="BF24">
        <v>0</v>
      </c>
      <c r="BG24">
        <v>0</v>
      </c>
      <c r="BH24">
        <v>10028.1</v>
      </c>
      <c r="BI24">
        <v>0</v>
      </c>
      <c r="BJ24">
        <v>93.974000000000004</v>
      </c>
      <c r="BK24">
        <v>-6.1388199999999999</v>
      </c>
      <c r="BL24">
        <v>406.66899999999998</v>
      </c>
      <c r="BM24">
        <v>412.54199999999997</v>
      </c>
      <c r="BN24">
        <v>0.88040399999999996</v>
      </c>
      <c r="BO24">
        <v>406.06799999999998</v>
      </c>
      <c r="BP24">
        <v>15.6942</v>
      </c>
      <c r="BQ24">
        <v>1.65998</v>
      </c>
      <c r="BR24">
        <v>1.5718099999999999</v>
      </c>
      <c r="BS24">
        <v>14.527200000000001</v>
      </c>
      <c r="BT24">
        <v>13.6851</v>
      </c>
      <c r="BU24">
        <v>750.07799999999997</v>
      </c>
      <c r="BV24">
        <v>0.89999600000000002</v>
      </c>
      <c r="BW24">
        <v>0.100004</v>
      </c>
      <c r="BX24">
        <v>0</v>
      </c>
      <c r="BY24">
        <v>2.61</v>
      </c>
      <c r="BZ24">
        <v>0</v>
      </c>
      <c r="CA24">
        <v>7658.76</v>
      </c>
      <c r="CB24">
        <v>6084.1</v>
      </c>
      <c r="CC24">
        <v>41.75</v>
      </c>
      <c r="CD24">
        <v>41.811999999999998</v>
      </c>
      <c r="CE24">
        <v>41.936999999999998</v>
      </c>
      <c r="CF24">
        <v>41.061999999999998</v>
      </c>
      <c r="CG24">
        <v>41</v>
      </c>
      <c r="CH24">
        <v>675.07</v>
      </c>
      <c r="CI24">
        <v>75.010000000000005</v>
      </c>
      <c r="CJ24">
        <v>0</v>
      </c>
      <c r="CK24">
        <v>1689469596</v>
      </c>
      <c r="CL24">
        <v>0</v>
      </c>
      <c r="CM24">
        <v>1689469205.0999999</v>
      </c>
      <c r="CN24" t="s">
        <v>352</v>
      </c>
      <c r="CO24">
        <v>1689469198.5999999</v>
      </c>
      <c r="CP24">
        <v>1689469205.0999999</v>
      </c>
      <c r="CQ24">
        <v>63</v>
      </c>
      <c r="CR24">
        <v>-1.2E-2</v>
      </c>
      <c r="CS24">
        <v>-1.2E-2</v>
      </c>
      <c r="CT24">
        <v>-1.8720000000000001</v>
      </c>
      <c r="CU24">
        <v>5.8000000000000003E-2</v>
      </c>
      <c r="CV24">
        <v>407</v>
      </c>
      <c r="CW24">
        <v>16</v>
      </c>
      <c r="CX24">
        <v>0.31</v>
      </c>
      <c r="CY24">
        <v>0.08</v>
      </c>
      <c r="CZ24">
        <v>6.8547095676569656</v>
      </c>
      <c r="DA24">
        <v>-0.25609541035389988</v>
      </c>
      <c r="DB24">
        <v>6.8787800492425097E-2</v>
      </c>
      <c r="DC24">
        <v>1</v>
      </c>
      <c r="DD24">
        <v>406.08454999999998</v>
      </c>
      <c r="DE24">
        <v>-0.1079774859296003</v>
      </c>
      <c r="DF24">
        <v>4.2915003204007068E-2</v>
      </c>
      <c r="DG24">
        <v>-1</v>
      </c>
      <c r="DH24">
        <v>750.01268292682926</v>
      </c>
      <c r="DI24">
        <v>-8.9832784143488204E-4</v>
      </c>
      <c r="DJ24">
        <v>0.16453177304902561</v>
      </c>
      <c r="DK24">
        <v>1</v>
      </c>
      <c r="DL24">
        <v>2</v>
      </c>
      <c r="DM24">
        <v>2</v>
      </c>
      <c r="DN24" t="s">
        <v>353</v>
      </c>
      <c r="DO24">
        <v>3.2126600000000001</v>
      </c>
      <c r="DP24">
        <v>2.6722399999999999</v>
      </c>
      <c r="DQ24">
        <v>9.4856899999999994E-2</v>
      </c>
      <c r="DR24">
        <v>9.5197699999999996E-2</v>
      </c>
      <c r="DS24">
        <v>8.8741600000000004E-2</v>
      </c>
      <c r="DT24">
        <v>8.4614700000000001E-2</v>
      </c>
      <c r="DU24">
        <v>27478.799999999999</v>
      </c>
      <c r="DV24">
        <v>31030.9</v>
      </c>
      <c r="DW24">
        <v>28558.7</v>
      </c>
      <c r="DX24">
        <v>32873</v>
      </c>
      <c r="DY24">
        <v>36164.400000000001</v>
      </c>
      <c r="DZ24">
        <v>40888.9</v>
      </c>
      <c r="EA24">
        <v>41907.1</v>
      </c>
      <c r="EB24">
        <v>47549.9</v>
      </c>
      <c r="EC24">
        <v>2.2536299999999998</v>
      </c>
      <c r="ED24">
        <v>1.8455999999999999</v>
      </c>
      <c r="EE24">
        <v>0.16525400000000001</v>
      </c>
      <c r="EF24">
        <v>0</v>
      </c>
      <c r="EG24">
        <v>20.4038</v>
      </c>
      <c r="EH24">
        <v>999.9</v>
      </c>
      <c r="EI24">
        <v>52.2</v>
      </c>
      <c r="EJ24">
        <v>27.9</v>
      </c>
      <c r="EK24">
        <v>19.662800000000001</v>
      </c>
      <c r="EL24">
        <v>62.9636</v>
      </c>
      <c r="EM24">
        <v>17.6282</v>
      </c>
      <c r="EN24">
        <v>1</v>
      </c>
      <c r="EO24">
        <v>-0.513567</v>
      </c>
      <c r="EP24">
        <v>-0.57813700000000001</v>
      </c>
      <c r="EQ24">
        <v>20.241599999999998</v>
      </c>
      <c r="ER24">
        <v>5.2274700000000003</v>
      </c>
      <c r="ES24">
        <v>12.008900000000001</v>
      </c>
      <c r="ET24">
        <v>4.9901499999999999</v>
      </c>
      <c r="EU24">
        <v>3.3050000000000002</v>
      </c>
      <c r="EV24">
        <v>4572.1000000000004</v>
      </c>
      <c r="EW24">
        <v>5054.2</v>
      </c>
      <c r="EX24">
        <v>98.7</v>
      </c>
      <c r="EY24">
        <v>36</v>
      </c>
      <c r="EZ24">
        <v>1.8527199999999999</v>
      </c>
      <c r="FA24">
        <v>1.8615699999999999</v>
      </c>
      <c r="FB24">
        <v>1.8606799999999999</v>
      </c>
      <c r="FC24">
        <v>1.8567199999999999</v>
      </c>
      <c r="FD24">
        <v>1.86111</v>
      </c>
      <c r="FE24">
        <v>1.8573299999999999</v>
      </c>
      <c r="FF24">
        <v>1.85944</v>
      </c>
      <c r="FG24">
        <v>1.8623400000000001</v>
      </c>
      <c r="FH24">
        <v>0</v>
      </c>
      <c r="FI24">
        <v>0</v>
      </c>
      <c r="FJ24">
        <v>0</v>
      </c>
      <c r="FK24">
        <v>0</v>
      </c>
      <c r="FL24" t="s">
        <v>354</v>
      </c>
      <c r="FM24" t="s">
        <v>355</v>
      </c>
      <c r="FN24" t="s">
        <v>356</v>
      </c>
      <c r="FO24" t="s">
        <v>356</v>
      </c>
      <c r="FP24" t="s">
        <v>356</v>
      </c>
      <c r="FQ24" t="s">
        <v>356</v>
      </c>
      <c r="FR24">
        <v>0</v>
      </c>
      <c r="FS24">
        <v>100</v>
      </c>
      <c r="FT24">
        <v>100</v>
      </c>
      <c r="FU24">
        <v>-1.85</v>
      </c>
      <c r="FV24">
        <v>5.8400000000000001E-2</v>
      </c>
      <c r="FW24">
        <v>-0.40858246726297648</v>
      </c>
      <c r="FX24">
        <v>-4.0117494158234393E-3</v>
      </c>
      <c r="FY24">
        <v>1.087516141204025E-6</v>
      </c>
      <c r="FZ24">
        <v>-8.657206703991749E-11</v>
      </c>
      <c r="GA24">
        <v>5.8442857142857463E-2</v>
      </c>
      <c r="GB24">
        <v>0</v>
      </c>
      <c r="GC24">
        <v>0</v>
      </c>
      <c r="GD24">
        <v>0</v>
      </c>
      <c r="GE24">
        <v>4</v>
      </c>
      <c r="GF24">
        <v>2094</v>
      </c>
      <c r="GG24">
        <v>-1</v>
      </c>
      <c r="GH24">
        <v>-1</v>
      </c>
      <c r="GI24">
        <v>6.5</v>
      </c>
      <c r="GJ24">
        <v>6.3</v>
      </c>
      <c r="GK24">
        <v>1.01074</v>
      </c>
      <c r="GL24">
        <v>2.3779300000000001</v>
      </c>
      <c r="GM24">
        <v>1.5942400000000001</v>
      </c>
      <c r="GN24">
        <v>2.31812</v>
      </c>
      <c r="GO24">
        <v>1.40015</v>
      </c>
      <c r="GP24">
        <v>2.3950200000000001</v>
      </c>
      <c r="GQ24">
        <v>30.5015</v>
      </c>
      <c r="GR24">
        <v>14.885</v>
      </c>
      <c r="GS24">
        <v>18</v>
      </c>
      <c r="GT24">
        <v>634.59199999999998</v>
      </c>
      <c r="GU24">
        <v>397.33199999999999</v>
      </c>
      <c r="GV24">
        <v>23.833300000000001</v>
      </c>
      <c r="GW24">
        <v>20.432500000000001</v>
      </c>
      <c r="GX24">
        <v>29.998200000000001</v>
      </c>
      <c r="GY24">
        <v>20.258199999999999</v>
      </c>
      <c r="GZ24">
        <v>20.199300000000001</v>
      </c>
      <c r="HA24">
        <v>20.2944</v>
      </c>
      <c r="HB24">
        <v>20</v>
      </c>
      <c r="HC24">
        <v>-30</v>
      </c>
      <c r="HD24">
        <v>23.877300000000002</v>
      </c>
      <c r="HE24">
        <v>406.07400000000001</v>
      </c>
      <c r="HF24">
        <v>0</v>
      </c>
      <c r="HG24">
        <v>104.84</v>
      </c>
      <c r="HH24">
        <v>104.613</v>
      </c>
    </row>
    <row r="25" spans="1:216" x14ac:dyDescent="0.2">
      <c r="A25">
        <v>7</v>
      </c>
      <c r="B25">
        <v>1689469646.5999999</v>
      </c>
      <c r="C25">
        <v>363</v>
      </c>
      <c r="D25" t="s">
        <v>367</v>
      </c>
      <c r="E25" t="s">
        <v>368</v>
      </c>
      <c r="F25" t="s">
        <v>347</v>
      </c>
      <c r="G25" t="s">
        <v>348</v>
      </c>
      <c r="H25" t="s">
        <v>349</v>
      </c>
      <c r="I25" t="s">
        <v>350</v>
      </c>
      <c r="J25" t="s">
        <v>395</v>
      </c>
      <c r="K25" t="s">
        <v>351</v>
      </c>
      <c r="L25">
        <v>1689469646.5999999</v>
      </c>
      <c r="M25">
        <f t="shared" si="0"/>
        <v>1.5475435790180531E-3</v>
      </c>
      <c r="N25">
        <f t="shared" si="1"/>
        <v>1.5475435790180532</v>
      </c>
      <c r="O25">
        <f t="shared" si="2"/>
        <v>9.7208509081314922</v>
      </c>
      <c r="P25">
        <f t="shared" si="3"/>
        <v>400.00599999999997</v>
      </c>
      <c r="Q25">
        <f t="shared" si="4"/>
        <v>275.69656720728204</v>
      </c>
      <c r="R25">
        <f t="shared" si="5"/>
        <v>27.629030457745401</v>
      </c>
      <c r="S25">
        <f t="shared" si="6"/>
        <v>40.086744892153995</v>
      </c>
      <c r="T25">
        <f t="shared" si="7"/>
        <v>0.13414079733321094</v>
      </c>
      <c r="U25">
        <f t="shared" si="8"/>
        <v>3.6637801542910235</v>
      </c>
      <c r="V25">
        <f t="shared" si="9"/>
        <v>0.13147091139986228</v>
      </c>
      <c r="W25">
        <f t="shared" si="10"/>
        <v>8.2404772209172084E-2</v>
      </c>
      <c r="X25">
        <f t="shared" si="11"/>
        <v>99.240607566561678</v>
      </c>
      <c r="Y25">
        <f t="shared" si="12"/>
        <v>23.900950625588809</v>
      </c>
      <c r="Z25">
        <f t="shared" si="13"/>
        <v>22.944500000000001</v>
      </c>
      <c r="AA25">
        <f t="shared" si="14"/>
        <v>2.8102636502471818</v>
      </c>
      <c r="AB25">
        <f t="shared" si="15"/>
        <v>56.152799784357434</v>
      </c>
      <c r="AC25">
        <f t="shared" si="16"/>
        <v>1.6569206595624</v>
      </c>
      <c r="AD25">
        <f t="shared" si="17"/>
        <v>2.9507356105580524</v>
      </c>
      <c r="AE25">
        <f t="shared" si="18"/>
        <v>1.1533429906847819</v>
      </c>
      <c r="AF25">
        <f t="shared" si="19"/>
        <v>-68.246671834696144</v>
      </c>
      <c r="AG25">
        <f t="shared" si="20"/>
        <v>159.5975462679352</v>
      </c>
      <c r="AH25">
        <f t="shared" si="21"/>
        <v>9.0618531312224544</v>
      </c>
      <c r="AI25">
        <f t="shared" si="22"/>
        <v>199.6533351310232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53447.200143599017</v>
      </c>
      <c r="AO25">
        <f t="shared" si="26"/>
        <v>600.03399999999999</v>
      </c>
      <c r="AP25">
        <f t="shared" si="27"/>
        <v>505.82917200339989</v>
      </c>
      <c r="AQ25">
        <f t="shared" si="28"/>
        <v>0.84300084995750224</v>
      </c>
      <c r="AR25">
        <f t="shared" si="29"/>
        <v>0.1653916404179791</v>
      </c>
      <c r="AS25">
        <v>1689469646.5999999</v>
      </c>
      <c r="AT25">
        <v>400.00599999999997</v>
      </c>
      <c r="AU25">
        <v>405.79500000000002</v>
      </c>
      <c r="AV25">
        <v>16.5336</v>
      </c>
      <c r="AW25">
        <v>15.6815</v>
      </c>
      <c r="AX25">
        <v>401.85599999999999</v>
      </c>
      <c r="AY25">
        <v>16.475200000000001</v>
      </c>
      <c r="AZ25">
        <v>600.13800000000003</v>
      </c>
      <c r="BA25">
        <v>100.152</v>
      </c>
      <c r="BB25">
        <v>6.3358999999999999E-2</v>
      </c>
      <c r="BC25">
        <v>23.752500000000001</v>
      </c>
      <c r="BD25">
        <v>22.944500000000001</v>
      </c>
      <c r="BE25">
        <v>999.9</v>
      </c>
      <c r="BF25">
        <v>0</v>
      </c>
      <c r="BG25">
        <v>0</v>
      </c>
      <c r="BH25">
        <v>9982.5</v>
      </c>
      <c r="BI25">
        <v>0</v>
      </c>
      <c r="BJ25">
        <v>95.005200000000002</v>
      </c>
      <c r="BK25">
        <v>-5.7889999999999997</v>
      </c>
      <c r="BL25">
        <v>406.73</v>
      </c>
      <c r="BM25">
        <v>412.25900000000001</v>
      </c>
      <c r="BN25">
        <v>0.85209800000000002</v>
      </c>
      <c r="BO25">
        <v>405.79500000000002</v>
      </c>
      <c r="BP25">
        <v>15.6815</v>
      </c>
      <c r="BQ25">
        <v>1.65588</v>
      </c>
      <c r="BR25">
        <v>1.57054</v>
      </c>
      <c r="BS25">
        <v>14.488899999999999</v>
      </c>
      <c r="BT25">
        <v>13.672700000000001</v>
      </c>
      <c r="BU25">
        <v>600.03399999999999</v>
      </c>
      <c r="BV25">
        <v>0.89997000000000005</v>
      </c>
      <c r="BW25">
        <v>0.10002999999999999</v>
      </c>
      <c r="BX25">
        <v>0</v>
      </c>
      <c r="BY25">
        <v>3.1616</v>
      </c>
      <c r="BZ25">
        <v>0</v>
      </c>
      <c r="CA25">
        <v>7165.22</v>
      </c>
      <c r="CB25">
        <v>4867.01</v>
      </c>
      <c r="CC25">
        <v>39.061999999999998</v>
      </c>
      <c r="CD25">
        <v>39.686999999999998</v>
      </c>
      <c r="CE25">
        <v>39.875</v>
      </c>
      <c r="CF25">
        <v>38.061999999999998</v>
      </c>
      <c r="CG25">
        <v>38.561999999999998</v>
      </c>
      <c r="CH25">
        <v>540.01</v>
      </c>
      <c r="CI25">
        <v>60.02</v>
      </c>
      <c r="CJ25">
        <v>0</v>
      </c>
      <c r="CK25">
        <v>1689469656.5999999</v>
      </c>
      <c r="CL25">
        <v>0</v>
      </c>
      <c r="CM25">
        <v>1689469205.0999999</v>
      </c>
      <c r="CN25" t="s">
        <v>352</v>
      </c>
      <c r="CO25">
        <v>1689469198.5999999</v>
      </c>
      <c r="CP25">
        <v>1689469205.0999999</v>
      </c>
      <c r="CQ25">
        <v>63</v>
      </c>
      <c r="CR25">
        <v>-1.2E-2</v>
      </c>
      <c r="CS25">
        <v>-1.2E-2</v>
      </c>
      <c r="CT25">
        <v>-1.8720000000000001</v>
      </c>
      <c r="CU25">
        <v>5.8000000000000003E-2</v>
      </c>
      <c r="CV25">
        <v>407</v>
      </c>
      <c r="CW25">
        <v>16</v>
      </c>
      <c r="CX25">
        <v>0.31</v>
      </c>
      <c r="CY25">
        <v>0.08</v>
      </c>
      <c r="CZ25">
        <v>6.5224209165585432</v>
      </c>
      <c r="DA25">
        <v>-0.15068885451220759</v>
      </c>
      <c r="DB25">
        <v>3.0571163586519439E-2</v>
      </c>
      <c r="DC25">
        <v>1</v>
      </c>
      <c r="DD25">
        <v>405.80610000000001</v>
      </c>
      <c r="DE25">
        <v>5.8536585351895952E-3</v>
      </c>
      <c r="DF25">
        <v>1.466765148209315E-2</v>
      </c>
      <c r="DG25">
        <v>-1</v>
      </c>
      <c r="DH25">
        <v>600.00387804878039</v>
      </c>
      <c r="DI25">
        <v>-1.083261505010545E-2</v>
      </c>
      <c r="DJ25">
        <v>0.1214984081240571</v>
      </c>
      <c r="DK25">
        <v>1</v>
      </c>
      <c r="DL25">
        <v>2</v>
      </c>
      <c r="DM25">
        <v>2</v>
      </c>
      <c r="DN25" t="s">
        <v>353</v>
      </c>
      <c r="DO25">
        <v>3.2128700000000001</v>
      </c>
      <c r="DP25">
        <v>2.6721400000000002</v>
      </c>
      <c r="DQ25">
        <v>9.4867499999999993E-2</v>
      </c>
      <c r="DR25">
        <v>9.5145999999999994E-2</v>
      </c>
      <c r="DS25">
        <v>8.8578199999999996E-2</v>
      </c>
      <c r="DT25">
        <v>8.4562499999999999E-2</v>
      </c>
      <c r="DU25">
        <v>27478.6</v>
      </c>
      <c r="DV25">
        <v>31033.5</v>
      </c>
      <c r="DW25">
        <v>28558.799999999999</v>
      </c>
      <c r="DX25">
        <v>32874</v>
      </c>
      <c r="DY25">
        <v>36171.199999999997</v>
      </c>
      <c r="DZ25">
        <v>40892.199999999997</v>
      </c>
      <c r="EA25">
        <v>41907.300000000003</v>
      </c>
      <c r="EB25">
        <v>47551.1</v>
      </c>
      <c r="EC25">
        <v>2.2538200000000002</v>
      </c>
      <c r="ED25">
        <v>1.8452500000000001</v>
      </c>
      <c r="EE25">
        <v>0.14718600000000001</v>
      </c>
      <c r="EF25">
        <v>0</v>
      </c>
      <c r="EG25">
        <v>20.516500000000001</v>
      </c>
      <c r="EH25">
        <v>999.9</v>
      </c>
      <c r="EI25">
        <v>52.2</v>
      </c>
      <c r="EJ25">
        <v>27.9</v>
      </c>
      <c r="EK25">
        <v>19.663</v>
      </c>
      <c r="EL25">
        <v>63.593600000000002</v>
      </c>
      <c r="EM25">
        <v>17.211500000000001</v>
      </c>
      <c r="EN25">
        <v>1</v>
      </c>
      <c r="EO25">
        <v>-0.51368899999999995</v>
      </c>
      <c r="EP25">
        <v>-1.8950899999999999</v>
      </c>
      <c r="EQ25">
        <v>20.229500000000002</v>
      </c>
      <c r="ER25">
        <v>5.22837</v>
      </c>
      <c r="ES25">
        <v>12.0098</v>
      </c>
      <c r="ET25">
        <v>4.9896500000000001</v>
      </c>
      <c r="EU25">
        <v>3.3050000000000002</v>
      </c>
      <c r="EV25">
        <v>4573.5</v>
      </c>
      <c r="EW25">
        <v>5058.7</v>
      </c>
      <c r="EX25">
        <v>98.7</v>
      </c>
      <c r="EY25">
        <v>36</v>
      </c>
      <c r="EZ25">
        <v>1.85277</v>
      </c>
      <c r="FA25">
        <v>1.8615699999999999</v>
      </c>
      <c r="FB25">
        <v>1.86069</v>
      </c>
      <c r="FC25">
        <v>1.8567400000000001</v>
      </c>
      <c r="FD25">
        <v>1.86111</v>
      </c>
      <c r="FE25">
        <v>1.85737</v>
      </c>
      <c r="FF25">
        <v>1.85944</v>
      </c>
      <c r="FG25">
        <v>1.8623400000000001</v>
      </c>
      <c r="FH25">
        <v>0</v>
      </c>
      <c r="FI25">
        <v>0</v>
      </c>
      <c r="FJ25">
        <v>0</v>
      </c>
      <c r="FK25">
        <v>0</v>
      </c>
      <c r="FL25" t="s">
        <v>354</v>
      </c>
      <c r="FM25" t="s">
        <v>355</v>
      </c>
      <c r="FN25" t="s">
        <v>356</v>
      </c>
      <c r="FO25" t="s">
        <v>356</v>
      </c>
      <c r="FP25" t="s">
        <v>356</v>
      </c>
      <c r="FQ25" t="s">
        <v>356</v>
      </c>
      <c r="FR25">
        <v>0</v>
      </c>
      <c r="FS25">
        <v>100</v>
      </c>
      <c r="FT25">
        <v>100</v>
      </c>
      <c r="FU25">
        <v>-1.85</v>
      </c>
      <c r="FV25">
        <v>5.8400000000000001E-2</v>
      </c>
      <c r="FW25">
        <v>-0.40858246726297648</v>
      </c>
      <c r="FX25">
        <v>-4.0117494158234393E-3</v>
      </c>
      <c r="FY25">
        <v>1.087516141204025E-6</v>
      </c>
      <c r="FZ25">
        <v>-8.657206703991749E-11</v>
      </c>
      <c r="GA25">
        <v>5.8442857142857463E-2</v>
      </c>
      <c r="GB25">
        <v>0</v>
      </c>
      <c r="GC25">
        <v>0</v>
      </c>
      <c r="GD25">
        <v>0</v>
      </c>
      <c r="GE25">
        <v>4</v>
      </c>
      <c r="GF25">
        <v>2094</v>
      </c>
      <c r="GG25">
        <v>-1</v>
      </c>
      <c r="GH25">
        <v>-1</v>
      </c>
      <c r="GI25">
        <v>7.5</v>
      </c>
      <c r="GJ25">
        <v>7.4</v>
      </c>
      <c r="GK25">
        <v>1.01074</v>
      </c>
      <c r="GL25">
        <v>2.3828100000000001</v>
      </c>
      <c r="GM25">
        <v>1.5942400000000001</v>
      </c>
      <c r="GN25">
        <v>2.31812</v>
      </c>
      <c r="GO25">
        <v>1.40015</v>
      </c>
      <c r="GP25">
        <v>2.2997999999999998</v>
      </c>
      <c r="GQ25">
        <v>30.458400000000001</v>
      </c>
      <c r="GR25">
        <v>14.8588</v>
      </c>
      <c r="GS25">
        <v>18</v>
      </c>
      <c r="GT25">
        <v>634.89300000000003</v>
      </c>
      <c r="GU25">
        <v>397.24099999999999</v>
      </c>
      <c r="GV25">
        <v>24.052800000000001</v>
      </c>
      <c r="GW25">
        <v>20.444700000000001</v>
      </c>
      <c r="GX25">
        <v>30.0002</v>
      </c>
      <c r="GY25">
        <v>20.2697</v>
      </c>
      <c r="GZ25">
        <v>20.212</v>
      </c>
      <c r="HA25">
        <v>20.2807</v>
      </c>
      <c r="HB25">
        <v>20</v>
      </c>
      <c r="HC25">
        <v>-30</v>
      </c>
      <c r="HD25">
        <v>24.066600000000001</v>
      </c>
      <c r="HE25">
        <v>405.79399999999998</v>
      </c>
      <c r="HF25">
        <v>0</v>
      </c>
      <c r="HG25">
        <v>104.84</v>
      </c>
      <c r="HH25">
        <v>104.616</v>
      </c>
    </row>
    <row r="26" spans="1:216" x14ac:dyDescent="0.2">
      <c r="A26">
        <v>8</v>
      </c>
      <c r="B26">
        <v>1689469707.0999999</v>
      </c>
      <c r="C26">
        <v>423.5</v>
      </c>
      <c r="D26" t="s">
        <v>369</v>
      </c>
      <c r="E26" t="s">
        <v>370</v>
      </c>
      <c r="F26" t="s">
        <v>347</v>
      </c>
      <c r="G26" t="s">
        <v>348</v>
      </c>
      <c r="H26" t="s">
        <v>349</v>
      </c>
      <c r="I26" t="s">
        <v>350</v>
      </c>
      <c r="J26" t="s">
        <v>395</v>
      </c>
      <c r="K26" t="s">
        <v>351</v>
      </c>
      <c r="L26">
        <v>1689469707.0999999</v>
      </c>
      <c r="M26">
        <f t="shared" si="0"/>
        <v>1.5719033673430736E-3</v>
      </c>
      <c r="N26">
        <f t="shared" si="1"/>
        <v>1.5719033673430736</v>
      </c>
      <c r="O26">
        <f t="shared" si="2"/>
        <v>9.3585304115044412</v>
      </c>
      <c r="P26">
        <f t="shared" si="3"/>
        <v>399.90699999999998</v>
      </c>
      <c r="Q26">
        <f t="shared" si="4"/>
        <v>280.71424633668857</v>
      </c>
      <c r="R26">
        <f t="shared" si="5"/>
        <v>28.131197988355492</v>
      </c>
      <c r="S26">
        <f t="shared" si="6"/>
        <v>40.075853437221696</v>
      </c>
      <c r="T26">
        <f t="shared" si="7"/>
        <v>0.13513260115139425</v>
      </c>
      <c r="U26">
        <f t="shared" si="8"/>
        <v>3.6646652743445234</v>
      </c>
      <c r="V26">
        <f t="shared" si="9"/>
        <v>0.13242415815016872</v>
      </c>
      <c r="W26">
        <f t="shared" si="10"/>
        <v>8.3003920305020018E-2</v>
      </c>
      <c r="X26">
        <f t="shared" si="11"/>
        <v>82.689963778378683</v>
      </c>
      <c r="Y26">
        <f t="shared" si="12"/>
        <v>23.867116778792187</v>
      </c>
      <c r="Z26">
        <f t="shared" si="13"/>
        <v>22.992799999999999</v>
      </c>
      <c r="AA26">
        <f t="shared" si="14"/>
        <v>2.8184931604849961</v>
      </c>
      <c r="AB26">
        <f t="shared" si="15"/>
        <v>55.934014267061684</v>
      </c>
      <c r="AC26">
        <f t="shared" si="16"/>
        <v>1.6554976122253799</v>
      </c>
      <c r="AD26">
        <f t="shared" si="17"/>
        <v>2.9597332391003919</v>
      </c>
      <c r="AE26">
        <f t="shared" si="18"/>
        <v>1.1629955482596162</v>
      </c>
      <c r="AF26">
        <f t="shared" si="19"/>
        <v>-69.320938499829552</v>
      </c>
      <c r="AG26">
        <f t="shared" si="20"/>
        <v>160.09051258935563</v>
      </c>
      <c r="AH26">
        <f t="shared" si="21"/>
        <v>9.0921980734453829</v>
      </c>
      <c r="AI26">
        <f t="shared" si="22"/>
        <v>182.55173594135016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53456.282089744287</v>
      </c>
      <c r="AO26">
        <f t="shared" si="26"/>
        <v>499.97199999999998</v>
      </c>
      <c r="AP26">
        <f t="shared" si="27"/>
        <v>421.47618599915984</v>
      </c>
      <c r="AQ26">
        <f t="shared" si="28"/>
        <v>0.84299957997479835</v>
      </c>
      <c r="AR26">
        <f t="shared" si="29"/>
        <v>0.16538918935136104</v>
      </c>
      <c r="AS26">
        <v>1689469707.0999999</v>
      </c>
      <c r="AT26">
        <v>399.90699999999998</v>
      </c>
      <c r="AU26">
        <v>405.49900000000002</v>
      </c>
      <c r="AV26">
        <v>16.5198</v>
      </c>
      <c r="AW26">
        <v>15.654199999999999</v>
      </c>
      <c r="AX26">
        <v>401.75700000000001</v>
      </c>
      <c r="AY26">
        <v>16.461400000000001</v>
      </c>
      <c r="AZ26">
        <v>600.08600000000001</v>
      </c>
      <c r="BA26">
        <v>100.15</v>
      </c>
      <c r="BB26">
        <v>6.2933100000000006E-2</v>
      </c>
      <c r="BC26">
        <v>23.803100000000001</v>
      </c>
      <c r="BD26">
        <v>22.992799999999999</v>
      </c>
      <c r="BE26">
        <v>999.9</v>
      </c>
      <c r="BF26">
        <v>0</v>
      </c>
      <c r="BG26">
        <v>0</v>
      </c>
      <c r="BH26">
        <v>9986.25</v>
      </c>
      <c r="BI26">
        <v>0</v>
      </c>
      <c r="BJ26">
        <v>96.039400000000001</v>
      </c>
      <c r="BK26">
        <v>-5.59274</v>
      </c>
      <c r="BL26">
        <v>406.62400000000002</v>
      </c>
      <c r="BM26">
        <v>411.94799999999998</v>
      </c>
      <c r="BN26">
        <v>0.86557399999999995</v>
      </c>
      <c r="BO26">
        <v>405.49900000000002</v>
      </c>
      <c r="BP26">
        <v>15.654199999999999</v>
      </c>
      <c r="BQ26">
        <v>1.65446</v>
      </c>
      <c r="BR26">
        <v>1.56778</v>
      </c>
      <c r="BS26">
        <v>14.4757</v>
      </c>
      <c r="BT26">
        <v>13.6457</v>
      </c>
      <c r="BU26">
        <v>499.97199999999998</v>
      </c>
      <c r="BV26">
        <v>0.90000599999999997</v>
      </c>
      <c r="BW26">
        <v>9.9994299999999994E-2</v>
      </c>
      <c r="BX26">
        <v>0</v>
      </c>
      <c r="BY26">
        <v>2.5640999999999998</v>
      </c>
      <c r="BZ26">
        <v>0</v>
      </c>
      <c r="CA26">
        <v>6911.01</v>
      </c>
      <c r="CB26">
        <v>4055.43</v>
      </c>
      <c r="CC26">
        <v>36.875</v>
      </c>
      <c r="CD26">
        <v>38.186999999999998</v>
      </c>
      <c r="CE26">
        <v>38</v>
      </c>
      <c r="CF26">
        <v>36.311999999999998</v>
      </c>
      <c r="CG26">
        <v>36.686999999999998</v>
      </c>
      <c r="CH26">
        <v>449.98</v>
      </c>
      <c r="CI26">
        <v>49.99</v>
      </c>
      <c r="CJ26">
        <v>0</v>
      </c>
      <c r="CK26">
        <v>1689469717.2</v>
      </c>
      <c r="CL26">
        <v>0</v>
      </c>
      <c r="CM26">
        <v>1689469205.0999999</v>
      </c>
      <c r="CN26" t="s">
        <v>352</v>
      </c>
      <c r="CO26">
        <v>1689469198.5999999</v>
      </c>
      <c r="CP26">
        <v>1689469205.0999999</v>
      </c>
      <c r="CQ26">
        <v>63</v>
      </c>
      <c r="CR26">
        <v>-1.2E-2</v>
      </c>
      <c r="CS26">
        <v>-1.2E-2</v>
      </c>
      <c r="CT26">
        <v>-1.8720000000000001</v>
      </c>
      <c r="CU26">
        <v>5.8000000000000003E-2</v>
      </c>
      <c r="CV26">
        <v>407</v>
      </c>
      <c r="CW26">
        <v>16</v>
      </c>
      <c r="CX26">
        <v>0.31</v>
      </c>
      <c r="CY26">
        <v>0.08</v>
      </c>
      <c r="CZ26">
        <v>6.1847886074448422</v>
      </c>
      <c r="DA26">
        <v>-1.002345453714157E-2</v>
      </c>
      <c r="DB26">
        <v>2.6207523659511879E-2</v>
      </c>
      <c r="DC26">
        <v>1</v>
      </c>
      <c r="DD26">
        <v>405.53229268292682</v>
      </c>
      <c r="DE26">
        <v>-0.25160278745764347</v>
      </c>
      <c r="DF26">
        <v>3.5059700931230071E-2</v>
      </c>
      <c r="DG26">
        <v>-1</v>
      </c>
      <c r="DH26">
        <v>500.01156097560983</v>
      </c>
      <c r="DI26">
        <v>-0.1658690281748926</v>
      </c>
      <c r="DJ26">
        <v>0.13918228945023159</v>
      </c>
      <c r="DK26">
        <v>1</v>
      </c>
      <c r="DL26">
        <v>2</v>
      </c>
      <c r="DM26">
        <v>2</v>
      </c>
      <c r="DN26" t="s">
        <v>353</v>
      </c>
      <c r="DO26">
        <v>3.2127599999999998</v>
      </c>
      <c r="DP26">
        <v>2.6717399999999998</v>
      </c>
      <c r="DQ26">
        <v>9.4846600000000003E-2</v>
      </c>
      <c r="DR26">
        <v>9.5090400000000005E-2</v>
      </c>
      <c r="DS26">
        <v>8.8521199999999994E-2</v>
      </c>
      <c r="DT26">
        <v>8.4453299999999995E-2</v>
      </c>
      <c r="DU26">
        <v>27478.9</v>
      </c>
      <c r="DV26">
        <v>31035.1</v>
      </c>
      <c r="DW26">
        <v>28558.5</v>
      </c>
      <c r="DX26">
        <v>32873.699999999997</v>
      </c>
      <c r="DY26">
        <v>36173.199999999997</v>
      </c>
      <c r="DZ26">
        <v>40896.6</v>
      </c>
      <c r="EA26">
        <v>41906.9</v>
      </c>
      <c r="EB26">
        <v>47550.5</v>
      </c>
      <c r="EC26">
        <v>2.2537500000000001</v>
      </c>
      <c r="ED26">
        <v>1.84568</v>
      </c>
      <c r="EE26">
        <v>0.146367</v>
      </c>
      <c r="EF26">
        <v>0</v>
      </c>
      <c r="EG26">
        <v>20.578499999999998</v>
      </c>
      <c r="EH26">
        <v>999.9</v>
      </c>
      <c r="EI26">
        <v>52.2</v>
      </c>
      <c r="EJ26">
        <v>27.9</v>
      </c>
      <c r="EK26">
        <v>19.6648</v>
      </c>
      <c r="EL26">
        <v>63.013599999999997</v>
      </c>
      <c r="EM26">
        <v>17.387799999999999</v>
      </c>
      <c r="EN26">
        <v>1</v>
      </c>
      <c r="EO26">
        <v>-0.51325500000000002</v>
      </c>
      <c r="EP26">
        <v>-2.2377199999999999</v>
      </c>
      <c r="EQ26">
        <v>20.226400000000002</v>
      </c>
      <c r="ER26">
        <v>5.2279200000000001</v>
      </c>
      <c r="ES26">
        <v>12.0098</v>
      </c>
      <c r="ET26">
        <v>4.9903000000000004</v>
      </c>
      <c r="EU26">
        <v>3.3050000000000002</v>
      </c>
      <c r="EV26">
        <v>4574.8999999999996</v>
      </c>
      <c r="EW26">
        <v>5063.1000000000004</v>
      </c>
      <c r="EX26">
        <v>98.7</v>
      </c>
      <c r="EY26">
        <v>36</v>
      </c>
      <c r="EZ26">
        <v>1.85273</v>
      </c>
      <c r="FA26">
        <v>1.8615699999999999</v>
      </c>
      <c r="FB26">
        <v>1.86069</v>
      </c>
      <c r="FC26">
        <v>1.8567100000000001</v>
      </c>
      <c r="FD26">
        <v>1.86107</v>
      </c>
      <c r="FE26">
        <v>1.8573999999999999</v>
      </c>
      <c r="FF26">
        <v>1.85944</v>
      </c>
      <c r="FG26">
        <v>1.8623400000000001</v>
      </c>
      <c r="FH26">
        <v>0</v>
      </c>
      <c r="FI26">
        <v>0</v>
      </c>
      <c r="FJ26">
        <v>0</v>
      </c>
      <c r="FK26">
        <v>0</v>
      </c>
      <c r="FL26" t="s">
        <v>354</v>
      </c>
      <c r="FM26" t="s">
        <v>355</v>
      </c>
      <c r="FN26" t="s">
        <v>356</v>
      </c>
      <c r="FO26" t="s">
        <v>356</v>
      </c>
      <c r="FP26" t="s">
        <v>356</v>
      </c>
      <c r="FQ26" t="s">
        <v>356</v>
      </c>
      <c r="FR26">
        <v>0</v>
      </c>
      <c r="FS26">
        <v>100</v>
      </c>
      <c r="FT26">
        <v>100</v>
      </c>
      <c r="FU26">
        <v>-1.85</v>
      </c>
      <c r="FV26">
        <v>5.8400000000000001E-2</v>
      </c>
      <c r="FW26">
        <v>-0.40858246726297648</v>
      </c>
      <c r="FX26">
        <v>-4.0117494158234393E-3</v>
      </c>
      <c r="FY26">
        <v>1.087516141204025E-6</v>
      </c>
      <c r="FZ26">
        <v>-8.657206703991749E-11</v>
      </c>
      <c r="GA26">
        <v>5.8442857142857463E-2</v>
      </c>
      <c r="GB26">
        <v>0</v>
      </c>
      <c r="GC26">
        <v>0</v>
      </c>
      <c r="GD26">
        <v>0</v>
      </c>
      <c r="GE26">
        <v>4</v>
      </c>
      <c r="GF26">
        <v>2094</v>
      </c>
      <c r="GG26">
        <v>-1</v>
      </c>
      <c r="GH26">
        <v>-1</v>
      </c>
      <c r="GI26">
        <v>8.5</v>
      </c>
      <c r="GJ26">
        <v>8.4</v>
      </c>
      <c r="GK26">
        <v>1.00952</v>
      </c>
      <c r="GL26">
        <v>2.3742700000000001</v>
      </c>
      <c r="GM26">
        <v>1.5942400000000001</v>
      </c>
      <c r="GN26">
        <v>2.31812</v>
      </c>
      <c r="GO26">
        <v>1.40015</v>
      </c>
      <c r="GP26">
        <v>2.36084</v>
      </c>
      <c r="GQ26">
        <v>30.436900000000001</v>
      </c>
      <c r="GR26">
        <v>14.8588</v>
      </c>
      <c r="GS26">
        <v>18</v>
      </c>
      <c r="GT26">
        <v>634.91200000000003</v>
      </c>
      <c r="GU26">
        <v>397.53</v>
      </c>
      <c r="GV26">
        <v>24.707999999999998</v>
      </c>
      <c r="GW26">
        <v>20.4482</v>
      </c>
      <c r="GX26">
        <v>30</v>
      </c>
      <c r="GY26">
        <v>20.275500000000001</v>
      </c>
      <c r="GZ26">
        <v>20.217400000000001</v>
      </c>
      <c r="HA26">
        <v>20.2742</v>
      </c>
      <c r="HB26">
        <v>20</v>
      </c>
      <c r="HC26">
        <v>-30</v>
      </c>
      <c r="HD26">
        <v>24.7073</v>
      </c>
      <c r="HE26">
        <v>405.59699999999998</v>
      </c>
      <c r="HF26">
        <v>0</v>
      </c>
      <c r="HG26">
        <v>104.839</v>
      </c>
      <c r="HH26">
        <v>104.61499999999999</v>
      </c>
    </row>
    <row r="27" spans="1:216" x14ac:dyDescent="0.2">
      <c r="A27">
        <v>9</v>
      </c>
      <c r="B27">
        <v>1689469767.5999999</v>
      </c>
      <c r="C27">
        <v>484</v>
      </c>
      <c r="D27" t="s">
        <v>371</v>
      </c>
      <c r="E27" t="s">
        <v>372</v>
      </c>
      <c r="F27" t="s">
        <v>347</v>
      </c>
      <c r="G27" t="s">
        <v>348</v>
      </c>
      <c r="H27" t="s">
        <v>349</v>
      </c>
      <c r="I27" t="s">
        <v>350</v>
      </c>
      <c r="J27" t="s">
        <v>395</v>
      </c>
      <c r="K27" t="s">
        <v>351</v>
      </c>
      <c r="L27">
        <v>1689469767.5999999</v>
      </c>
      <c r="M27">
        <f t="shared" si="0"/>
        <v>1.5649873784046233E-3</v>
      </c>
      <c r="N27">
        <f t="shared" si="1"/>
        <v>1.5649873784046233</v>
      </c>
      <c r="O27">
        <f t="shared" si="2"/>
        <v>8.4549977993434666</v>
      </c>
      <c r="P27">
        <f t="shared" si="3"/>
        <v>399.971</v>
      </c>
      <c r="Q27">
        <f t="shared" si="4"/>
        <v>290.13233446624872</v>
      </c>
      <c r="R27">
        <f t="shared" si="5"/>
        <v>29.075060502033466</v>
      </c>
      <c r="S27">
        <f t="shared" si="6"/>
        <v>40.082333620114504</v>
      </c>
      <c r="T27">
        <f t="shared" si="7"/>
        <v>0.13328665344462812</v>
      </c>
      <c r="U27">
        <f t="shared" si="8"/>
        <v>3.6740166429303684</v>
      </c>
      <c r="V27">
        <f t="shared" si="9"/>
        <v>0.13065748947582381</v>
      </c>
      <c r="W27">
        <f t="shared" si="10"/>
        <v>8.1892831269848171E-2</v>
      </c>
      <c r="X27">
        <f t="shared" si="11"/>
        <v>62.030494929931201</v>
      </c>
      <c r="Y27">
        <f t="shared" si="12"/>
        <v>23.824032138892495</v>
      </c>
      <c r="Z27">
        <f t="shared" si="13"/>
        <v>23.027100000000001</v>
      </c>
      <c r="AA27">
        <f t="shared" si="14"/>
        <v>2.8243500998783664</v>
      </c>
      <c r="AB27">
        <f t="shared" si="15"/>
        <v>55.594120227559529</v>
      </c>
      <c r="AC27">
        <f t="shared" si="16"/>
        <v>1.65082040937345</v>
      </c>
      <c r="AD27">
        <f t="shared" si="17"/>
        <v>2.9694154752629633</v>
      </c>
      <c r="AE27">
        <f t="shared" si="18"/>
        <v>1.1735296905049164</v>
      </c>
      <c r="AF27">
        <f t="shared" si="19"/>
        <v>-69.015943387643887</v>
      </c>
      <c r="AG27">
        <f t="shared" si="20"/>
        <v>164.46049783611511</v>
      </c>
      <c r="AH27">
        <f t="shared" si="21"/>
        <v>9.320792581070096</v>
      </c>
      <c r="AI27">
        <f t="shared" si="22"/>
        <v>166.79584195947251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53639.218870756624</v>
      </c>
      <c r="AO27">
        <f t="shared" si="26"/>
        <v>375.065</v>
      </c>
      <c r="AP27">
        <f t="shared" si="27"/>
        <v>316.17901498960163</v>
      </c>
      <c r="AQ27">
        <f t="shared" si="28"/>
        <v>0.84299792033274668</v>
      </c>
      <c r="AR27">
        <f t="shared" si="29"/>
        <v>0.16538598624220122</v>
      </c>
      <c r="AS27">
        <v>1689469767.5999999</v>
      </c>
      <c r="AT27">
        <v>399.971</v>
      </c>
      <c r="AU27">
        <v>405.05599999999998</v>
      </c>
      <c r="AV27">
        <v>16.473099999999999</v>
      </c>
      <c r="AW27">
        <v>15.6112</v>
      </c>
      <c r="AX27">
        <v>401.822</v>
      </c>
      <c r="AY27">
        <v>16.4146</v>
      </c>
      <c r="AZ27">
        <v>600.03899999999999</v>
      </c>
      <c r="BA27">
        <v>100.15</v>
      </c>
      <c r="BB27">
        <v>6.3099500000000003E-2</v>
      </c>
      <c r="BC27">
        <v>23.857399999999998</v>
      </c>
      <c r="BD27">
        <v>23.027100000000001</v>
      </c>
      <c r="BE27">
        <v>999.9</v>
      </c>
      <c r="BF27">
        <v>0</v>
      </c>
      <c r="BG27">
        <v>0</v>
      </c>
      <c r="BH27">
        <v>10023.799999999999</v>
      </c>
      <c r="BI27">
        <v>0</v>
      </c>
      <c r="BJ27">
        <v>96.965699999999998</v>
      </c>
      <c r="BK27">
        <v>-5.0842299999999998</v>
      </c>
      <c r="BL27">
        <v>406.67099999999999</v>
      </c>
      <c r="BM27">
        <v>411.47899999999998</v>
      </c>
      <c r="BN27">
        <v>0.861896</v>
      </c>
      <c r="BO27">
        <v>405.05599999999998</v>
      </c>
      <c r="BP27">
        <v>15.6112</v>
      </c>
      <c r="BQ27">
        <v>1.64977</v>
      </c>
      <c r="BR27">
        <v>1.56345</v>
      </c>
      <c r="BS27">
        <v>14.431699999999999</v>
      </c>
      <c r="BT27">
        <v>13.603199999999999</v>
      </c>
      <c r="BU27">
        <v>375.065</v>
      </c>
      <c r="BV27">
        <v>0.90006299999999995</v>
      </c>
      <c r="BW27">
        <v>9.9937200000000004E-2</v>
      </c>
      <c r="BX27">
        <v>0</v>
      </c>
      <c r="BY27">
        <v>2.7953999999999999</v>
      </c>
      <c r="BZ27">
        <v>0</v>
      </c>
      <c r="CA27">
        <v>6600.69</v>
      </c>
      <c r="CB27">
        <v>3042.32</v>
      </c>
      <c r="CC27">
        <v>36.561999999999998</v>
      </c>
      <c r="CD27">
        <v>38.75</v>
      </c>
      <c r="CE27">
        <v>38.125</v>
      </c>
      <c r="CF27">
        <v>37.125</v>
      </c>
      <c r="CG27">
        <v>36.686999999999998</v>
      </c>
      <c r="CH27">
        <v>337.58</v>
      </c>
      <c r="CI27">
        <v>37.479999999999997</v>
      </c>
      <c r="CJ27">
        <v>0</v>
      </c>
      <c r="CK27">
        <v>1689469777.8</v>
      </c>
      <c r="CL27">
        <v>0</v>
      </c>
      <c r="CM27">
        <v>1689469205.0999999</v>
      </c>
      <c r="CN27" t="s">
        <v>352</v>
      </c>
      <c r="CO27">
        <v>1689469198.5999999</v>
      </c>
      <c r="CP27">
        <v>1689469205.0999999</v>
      </c>
      <c r="CQ27">
        <v>63</v>
      </c>
      <c r="CR27">
        <v>-1.2E-2</v>
      </c>
      <c r="CS27">
        <v>-1.2E-2</v>
      </c>
      <c r="CT27">
        <v>-1.8720000000000001</v>
      </c>
      <c r="CU27">
        <v>5.8000000000000003E-2</v>
      </c>
      <c r="CV27">
        <v>407</v>
      </c>
      <c r="CW27">
        <v>16</v>
      </c>
      <c r="CX27">
        <v>0.31</v>
      </c>
      <c r="CY27">
        <v>0.08</v>
      </c>
      <c r="CZ27">
        <v>5.5556429003194872</v>
      </c>
      <c r="DA27">
        <v>0.52672497738022628</v>
      </c>
      <c r="DB27">
        <v>6.4058046579194602E-2</v>
      </c>
      <c r="DC27">
        <v>1</v>
      </c>
      <c r="DD27">
        <v>405.01082500000001</v>
      </c>
      <c r="DE27">
        <v>0.1213846153833455</v>
      </c>
      <c r="DF27">
        <v>4.6906229596930207E-2</v>
      </c>
      <c r="DG27">
        <v>-1</v>
      </c>
      <c r="DH27">
        <v>374.98607317073169</v>
      </c>
      <c r="DI27">
        <v>0.33817475894459781</v>
      </c>
      <c r="DJ27">
        <v>0.14741734190666389</v>
      </c>
      <c r="DK27">
        <v>1</v>
      </c>
      <c r="DL27">
        <v>2</v>
      </c>
      <c r="DM27">
        <v>2</v>
      </c>
      <c r="DN27" t="s">
        <v>353</v>
      </c>
      <c r="DO27">
        <v>3.21265</v>
      </c>
      <c r="DP27">
        <v>2.6722399999999999</v>
      </c>
      <c r="DQ27">
        <v>9.4856399999999993E-2</v>
      </c>
      <c r="DR27">
        <v>9.5009800000000005E-2</v>
      </c>
      <c r="DS27">
        <v>8.8336200000000004E-2</v>
      </c>
      <c r="DT27">
        <v>8.4283499999999997E-2</v>
      </c>
      <c r="DU27">
        <v>27478.9</v>
      </c>
      <c r="DV27">
        <v>31038.9</v>
      </c>
      <c r="DW27">
        <v>28558.799999999999</v>
      </c>
      <c r="DX27">
        <v>32874.800000000003</v>
      </c>
      <c r="DY27">
        <v>36181</v>
      </c>
      <c r="DZ27">
        <v>40905.5</v>
      </c>
      <c r="EA27">
        <v>41907.199999999997</v>
      </c>
      <c r="EB27">
        <v>47552</v>
      </c>
      <c r="EC27">
        <v>2.2534999999999998</v>
      </c>
      <c r="ED27">
        <v>1.8460799999999999</v>
      </c>
      <c r="EE27">
        <v>0.14042499999999999</v>
      </c>
      <c r="EF27">
        <v>0</v>
      </c>
      <c r="EG27">
        <v>20.711099999999998</v>
      </c>
      <c r="EH27">
        <v>999.9</v>
      </c>
      <c r="EI27">
        <v>52.2</v>
      </c>
      <c r="EJ27">
        <v>27.9</v>
      </c>
      <c r="EK27">
        <v>19.6646</v>
      </c>
      <c r="EL27">
        <v>62.9236</v>
      </c>
      <c r="EM27">
        <v>17.527999999999999</v>
      </c>
      <c r="EN27">
        <v>1</v>
      </c>
      <c r="EO27">
        <v>-0.513984</v>
      </c>
      <c r="EP27">
        <v>-1.67839</v>
      </c>
      <c r="EQ27">
        <v>20.236000000000001</v>
      </c>
      <c r="ER27">
        <v>5.2273199999999997</v>
      </c>
      <c r="ES27">
        <v>12.0092</v>
      </c>
      <c r="ET27">
        <v>4.9907000000000004</v>
      </c>
      <c r="EU27">
        <v>3.3050000000000002</v>
      </c>
      <c r="EV27">
        <v>4576.3</v>
      </c>
      <c r="EW27">
        <v>5067.6000000000004</v>
      </c>
      <c r="EX27">
        <v>98.7</v>
      </c>
      <c r="EY27">
        <v>36</v>
      </c>
      <c r="EZ27">
        <v>1.85273</v>
      </c>
      <c r="FA27">
        <v>1.8615699999999999</v>
      </c>
      <c r="FB27">
        <v>1.86067</v>
      </c>
      <c r="FC27">
        <v>1.8567499999999999</v>
      </c>
      <c r="FD27">
        <v>1.8611</v>
      </c>
      <c r="FE27">
        <v>1.8573500000000001</v>
      </c>
      <c r="FF27">
        <v>1.85944</v>
      </c>
      <c r="FG27">
        <v>1.8623400000000001</v>
      </c>
      <c r="FH27">
        <v>0</v>
      </c>
      <c r="FI27">
        <v>0</v>
      </c>
      <c r="FJ27">
        <v>0</v>
      </c>
      <c r="FK27">
        <v>0</v>
      </c>
      <c r="FL27" t="s">
        <v>354</v>
      </c>
      <c r="FM27" t="s">
        <v>355</v>
      </c>
      <c r="FN27" t="s">
        <v>356</v>
      </c>
      <c r="FO27" t="s">
        <v>356</v>
      </c>
      <c r="FP27" t="s">
        <v>356</v>
      </c>
      <c r="FQ27" t="s">
        <v>356</v>
      </c>
      <c r="FR27">
        <v>0</v>
      </c>
      <c r="FS27">
        <v>100</v>
      </c>
      <c r="FT27">
        <v>100</v>
      </c>
      <c r="FU27">
        <v>-1.851</v>
      </c>
      <c r="FV27">
        <v>5.8500000000000003E-2</v>
      </c>
      <c r="FW27">
        <v>-0.40858246726297648</v>
      </c>
      <c r="FX27">
        <v>-4.0117494158234393E-3</v>
      </c>
      <c r="FY27">
        <v>1.087516141204025E-6</v>
      </c>
      <c r="FZ27">
        <v>-8.657206703991749E-11</v>
      </c>
      <c r="GA27">
        <v>5.8442857142857463E-2</v>
      </c>
      <c r="GB27">
        <v>0</v>
      </c>
      <c r="GC27">
        <v>0</v>
      </c>
      <c r="GD27">
        <v>0</v>
      </c>
      <c r="GE27">
        <v>4</v>
      </c>
      <c r="GF27">
        <v>2094</v>
      </c>
      <c r="GG27">
        <v>-1</v>
      </c>
      <c r="GH27">
        <v>-1</v>
      </c>
      <c r="GI27">
        <v>9.5</v>
      </c>
      <c r="GJ27">
        <v>9.4</v>
      </c>
      <c r="GK27">
        <v>1.0083</v>
      </c>
      <c r="GL27">
        <v>2.3718300000000001</v>
      </c>
      <c r="GM27">
        <v>1.5942400000000001</v>
      </c>
      <c r="GN27">
        <v>2.31812</v>
      </c>
      <c r="GO27">
        <v>1.40015</v>
      </c>
      <c r="GP27">
        <v>2.3901400000000002</v>
      </c>
      <c r="GQ27">
        <v>30.393899999999999</v>
      </c>
      <c r="GR27">
        <v>14.8588</v>
      </c>
      <c r="GS27">
        <v>18</v>
      </c>
      <c r="GT27">
        <v>634.76800000000003</v>
      </c>
      <c r="GU27">
        <v>397.78800000000001</v>
      </c>
      <c r="GV27">
        <v>24.220500000000001</v>
      </c>
      <c r="GW27">
        <v>20.448799999999999</v>
      </c>
      <c r="GX27">
        <v>29.9999</v>
      </c>
      <c r="GY27">
        <v>20.2789</v>
      </c>
      <c r="GZ27">
        <v>20.2209</v>
      </c>
      <c r="HA27">
        <v>20.247299999999999</v>
      </c>
      <c r="HB27">
        <v>20</v>
      </c>
      <c r="HC27">
        <v>-30</v>
      </c>
      <c r="HD27">
        <v>24.2288</v>
      </c>
      <c r="HE27">
        <v>405.05099999999999</v>
      </c>
      <c r="HF27">
        <v>0</v>
      </c>
      <c r="HG27">
        <v>104.84</v>
      </c>
      <c r="HH27">
        <v>104.61799999999999</v>
      </c>
    </row>
    <row r="28" spans="1:216" x14ac:dyDescent="0.2">
      <c r="A28">
        <v>10</v>
      </c>
      <c r="B28">
        <v>1689469828.0999999</v>
      </c>
      <c r="C28">
        <v>544.5</v>
      </c>
      <c r="D28" t="s">
        <v>373</v>
      </c>
      <c r="E28" t="s">
        <v>374</v>
      </c>
      <c r="F28" t="s">
        <v>347</v>
      </c>
      <c r="G28" t="s">
        <v>348</v>
      </c>
      <c r="H28" t="s">
        <v>349</v>
      </c>
      <c r="I28" t="s">
        <v>350</v>
      </c>
      <c r="J28" t="s">
        <v>395</v>
      </c>
      <c r="K28" t="s">
        <v>351</v>
      </c>
      <c r="L28">
        <v>1689469828.0999999</v>
      </c>
      <c r="M28">
        <f t="shared" si="0"/>
        <v>1.5146292050678531E-3</v>
      </c>
      <c r="N28">
        <f t="shared" si="1"/>
        <v>1.5146292050678531</v>
      </c>
      <c r="O28">
        <f t="shared" si="2"/>
        <v>6.6001665999557853</v>
      </c>
      <c r="P28">
        <f t="shared" si="3"/>
        <v>399.99700000000001</v>
      </c>
      <c r="Q28">
        <f t="shared" si="4"/>
        <v>310.80473794926377</v>
      </c>
      <c r="R28">
        <f t="shared" si="5"/>
        <v>31.147031417419736</v>
      </c>
      <c r="S28">
        <f t="shared" si="6"/>
        <v>40.085357797561706</v>
      </c>
      <c r="T28">
        <f t="shared" si="7"/>
        <v>0.130217634853768</v>
      </c>
      <c r="U28">
        <f t="shared" si="8"/>
        <v>3.6635758817371511</v>
      </c>
      <c r="V28">
        <f t="shared" si="9"/>
        <v>0.12769991848442755</v>
      </c>
      <c r="W28">
        <f t="shared" si="10"/>
        <v>8.0034601337396233E-2</v>
      </c>
      <c r="X28">
        <f t="shared" si="11"/>
        <v>41.357762227872193</v>
      </c>
      <c r="Y28">
        <f t="shared" si="12"/>
        <v>23.674759901166823</v>
      </c>
      <c r="Z28">
        <f t="shared" si="13"/>
        <v>22.9267</v>
      </c>
      <c r="AA28">
        <f t="shared" si="14"/>
        <v>2.8072361340532486</v>
      </c>
      <c r="AB28">
        <f t="shared" si="15"/>
        <v>55.601585561058599</v>
      </c>
      <c r="AC28">
        <f t="shared" si="16"/>
        <v>1.6450152082315002</v>
      </c>
      <c r="AD28">
        <f t="shared" si="17"/>
        <v>2.9585760759017115</v>
      </c>
      <c r="AE28">
        <f t="shared" si="18"/>
        <v>1.1622209258217484</v>
      </c>
      <c r="AF28">
        <f t="shared" si="19"/>
        <v>-66.795147943492324</v>
      </c>
      <c r="AG28">
        <f t="shared" si="20"/>
        <v>171.81456048421219</v>
      </c>
      <c r="AH28">
        <f t="shared" si="21"/>
        <v>9.7573735020443202</v>
      </c>
      <c r="AI28">
        <f t="shared" si="22"/>
        <v>156.1345482706364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53435.006693034353</v>
      </c>
      <c r="AO28">
        <f t="shared" si="26"/>
        <v>250.06800000000001</v>
      </c>
      <c r="AP28">
        <f t="shared" si="27"/>
        <v>210.80681400407886</v>
      </c>
      <c r="AQ28">
        <f t="shared" si="28"/>
        <v>0.84299796057104004</v>
      </c>
      <c r="AR28">
        <f t="shared" si="29"/>
        <v>0.16538606390210739</v>
      </c>
      <c r="AS28">
        <v>1689469828.0999999</v>
      </c>
      <c r="AT28">
        <v>399.99700000000001</v>
      </c>
      <c r="AU28">
        <v>404.03300000000002</v>
      </c>
      <c r="AV28">
        <v>16.414999999999999</v>
      </c>
      <c r="AW28">
        <v>15.5806</v>
      </c>
      <c r="AX28">
        <v>401.84800000000001</v>
      </c>
      <c r="AY28">
        <v>16.3565</v>
      </c>
      <c r="AZ28">
        <v>599.90599999999995</v>
      </c>
      <c r="BA28">
        <v>100.15</v>
      </c>
      <c r="BB28">
        <v>6.4146099999999998E-2</v>
      </c>
      <c r="BC28">
        <v>23.796600000000002</v>
      </c>
      <c r="BD28">
        <v>22.9267</v>
      </c>
      <c r="BE28">
        <v>999.9</v>
      </c>
      <c r="BF28">
        <v>0</v>
      </c>
      <c r="BG28">
        <v>0</v>
      </c>
      <c r="BH28">
        <v>9981.8799999999992</v>
      </c>
      <c r="BI28">
        <v>0</v>
      </c>
      <c r="BJ28">
        <v>97.589200000000005</v>
      </c>
      <c r="BK28">
        <v>-4.0357399999999997</v>
      </c>
      <c r="BL28">
        <v>406.673</v>
      </c>
      <c r="BM28">
        <v>410.42700000000002</v>
      </c>
      <c r="BN28">
        <v>0.83439399999999997</v>
      </c>
      <c r="BO28">
        <v>404.03300000000002</v>
      </c>
      <c r="BP28">
        <v>15.5806</v>
      </c>
      <c r="BQ28">
        <v>1.6439600000000001</v>
      </c>
      <c r="BR28">
        <v>1.5604</v>
      </c>
      <c r="BS28">
        <v>14.3772</v>
      </c>
      <c r="BT28">
        <v>13.5732</v>
      </c>
      <c r="BU28">
        <v>250.06800000000001</v>
      </c>
      <c r="BV28">
        <v>0.900061</v>
      </c>
      <c r="BW28">
        <v>9.9939299999999995E-2</v>
      </c>
      <c r="BX28">
        <v>0</v>
      </c>
      <c r="BY28">
        <v>2.1644999999999999</v>
      </c>
      <c r="BZ28">
        <v>0</v>
      </c>
      <c r="CA28">
        <v>6290.02</v>
      </c>
      <c r="CB28">
        <v>2028.41</v>
      </c>
      <c r="CC28">
        <v>36.625</v>
      </c>
      <c r="CD28">
        <v>39.5</v>
      </c>
      <c r="CE28">
        <v>38.375</v>
      </c>
      <c r="CF28">
        <v>38.125</v>
      </c>
      <c r="CG28">
        <v>36.875</v>
      </c>
      <c r="CH28">
        <v>225.08</v>
      </c>
      <c r="CI28">
        <v>24.99</v>
      </c>
      <c r="CJ28">
        <v>0</v>
      </c>
      <c r="CK28">
        <v>1689469837.8</v>
      </c>
      <c r="CL28">
        <v>0</v>
      </c>
      <c r="CM28">
        <v>1689469205.0999999</v>
      </c>
      <c r="CN28" t="s">
        <v>352</v>
      </c>
      <c r="CO28">
        <v>1689469198.5999999</v>
      </c>
      <c r="CP28">
        <v>1689469205.0999999</v>
      </c>
      <c r="CQ28">
        <v>63</v>
      </c>
      <c r="CR28">
        <v>-1.2E-2</v>
      </c>
      <c r="CS28">
        <v>-1.2E-2</v>
      </c>
      <c r="CT28">
        <v>-1.8720000000000001</v>
      </c>
      <c r="CU28">
        <v>5.8000000000000003E-2</v>
      </c>
      <c r="CV28">
        <v>407</v>
      </c>
      <c r="CW28">
        <v>16</v>
      </c>
      <c r="CX28">
        <v>0.31</v>
      </c>
      <c r="CY28">
        <v>0.08</v>
      </c>
      <c r="CZ28">
        <v>4.339083886926832</v>
      </c>
      <c r="DA28">
        <v>0.52159021422437835</v>
      </c>
      <c r="DB28">
        <v>6.3028259224058816E-2</v>
      </c>
      <c r="DC28">
        <v>1</v>
      </c>
      <c r="DD28">
        <v>404.01243902439018</v>
      </c>
      <c r="DE28">
        <v>0.21919860627216509</v>
      </c>
      <c r="DF28">
        <v>3.0847420559028779E-2</v>
      </c>
      <c r="DG28">
        <v>-1</v>
      </c>
      <c r="DH28">
        <v>249.99605</v>
      </c>
      <c r="DI28">
        <v>0.1512105981322148</v>
      </c>
      <c r="DJ28">
        <v>0.1220782433523704</v>
      </c>
      <c r="DK28">
        <v>1</v>
      </c>
      <c r="DL28">
        <v>2</v>
      </c>
      <c r="DM28">
        <v>2</v>
      </c>
      <c r="DN28" t="s">
        <v>353</v>
      </c>
      <c r="DO28">
        <v>3.2123400000000002</v>
      </c>
      <c r="DP28">
        <v>2.67292</v>
      </c>
      <c r="DQ28">
        <v>9.4859799999999994E-2</v>
      </c>
      <c r="DR28">
        <v>9.4826800000000003E-2</v>
      </c>
      <c r="DS28">
        <v>8.8107099999999994E-2</v>
      </c>
      <c r="DT28">
        <v>8.4163100000000005E-2</v>
      </c>
      <c r="DU28">
        <v>27479.200000000001</v>
      </c>
      <c r="DV28">
        <v>31044.6</v>
      </c>
      <c r="DW28">
        <v>28559.4</v>
      </c>
      <c r="DX28">
        <v>32874.199999999997</v>
      </c>
      <c r="DY28">
        <v>36191.1</v>
      </c>
      <c r="DZ28">
        <v>40910.400000000001</v>
      </c>
      <c r="EA28">
        <v>41908</v>
      </c>
      <c r="EB28">
        <v>47551.5</v>
      </c>
      <c r="EC28">
        <v>2.2530800000000002</v>
      </c>
      <c r="ED28">
        <v>1.8464</v>
      </c>
      <c r="EE28">
        <v>0.13120499999999999</v>
      </c>
      <c r="EF28">
        <v>0</v>
      </c>
      <c r="EG28">
        <v>20.762699999999999</v>
      </c>
      <c r="EH28">
        <v>999.9</v>
      </c>
      <c r="EI28">
        <v>52.2</v>
      </c>
      <c r="EJ28">
        <v>27.8</v>
      </c>
      <c r="EK28">
        <v>19.550799999999999</v>
      </c>
      <c r="EL28">
        <v>64.113600000000005</v>
      </c>
      <c r="EM28">
        <v>17.395800000000001</v>
      </c>
      <c r="EN28">
        <v>1</v>
      </c>
      <c r="EO28">
        <v>-0.51320600000000005</v>
      </c>
      <c r="EP28">
        <v>-2.3617499999999998</v>
      </c>
      <c r="EQ28">
        <v>20.228100000000001</v>
      </c>
      <c r="ER28">
        <v>5.2268699999999999</v>
      </c>
      <c r="ES28">
        <v>12.009399999999999</v>
      </c>
      <c r="ET28">
        <v>4.9908999999999999</v>
      </c>
      <c r="EU28">
        <v>3.3050000000000002</v>
      </c>
      <c r="EV28">
        <v>4577.7</v>
      </c>
      <c r="EW28">
        <v>5072</v>
      </c>
      <c r="EX28">
        <v>98.7</v>
      </c>
      <c r="EY28">
        <v>36.1</v>
      </c>
      <c r="EZ28">
        <v>1.8527800000000001</v>
      </c>
      <c r="FA28">
        <v>1.8615699999999999</v>
      </c>
      <c r="FB28">
        <v>1.8607199999999999</v>
      </c>
      <c r="FC28">
        <v>1.8567199999999999</v>
      </c>
      <c r="FD28">
        <v>1.86111</v>
      </c>
      <c r="FE28">
        <v>1.85741</v>
      </c>
      <c r="FF28">
        <v>1.85944</v>
      </c>
      <c r="FG28">
        <v>1.8623400000000001</v>
      </c>
      <c r="FH28">
        <v>0</v>
      </c>
      <c r="FI28">
        <v>0</v>
      </c>
      <c r="FJ28">
        <v>0</v>
      </c>
      <c r="FK28">
        <v>0</v>
      </c>
      <c r="FL28" t="s">
        <v>354</v>
      </c>
      <c r="FM28" t="s">
        <v>355</v>
      </c>
      <c r="FN28" t="s">
        <v>356</v>
      </c>
      <c r="FO28" t="s">
        <v>356</v>
      </c>
      <c r="FP28" t="s">
        <v>356</v>
      </c>
      <c r="FQ28" t="s">
        <v>356</v>
      </c>
      <c r="FR28">
        <v>0</v>
      </c>
      <c r="FS28">
        <v>100</v>
      </c>
      <c r="FT28">
        <v>100</v>
      </c>
      <c r="FU28">
        <v>-1.851</v>
      </c>
      <c r="FV28">
        <v>5.8500000000000003E-2</v>
      </c>
      <c r="FW28">
        <v>-0.40858246726297648</v>
      </c>
      <c r="FX28">
        <v>-4.0117494158234393E-3</v>
      </c>
      <c r="FY28">
        <v>1.087516141204025E-6</v>
      </c>
      <c r="FZ28">
        <v>-8.657206703991749E-11</v>
      </c>
      <c r="GA28">
        <v>5.8442857142857463E-2</v>
      </c>
      <c r="GB28">
        <v>0</v>
      </c>
      <c r="GC28">
        <v>0</v>
      </c>
      <c r="GD28">
        <v>0</v>
      </c>
      <c r="GE28">
        <v>4</v>
      </c>
      <c r="GF28">
        <v>2094</v>
      </c>
      <c r="GG28">
        <v>-1</v>
      </c>
      <c r="GH28">
        <v>-1</v>
      </c>
      <c r="GI28">
        <v>10.5</v>
      </c>
      <c r="GJ28">
        <v>10.4</v>
      </c>
      <c r="GK28">
        <v>1.00708</v>
      </c>
      <c r="GL28">
        <v>2.3815900000000001</v>
      </c>
      <c r="GM28">
        <v>1.5942400000000001</v>
      </c>
      <c r="GN28">
        <v>2.31812</v>
      </c>
      <c r="GO28">
        <v>1.40015</v>
      </c>
      <c r="GP28">
        <v>2.3730500000000001</v>
      </c>
      <c r="GQ28">
        <v>30.372399999999999</v>
      </c>
      <c r="GR28">
        <v>14.85</v>
      </c>
      <c r="GS28">
        <v>18</v>
      </c>
      <c r="GT28">
        <v>634.50800000000004</v>
      </c>
      <c r="GU28">
        <v>398.01799999999997</v>
      </c>
      <c r="GV28">
        <v>24.718</v>
      </c>
      <c r="GW28">
        <v>20.4573</v>
      </c>
      <c r="GX28">
        <v>30.0002</v>
      </c>
      <c r="GY28">
        <v>20.2837</v>
      </c>
      <c r="GZ28">
        <v>20.225999999999999</v>
      </c>
      <c r="HA28">
        <v>20.205400000000001</v>
      </c>
      <c r="HB28">
        <v>20</v>
      </c>
      <c r="HC28">
        <v>-30</v>
      </c>
      <c r="HD28">
        <v>24.731999999999999</v>
      </c>
      <c r="HE28">
        <v>404.12799999999999</v>
      </c>
      <c r="HF28">
        <v>0</v>
      </c>
      <c r="HG28">
        <v>104.842</v>
      </c>
      <c r="HH28">
        <v>104.617</v>
      </c>
    </row>
    <row r="29" spans="1:216" x14ac:dyDescent="0.2">
      <c r="A29">
        <v>11</v>
      </c>
      <c r="B29">
        <v>1689469888.5999999</v>
      </c>
      <c r="C29">
        <v>605</v>
      </c>
      <c r="D29" t="s">
        <v>375</v>
      </c>
      <c r="E29" t="s">
        <v>376</v>
      </c>
      <c r="F29" t="s">
        <v>347</v>
      </c>
      <c r="G29" t="s">
        <v>348</v>
      </c>
      <c r="H29" t="s">
        <v>349</v>
      </c>
      <c r="I29" t="s">
        <v>350</v>
      </c>
      <c r="J29" t="s">
        <v>395</v>
      </c>
      <c r="K29" t="s">
        <v>351</v>
      </c>
      <c r="L29">
        <v>1689469888.5999999</v>
      </c>
      <c r="M29">
        <f t="shared" si="0"/>
        <v>1.4826040147140065E-3</v>
      </c>
      <c r="N29">
        <f t="shared" si="1"/>
        <v>1.4826040147140065</v>
      </c>
      <c r="O29">
        <f t="shared" si="2"/>
        <v>5.2849452533964421</v>
      </c>
      <c r="P29">
        <f t="shared" si="3"/>
        <v>399.976</v>
      </c>
      <c r="Q29">
        <f t="shared" si="4"/>
        <v>324.13807380355081</v>
      </c>
      <c r="R29">
        <f t="shared" si="5"/>
        <v>32.482559885810055</v>
      </c>
      <c r="S29">
        <f t="shared" si="6"/>
        <v>40.0824383893912</v>
      </c>
      <c r="T29">
        <f t="shared" si="7"/>
        <v>0.12481279525028655</v>
      </c>
      <c r="U29">
        <f t="shared" si="8"/>
        <v>3.6633939625368903</v>
      </c>
      <c r="V29">
        <f t="shared" si="9"/>
        <v>0.12249762805064607</v>
      </c>
      <c r="W29">
        <f t="shared" si="10"/>
        <v>7.6765449186755999E-2</v>
      </c>
      <c r="X29">
        <f t="shared" si="11"/>
        <v>29.748517578027354</v>
      </c>
      <c r="Y29">
        <f t="shared" si="12"/>
        <v>23.758822944380189</v>
      </c>
      <c r="Z29">
        <f t="shared" si="13"/>
        <v>23.042100000000001</v>
      </c>
      <c r="AA29">
        <f t="shared" si="14"/>
        <v>2.8269147880400025</v>
      </c>
      <c r="AB29">
        <f t="shared" si="15"/>
        <v>55.026843495212127</v>
      </c>
      <c r="AC29">
        <f t="shared" si="16"/>
        <v>1.6410734920712002</v>
      </c>
      <c r="AD29">
        <f t="shared" si="17"/>
        <v>2.9823144266197819</v>
      </c>
      <c r="AE29">
        <f t="shared" si="18"/>
        <v>1.1858412959688023</v>
      </c>
      <c r="AF29">
        <f t="shared" si="19"/>
        <v>-65.38283704888768</v>
      </c>
      <c r="AG29">
        <f t="shared" si="20"/>
        <v>175.26229449657544</v>
      </c>
      <c r="AH29">
        <f t="shared" si="21"/>
        <v>9.9661803506912641</v>
      </c>
      <c r="AI29">
        <f t="shared" si="22"/>
        <v>149.59415537640638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53407.322194277695</v>
      </c>
      <c r="AO29">
        <f t="shared" si="26"/>
        <v>179.864</v>
      </c>
      <c r="AP29">
        <f t="shared" si="27"/>
        <v>151.62577200934058</v>
      </c>
      <c r="AQ29">
        <f t="shared" si="28"/>
        <v>0.84300233514956069</v>
      </c>
      <c r="AR29">
        <f t="shared" si="29"/>
        <v>0.16539450683865228</v>
      </c>
      <c r="AS29">
        <v>1689469888.5999999</v>
      </c>
      <c r="AT29">
        <v>399.976</v>
      </c>
      <c r="AU29">
        <v>403.267</v>
      </c>
      <c r="AV29">
        <v>16.376000000000001</v>
      </c>
      <c r="AW29">
        <v>15.5595</v>
      </c>
      <c r="AX29">
        <v>401.827</v>
      </c>
      <c r="AY29">
        <v>16.317599999999999</v>
      </c>
      <c r="AZ29">
        <v>600.11900000000003</v>
      </c>
      <c r="BA29">
        <v>100.149</v>
      </c>
      <c r="BB29">
        <v>6.3108700000000004E-2</v>
      </c>
      <c r="BC29">
        <v>23.929500000000001</v>
      </c>
      <c r="BD29">
        <v>23.042100000000001</v>
      </c>
      <c r="BE29">
        <v>999.9</v>
      </c>
      <c r="BF29">
        <v>0</v>
      </c>
      <c r="BG29">
        <v>0</v>
      </c>
      <c r="BH29">
        <v>9981.25</v>
      </c>
      <c r="BI29">
        <v>0</v>
      </c>
      <c r="BJ29">
        <v>97.614699999999999</v>
      </c>
      <c r="BK29">
        <v>-3.2909199999999998</v>
      </c>
      <c r="BL29">
        <v>406.63499999999999</v>
      </c>
      <c r="BM29">
        <v>409.64100000000002</v>
      </c>
      <c r="BN29">
        <v>0.81657999999999997</v>
      </c>
      <c r="BO29">
        <v>403.267</v>
      </c>
      <c r="BP29">
        <v>15.5595</v>
      </c>
      <c r="BQ29">
        <v>1.64005</v>
      </c>
      <c r="BR29">
        <v>1.55827</v>
      </c>
      <c r="BS29">
        <v>14.340299999999999</v>
      </c>
      <c r="BT29">
        <v>13.552199999999999</v>
      </c>
      <c r="BU29">
        <v>179.864</v>
      </c>
      <c r="BV29">
        <v>0.89992799999999995</v>
      </c>
      <c r="BW29">
        <v>0.10007199999999999</v>
      </c>
      <c r="BX29">
        <v>0</v>
      </c>
      <c r="BY29">
        <v>2.1253000000000002</v>
      </c>
      <c r="BZ29">
        <v>0</v>
      </c>
      <c r="CA29">
        <v>6123.96</v>
      </c>
      <c r="CB29">
        <v>1458.9</v>
      </c>
      <c r="CC29">
        <v>36.625</v>
      </c>
      <c r="CD29">
        <v>39.936999999999998</v>
      </c>
      <c r="CE29">
        <v>38.436999999999998</v>
      </c>
      <c r="CF29">
        <v>38.811999999999998</v>
      </c>
      <c r="CG29">
        <v>37</v>
      </c>
      <c r="CH29">
        <v>161.86000000000001</v>
      </c>
      <c r="CI29">
        <v>18</v>
      </c>
      <c r="CJ29">
        <v>0</v>
      </c>
      <c r="CK29">
        <v>1689469898.4000001</v>
      </c>
      <c r="CL29">
        <v>0</v>
      </c>
      <c r="CM29">
        <v>1689469205.0999999</v>
      </c>
      <c r="CN29" t="s">
        <v>352</v>
      </c>
      <c r="CO29">
        <v>1689469198.5999999</v>
      </c>
      <c r="CP29">
        <v>1689469205.0999999</v>
      </c>
      <c r="CQ29">
        <v>63</v>
      </c>
      <c r="CR29">
        <v>-1.2E-2</v>
      </c>
      <c r="CS29">
        <v>-1.2E-2</v>
      </c>
      <c r="CT29">
        <v>-1.8720000000000001</v>
      </c>
      <c r="CU29">
        <v>5.8000000000000003E-2</v>
      </c>
      <c r="CV29">
        <v>407</v>
      </c>
      <c r="CW29">
        <v>16</v>
      </c>
      <c r="CX29">
        <v>0.31</v>
      </c>
      <c r="CY29">
        <v>0.08</v>
      </c>
      <c r="CZ29">
        <v>3.435457075758956</v>
      </c>
      <c r="DA29">
        <v>0.37863572854086253</v>
      </c>
      <c r="DB29">
        <v>6.3613641033465868E-2</v>
      </c>
      <c r="DC29">
        <v>1</v>
      </c>
      <c r="DD29">
        <v>403.256575</v>
      </c>
      <c r="DE29">
        <v>-6.0033771107936992E-2</v>
      </c>
      <c r="DF29">
        <v>2.3252835848557619E-2</v>
      </c>
      <c r="DG29">
        <v>-1</v>
      </c>
      <c r="DH29">
        <v>180.02420000000001</v>
      </c>
      <c r="DI29">
        <v>0.12318011003925371</v>
      </c>
      <c r="DJ29">
        <v>0.14895875268006031</v>
      </c>
      <c r="DK29">
        <v>1</v>
      </c>
      <c r="DL29">
        <v>2</v>
      </c>
      <c r="DM29">
        <v>2</v>
      </c>
      <c r="DN29" t="s">
        <v>353</v>
      </c>
      <c r="DO29">
        <v>3.2128100000000002</v>
      </c>
      <c r="DP29">
        <v>2.6718799999999998</v>
      </c>
      <c r="DQ29">
        <v>9.4854300000000003E-2</v>
      </c>
      <c r="DR29">
        <v>9.4688599999999998E-2</v>
      </c>
      <c r="DS29">
        <v>8.79524E-2</v>
      </c>
      <c r="DT29">
        <v>8.4078799999999995E-2</v>
      </c>
      <c r="DU29">
        <v>27479.5</v>
      </c>
      <c r="DV29">
        <v>31049.5</v>
      </c>
      <c r="DW29">
        <v>28559.4</v>
      </c>
      <c r="DX29">
        <v>32874.400000000001</v>
      </c>
      <c r="DY29">
        <v>36197.4</v>
      </c>
      <c r="DZ29">
        <v>40913.9</v>
      </c>
      <c r="EA29">
        <v>41908.1</v>
      </c>
      <c r="EB29">
        <v>47551.199999999997</v>
      </c>
      <c r="EC29">
        <v>2.2533799999999999</v>
      </c>
      <c r="ED29">
        <v>1.8462499999999999</v>
      </c>
      <c r="EE29">
        <v>0.13722100000000001</v>
      </c>
      <c r="EF29">
        <v>0</v>
      </c>
      <c r="EG29">
        <v>20.779199999999999</v>
      </c>
      <c r="EH29">
        <v>999.9</v>
      </c>
      <c r="EI29">
        <v>52.2</v>
      </c>
      <c r="EJ29">
        <v>27.8</v>
      </c>
      <c r="EK29">
        <v>19.5501</v>
      </c>
      <c r="EL29">
        <v>63.903500000000001</v>
      </c>
      <c r="EM29">
        <v>17.071300000000001</v>
      </c>
      <c r="EN29">
        <v>1</v>
      </c>
      <c r="EO29">
        <v>-0.51344999999999996</v>
      </c>
      <c r="EP29">
        <v>-1.78451</v>
      </c>
      <c r="EQ29">
        <v>20.236799999999999</v>
      </c>
      <c r="ER29">
        <v>5.2267200000000003</v>
      </c>
      <c r="ES29">
        <v>12.0082</v>
      </c>
      <c r="ET29">
        <v>4.9905499999999998</v>
      </c>
      <c r="EU29">
        <v>3.3050000000000002</v>
      </c>
      <c r="EV29">
        <v>4578.8</v>
      </c>
      <c r="EW29">
        <v>5075.7</v>
      </c>
      <c r="EX29">
        <v>98.7</v>
      </c>
      <c r="EY29">
        <v>36.1</v>
      </c>
      <c r="EZ29">
        <v>1.8527400000000001</v>
      </c>
      <c r="FA29">
        <v>1.8615699999999999</v>
      </c>
      <c r="FB29">
        <v>1.8607</v>
      </c>
      <c r="FC29">
        <v>1.85677</v>
      </c>
      <c r="FD29">
        <v>1.86111</v>
      </c>
      <c r="FE29">
        <v>1.8574200000000001</v>
      </c>
      <c r="FF29">
        <v>1.85944</v>
      </c>
      <c r="FG29">
        <v>1.8623400000000001</v>
      </c>
      <c r="FH29">
        <v>0</v>
      </c>
      <c r="FI29">
        <v>0</v>
      </c>
      <c r="FJ29">
        <v>0</v>
      </c>
      <c r="FK29">
        <v>0</v>
      </c>
      <c r="FL29" t="s">
        <v>354</v>
      </c>
      <c r="FM29" t="s">
        <v>355</v>
      </c>
      <c r="FN29" t="s">
        <v>356</v>
      </c>
      <c r="FO29" t="s">
        <v>356</v>
      </c>
      <c r="FP29" t="s">
        <v>356</v>
      </c>
      <c r="FQ29" t="s">
        <v>356</v>
      </c>
      <c r="FR29">
        <v>0</v>
      </c>
      <c r="FS29">
        <v>100</v>
      </c>
      <c r="FT29">
        <v>100</v>
      </c>
      <c r="FU29">
        <v>-1.851</v>
      </c>
      <c r="FV29">
        <v>5.8400000000000001E-2</v>
      </c>
      <c r="FW29">
        <v>-0.40858246726297648</v>
      </c>
      <c r="FX29">
        <v>-4.0117494158234393E-3</v>
      </c>
      <c r="FY29">
        <v>1.087516141204025E-6</v>
      </c>
      <c r="FZ29">
        <v>-8.657206703991749E-11</v>
      </c>
      <c r="GA29">
        <v>5.8442857142857463E-2</v>
      </c>
      <c r="GB29">
        <v>0</v>
      </c>
      <c r="GC29">
        <v>0</v>
      </c>
      <c r="GD29">
        <v>0</v>
      </c>
      <c r="GE29">
        <v>4</v>
      </c>
      <c r="GF29">
        <v>2094</v>
      </c>
      <c r="GG29">
        <v>-1</v>
      </c>
      <c r="GH29">
        <v>-1</v>
      </c>
      <c r="GI29">
        <v>11.5</v>
      </c>
      <c r="GJ29">
        <v>11.4</v>
      </c>
      <c r="GK29">
        <v>1.00464</v>
      </c>
      <c r="GL29">
        <v>2.3889200000000002</v>
      </c>
      <c r="GM29">
        <v>1.5942400000000001</v>
      </c>
      <c r="GN29">
        <v>2.31812</v>
      </c>
      <c r="GO29">
        <v>1.40015</v>
      </c>
      <c r="GP29">
        <v>2.2973599999999998</v>
      </c>
      <c r="GQ29">
        <v>30.372399999999999</v>
      </c>
      <c r="GR29">
        <v>14.8325</v>
      </c>
      <c r="GS29">
        <v>18</v>
      </c>
      <c r="GT29">
        <v>634.76300000000003</v>
      </c>
      <c r="GU29">
        <v>397.96199999999999</v>
      </c>
      <c r="GV29">
        <v>24.6356</v>
      </c>
      <c r="GW29">
        <v>20.4603</v>
      </c>
      <c r="GX29">
        <v>29.9999</v>
      </c>
      <c r="GY29">
        <v>20.285799999999998</v>
      </c>
      <c r="GZ29">
        <v>20.229500000000002</v>
      </c>
      <c r="HA29">
        <v>20.1737</v>
      </c>
      <c r="HB29">
        <v>20</v>
      </c>
      <c r="HC29">
        <v>-30</v>
      </c>
      <c r="HD29">
        <v>24.6815</v>
      </c>
      <c r="HE29">
        <v>403.37299999999999</v>
      </c>
      <c r="HF29">
        <v>0</v>
      </c>
      <c r="HG29">
        <v>104.842</v>
      </c>
      <c r="HH29">
        <v>104.617</v>
      </c>
    </row>
    <row r="30" spans="1:216" x14ac:dyDescent="0.2">
      <c r="A30">
        <v>12</v>
      </c>
      <c r="B30">
        <v>1689469949.0999999</v>
      </c>
      <c r="C30">
        <v>665.5</v>
      </c>
      <c r="D30" t="s">
        <v>377</v>
      </c>
      <c r="E30" t="s">
        <v>378</v>
      </c>
      <c r="F30" t="s">
        <v>347</v>
      </c>
      <c r="G30" t="s">
        <v>348</v>
      </c>
      <c r="H30" t="s">
        <v>349</v>
      </c>
      <c r="I30" t="s">
        <v>350</v>
      </c>
      <c r="J30" t="s">
        <v>395</v>
      </c>
      <c r="K30" t="s">
        <v>351</v>
      </c>
      <c r="L30">
        <v>1689469949.0999999</v>
      </c>
      <c r="M30">
        <f t="shared" si="0"/>
        <v>1.4336521132838253E-3</v>
      </c>
      <c r="N30">
        <f t="shared" si="1"/>
        <v>1.4336521132838254</v>
      </c>
      <c r="O30">
        <f t="shared" si="2"/>
        <v>3.946348072286975</v>
      </c>
      <c r="P30">
        <f t="shared" si="3"/>
        <v>399.98399999999998</v>
      </c>
      <c r="Q30">
        <f t="shared" si="4"/>
        <v>339.65486720718144</v>
      </c>
      <c r="R30">
        <f t="shared" si="5"/>
        <v>34.036667308136103</v>
      </c>
      <c r="S30">
        <f t="shared" si="6"/>
        <v>40.082223606921602</v>
      </c>
      <c r="T30">
        <f t="shared" si="7"/>
        <v>0.1205775303882394</v>
      </c>
      <c r="U30">
        <f t="shared" si="8"/>
        <v>3.6677055093781625</v>
      </c>
      <c r="V30">
        <f t="shared" si="9"/>
        <v>0.11841784396821714</v>
      </c>
      <c r="W30">
        <f t="shared" si="10"/>
        <v>7.4201969721319677E-2</v>
      </c>
      <c r="X30">
        <f t="shared" si="11"/>
        <v>20.662553390057635</v>
      </c>
      <c r="Y30">
        <f t="shared" si="12"/>
        <v>23.743372580740829</v>
      </c>
      <c r="Z30">
        <f t="shared" si="13"/>
        <v>23.024100000000001</v>
      </c>
      <c r="AA30">
        <f t="shared" si="14"/>
        <v>2.8238374065763336</v>
      </c>
      <c r="AB30">
        <f t="shared" si="15"/>
        <v>54.853818847396298</v>
      </c>
      <c r="AC30">
        <f t="shared" si="16"/>
        <v>1.6376347714075401</v>
      </c>
      <c r="AD30">
        <f t="shared" si="17"/>
        <v>2.9854526190117254</v>
      </c>
      <c r="AE30">
        <f t="shared" si="18"/>
        <v>1.1862026351687935</v>
      </c>
      <c r="AF30">
        <f t="shared" si="19"/>
        <v>-63.224058195816696</v>
      </c>
      <c r="AG30">
        <f t="shared" si="20"/>
        <v>182.4880989521902</v>
      </c>
      <c r="AH30">
        <f t="shared" si="21"/>
        <v>10.364848162932867</v>
      </c>
      <c r="AI30">
        <f t="shared" si="22"/>
        <v>150.29144230936402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53492.93165596942</v>
      </c>
      <c r="AO30">
        <f t="shared" si="26"/>
        <v>124.926</v>
      </c>
      <c r="AP30">
        <f t="shared" si="27"/>
        <v>105.3131580259366</v>
      </c>
      <c r="AQ30">
        <f t="shared" si="28"/>
        <v>0.84300432276657056</v>
      </c>
      <c r="AR30">
        <f t="shared" si="29"/>
        <v>0.16539834293948125</v>
      </c>
      <c r="AS30">
        <v>1689469949.0999999</v>
      </c>
      <c r="AT30">
        <v>399.98399999999998</v>
      </c>
      <c r="AU30">
        <v>402.51499999999999</v>
      </c>
      <c r="AV30">
        <v>16.342099999999999</v>
      </c>
      <c r="AW30">
        <v>15.5524</v>
      </c>
      <c r="AX30">
        <v>401.83499999999998</v>
      </c>
      <c r="AY30">
        <v>16.2836</v>
      </c>
      <c r="AZ30">
        <v>600.01900000000001</v>
      </c>
      <c r="BA30">
        <v>100.14700000000001</v>
      </c>
      <c r="BB30">
        <v>6.2567399999999995E-2</v>
      </c>
      <c r="BC30">
        <v>23.946999999999999</v>
      </c>
      <c r="BD30">
        <v>23.024100000000001</v>
      </c>
      <c r="BE30">
        <v>999.9</v>
      </c>
      <c r="BF30">
        <v>0</v>
      </c>
      <c r="BG30">
        <v>0</v>
      </c>
      <c r="BH30">
        <v>9998.75</v>
      </c>
      <c r="BI30">
        <v>0</v>
      </c>
      <c r="BJ30">
        <v>97.736099999999993</v>
      </c>
      <c r="BK30">
        <v>-2.5310700000000002</v>
      </c>
      <c r="BL30">
        <v>406.62900000000002</v>
      </c>
      <c r="BM30">
        <v>408.87400000000002</v>
      </c>
      <c r="BN30">
        <v>0.78969100000000003</v>
      </c>
      <c r="BO30">
        <v>402.51499999999999</v>
      </c>
      <c r="BP30">
        <v>15.5524</v>
      </c>
      <c r="BQ30">
        <v>1.6366099999999999</v>
      </c>
      <c r="BR30">
        <v>1.55752</v>
      </c>
      <c r="BS30">
        <v>14.3078</v>
      </c>
      <c r="BT30">
        <v>13.5448</v>
      </c>
      <c r="BU30">
        <v>124.926</v>
      </c>
      <c r="BV30">
        <v>0.89983299999999999</v>
      </c>
      <c r="BW30">
        <v>0.10016700000000001</v>
      </c>
      <c r="BX30">
        <v>0</v>
      </c>
      <c r="BY30">
        <v>2.3580999999999999</v>
      </c>
      <c r="BZ30">
        <v>0</v>
      </c>
      <c r="CA30">
        <v>6065.54</v>
      </c>
      <c r="CB30">
        <v>1013.26</v>
      </c>
      <c r="CC30">
        <v>36.561999999999998</v>
      </c>
      <c r="CD30">
        <v>40.125</v>
      </c>
      <c r="CE30">
        <v>38.561999999999998</v>
      </c>
      <c r="CF30">
        <v>39.25</v>
      </c>
      <c r="CG30">
        <v>37.061999999999998</v>
      </c>
      <c r="CH30">
        <v>112.41</v>
      </c>
      <c r="CI30">
        <v>12.51</v>
      </c>
      <c r="CJ30">
        <v>0</v>
      </c>
      <c r="CK30">
        <v>1689469959</v>
      </c>
      <c r="CL30">
        <v>0</v>
      </c>
      <c r="CM30">
        <v>1689469205.0999999</v>
      </c>
      <c r="CN30" t="s">
        <v>352</v>
      </c>
      <c r="CO30">
        <v>1689469198.5999999</v>
      </c>
      <c r="CP30">
        <v>1689469205.0999999</v>
      </c>
      <c r="CQ30">
        <v>63</v>
      </c>
      <c r="CR30">
        <v>-1.2E-2</v>
      </c>
      <c r="CS30">
        <v>-1.2E-2</v>
      </c>
      <c r="CT30">
        <v>-1.8720000000000001</v>
      </c>
      <c r="CU30">
        <v>5.8000000000000003E-2</v>
      </c>
      <c r="CV30">
        <v>407</v>
      </c>
      <c r="CW30">
        <v>16</v>
      </c>
      <c r="CX30">
        <v>0.31</v>
      </c>
      <c r="CY30">
        <v>0.08</v>
      </c>
      <c r="CZ30">
        <v>2.5037954292289069</v>
      </c>
      <c r="DA30">
        <v>0.45001218821535011</v>
      </c>
      <c r="DB30">
        <v>5.1924144360696652E-2</v>
      </c>
      <c r="DC30">
        <v>1</v>
      </c>
      <c r="DD30">
        <v>402.45804878048779</v>
      </c>
      <c r="DE30">
        <v>-2.0571428571029102E-2</v>
      </c>
      <c r="DF30">
        <v>2.1637761954861699E-2</v>
      </c>
      <c r="DG30">
        <v>-1</v>
      </c>
      <c r="DH30">
        <v>125.0179024390244</v>
      </c>
      <c r="DI30">
        <v>0.26051675168107119</v>
      </c>
      <c r="DJ30">
        <v>0.15586576539868929</v>
      </c>
      <c r="DK30">
        <v>1</v>
      </c>
      <c r="DL30">
        <v>2</v>
      </c>
      <c r="DM30">
        <v>2</v>
      </c>
      <c r="DN30" t="s">
        <v>353</v>
      </c>
      <c r="DO30">
        <v>3.2125699999999999</v>
      </c>
      <c r="DP30">
        <v>2.6714899999999999</v>
      </c>
      <c r="DQ30">
        <v>9.4850900000000002E-2</v>
      </c>
      <c r="DR30">
        <v>9.4550200000000001E-2</v>
      </c>
      <c r="DS30">
        <v>8.7814400000000001E-2</v>
      </c>
      <c r="DT30">
        <v>8.4047200000000002E-2</v>
      </c>
      <c r="DU30">
        <v>27478.7</v>
      </c>
      <c r="DV30">
        <v>31053.3</v>
      </c>
      <c r="DW30">
        <v>28558.6</v>
      </c>
      <c r="DX30">
        <v>32873.4</v>
      </c>
      <c r="DY30">
        <v>36202.1</v>
      </c>
      <c r="DZ30">
        <v>40914.300000000003</v>
      </c>
      <c r="EA30">
        <v>41907.1</v>
      </c>
      <c r="EB30">
        <v>47549.9</v>
      </c>
      <c r="EC30">
        <v>2.25312</v>
      </c>
      <c r="ED30">
        <v>1.8465</v>
      </c>
      <c r="EE30">
        <v>0.13236000000000001</v>
      </c>
      <c r="EF30">
        <v>0</v>
      </c>
      <c r="EG30">
        <v>20.8414</v>
      </c>
      <c r="EH30">
        <v>999.9</v>
      </c>
      <c r="EI30">
        <v>52.2</v>
      </c>
      <c r="EJ30">
        <v>27.8</v>
      </c>
      <c r="EK30">
        <v>19.550999999999998</v>
      </c>
      <c r="EL30">
        <v>63.3536</v>
      </c>
      <c r="EM30">
        <v>17.303699999999999</v>
      </c>
      <c r="EN30">
        <v>1</v>
      </c>
      <c r="EO30">
        <v>-0.51304899999999998</v>
      </c>
      <c r="EP30">
        <v>-1.9551099999999999</v>
      </c>
      <c r="EQ30">
        <v>20.2347</v>
      </c>
      <c r="ER30">
        <v>5.22403</v>
      </c>
      <c r="ES30">
        <v>12.008900000000001</v>
      </c>
      <c r="ET30">
        <v>4.9898499999999997</v>
      </c>
      <c r="EU30">
        <v>3.3042500000000001</v>
      </c>
      <c r="EV30">
        <v>4580.2</v>
      </c>
      <c r="EW30">
        <v>5080.1000000000004</v>
      </c>
      <c r="EX30">
        <v>98.7</v>
      </c>
      <c r="EY30">
        <v>36.1</v>
      </c>
      <c r="EZ30">
        <v>1.8527499999999999</v>
      </c>
      <c r="FA30">
        <v>1.8615699999999999</v>
      </c>
      <c r="FB30">
        <v>1.86076</v>
      </c>
      <c r="FC30">
        <v>1.8568100000000001</v>
      </c>
      <c r="FD30">
        <v>1.86111</v>
      </c>
      <c r="FE30">
        <v>1.8574299999999999</v>
      </c>
      <c r="FF30">
        <v>1.8594999999999999</v>
      </c>
      <c r="FG30">
        <v>1.8623400000000001</v>
      </c>
      <c r="FH30">
        <v>0</v>
      </c>
      <c r="FI30">
        <v>0</v>
      </c>
      <c r="FJ30">
        <v>0</v>
      </c>
      <c r="FK30">
        <v>0</v>
      </c>
      <c r="FL30" t="s">
        <v>354</v>
      </c>
      <c r="FM30" t="s">
        <v>355</v>
      </c>
      <c r="FN30" t="s">
        <v>356</v>
      </c>
      <c r="FO30" t="s">
        <v>356</v>
      </c>
      <c r="FP30" t="s">
        <v>356</v>
      </c>
      <c r="FQ30" t="s">
        <v>356</v>
      </c>
      <c r="FR30">
        <v>0</v>
      </c>
      <c r="FS30">
        <v>100</v>
      </c>
      <c r="FT30">
        <v>100</v>
      </c>
      <c r="FU30">
        <v>-1.851</v>
      </c>
      <c r="FV30">
        <v>5.8500000000000003E-2</v>
      </c>
      <c r="FW30">
        <v>-0.40858246726297648</v>
      </c>
      <c r="FX30">
        <v>-4.0117494158234393E-3</v>
      </c>
      <c r="FY30">
        <v>1.087516141204025E-6</v>
      </c>
      <c r="FZ30">
        <v>-8.657206703991749E-11</v>
      </c>
      <c r="GA30">
        <v>5.8442857142857463E-2</v>
      </c>
      <c r="GB30">
        <v>0</v>
      </c>
      <c r="GC30">
        <v>0</v>
      </c>
      <c r="GD30">
        <v>0</v>
      </c>
      <c r="GE30">
        <v>4</v>
      </c>
      <c r="GF30">
        <v>2094</v>
      </c>
      <c r="GG30">
        <v>-1</v>
      </c>
      <c r="GH30">
        <v>-1</v>
      </c>
      <c r="GI30">
        <v>12.5</v>
      </c>
      <c r="GJ30">
        <v>12.4</v>
      </c>
      <c r="GK30">
        <v>1.00342</v>
      </c>
      <c r="GL30">
        <v>2.3767100000000001</v>
      </c>
      <c r="GM30">
        <v>1.5942400000000001</v>
      </c>
      <c r="GN30">
        <v>2.31812</v>
      </c>
      <c r="GO30">
        <v>1.39893</v>
      </c>
      <c r="GP30">
        <v>2.33765</v>
      </c>
      <c r="GQ30">
        <v>30.350899999999999</v>
      </c>
      <c r="GR30">
        <v>14.8325</v>
      </c>
      <c r="GS30">
        <v>18</v>
      </c>
      <c r="GT30">
        <v>634.68700000000001</v>
      </c>
      <c r="GU30">
        <v>398.173</v>
      </c>
      <c r="GV30">
        <v>24.6922</v>
      </c>
      <c r="GW30">
        <v>20.470800000000001</v>
      </c>
      <c r="GX30">
        <v>30.0002</v>
      </c>
      <c r="GY30">
        <v>20.294499999999999</v>
      </c>
      <c r="GZ30">
        <v>20.2376</v>
      </c>
      <c r="HA30">
        <v>20.1401</v>
      </c>
      <c r="HB30">
        <v>20</v>
      </c>
      <c r="HC30">
        <v>-30</v>
      </c>
      <c r="HD30">
        <v>24.672499999999999</v>
      </c>
      <c r="HE30">
        <v>402.41300000000001</v>
      </c>
      <c r="HF30">
        <v>0</v>
      </c>
      <c r="HG30">
        <v>104.839</v>
      </c>
      <c r="HH30">
        <v>104.614</v>
      </c>
    </row>
    <row r="31" spans="1:216" x14ac:dyDescent="0.2">
      <c r="A31">
        <v>13</v>
      </c>
      <c r="B31">
        <v>1689470009.5999999</v>
      </c>
      <c r="C31">
        <v>726</v>
      </c>
      <c r="D31" t="s">
        <v>379</v>
      </c>
      <c r="E31" t="s">
        <v>380</v>
      </c>
      <c r="F31" t="s">
        <v>347</v>
      </c>
      <c r="G31" t="s">
        <v>348</v>
      </c>
      <c r="H31" t="s">
        <v>349</v>
      </c>
      <c r="I31" t="s">
        <v>350</v>
      </c>
      <c r="J31" t="s">
        <v>395</v>
      </c>
      <c r="K31" t="s">
        <v>351</v>
      </c>
      <c r="L31">
        <v>1689470009.5999999</v>
      </c>
      <c r="M31">
        <f t="shared" si="0"/>
        <v>1.3661122639706141E-3</v>
      </c>
      <c r="N31">
        <f t="shared" si="1"/>
        <v>1.366112263970614</v>
      </c>
      <c r="O31">
        <f t="shared" si="2"/>
        <v>3.0604798755619407</v>
      </c>
      <c r="P31">
        <f t="shared" si="3"/>
        <v>399.96600000000001</v>
      </c>
      <c r="Q31">
        <f t="shared" si="4"/>
        <v>348.89080027930453</v>
      </c>
      <c r="R31">
        <f t="shared" si="5"/>
        <v>34.964314979659008</v>
      </c>
      <c r="S31">
        <f t="shared" si="6"/>
        <v>40.08284882822641</v>
      </c>
      <c r="T31">
        <f t="shared" si="7"/>
        <v>0.11354368366156091</v>
      </c>
      <c r="U31">
        <f t="shared" si="8"/>
        <v>3.6670749402289031</v>
      </c>
      <c r="V31">
        <f t="shared" si="9"/>
        <v>0.11162613392219525</v>
      </c>
      <c r="W31">
        <f t="shared" si="10"/>
        <v>6.9935920456602019E-2</v>
      </c>
      <c r="X31">
        <f t="shared" si="11"/>
        <v>16.540347767263277</v>
      </c>
      <c r="Y31">
        <f t="shared" si="12"/>
        <v>23.768070205176201</v>
      </c>
      <c r="Z31">
        <f t="shared" si="13"/>
        <v>23.081800000000001</v>
      </c>
      <c r="AA31">
        <f t="shared" si="14"/>
        <v>2.8337124968336984</v>
      </c>
      <c r="AB31">
        <f t="shared" si="15"/>
        <v>54.652475529455643</v>
      </c>
      <c r="AC31">
        <f t="shared" si="16"/>
        <v>1.6345872458722801</v>
      </c>
      <c r="AD31">
        <f t="shared" si="17"/>
        <v>2.9908750336319141</v>
      </c>
      <c r="AE31">
        <f t="shared" si="18"/>
        <v>1.1991252509614183</v>
      </c>
      <c r="AF31">
        <f t="shared" si="19"/>
        <v>-60.245550841104084</v>
      </c>
      <c r="AG31">
        <f t="shared" si="20"/>
        <v>177.01999277664126</v>
      </c>
      <c r="AH31">
        <f t="shared" si="21"/>
        <v>10.060474093528288</v>
      </c>
      <c r="AI31">
        <f t="shared" si="22"/>
        <v>143.37526379632874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53474.634910395216</v>
      </c>
      <c r="AO31">
        <f t="shared" si="26"/>
        <v>100.012</v>
      </c>
      <c r="AP31">
        <f t="shared" si="27"/>
        <v>84.309785993400652</v>
      </c>
      <c r="AQ31">
        <f t="shared" si="28"/>
        <v>0.84299670032996699</v>
      </c>
      <c r="AR31">
        <f t="shared" si="29"/>
        <v>0.16538363163683634</v>
      </c>
      <c r="AS31">
        <v>1689470009.5999999</v>
      </c>
      <c r="AT31">
        <v>399.96600000000001</v>
      </c>
      <c r="AU31">
        <v>401.98599999999999</v>
      </c>
      <c r="AV31">
        <v>16.310700000000001</v>
      </c>
      <c r="AW31">
        <v>15.5581</v>
      </c>
      <c r="AX31">
        <v>401.81700000000001</v>
      </c>
      <c r="AY31">
        <v>16.252199999999998</v>
      </c>
      <c r="AZ31">
        <v>599.95600000000002</v>
      </c>
      <c r="BA31">
        <v>100.15300000000001</v>
      </c>
      <c r="BB31">
        <v>6.2640399999999999E-2</v>
      </c>
      <c r="BC31">
        <v>23.9772</v>
      </c>
      <c r="BD31">
        <v>23.081800000000001</v>
      </c>
      <c r="BE31">
        <v>999.9</v>
      </c>
      <c r="BF31">
        <v>0</v>
      </c>
      <c r="BG31">
        <v>0</v>
      </c>
      <c r="BH31">
        <v>9995.6200000000008</v>
      </c>
      <c r="BI31">
        <v>0</v>
      </c>
      <c r="BJ31">
        <v>100.134</v>
      </c>
      <c r="BK31">
        <v>-2.0200800000000001</v>
      </c>
      <c r="BL31">
        <v>406.59800000000001</v>
      </c>
      <c r="BM31">
        <v>408.339</v>
      </c>
      <c r="BN31">
        <v>0.75251599999999996</v>
      </c>
      <c r="BO31">
        <v>401.98599999999999</v>
      </c>
      <c r="BP31">
        <v>15.5581</v>
      </c>
      <c r="BQ31">
        <v>1.6335599999999999</v>
      </c>
      <c r="BR31">
        <v>1.55819</v>
      </c>
      <c r="BS31">
        <v>14.2791</v>
      </c>
      <c r="BT31">
        <v>13.551399999999999</v>
      </c>
      <c r="BU31">
        <v>100.012</v>
      </c>
      <c r="BV31">
        <v>0.90006900000000001</v>
      </c>
      <c r="BW31">
        <v>9.99308E-2</v>
      </c>
      <c r="BX31">
        <v>0</v>
      </c>
      <c r="BY31">
        <v>2.8159000000000001</v>
      </c>
      <c r="BZ31">
        <v>0</v>
      </c>
      <c r="CA31">
        <v>6552.08</v>
      </c>
      <c r="CB31">
        <v>811.24400000000003</v>
      </c>
      <c r="CC31">
        <v>36.5</v>
      </c>
      <c r="CD31">
        <v>40.311999999999998</v>
      </c>
      <c r="CE31">
        <v>38.561999999999998</v>
      </c>
      <c r="CF31">
        <v>39.5</v>
      </c>
      <c r="CG31">
        <v>37.125</v>
      </c>
      <c r="CH31">
        <v>90.02</v>
      </c>
      <c r="CI31">
        <v>9.99</v>
      </c>
      <c r="CJ31">
        <v>0</v>
      </c>
      <c r="CK31">
        <v>1689470019.5999999</v>
      </c>
      <c r="CL31">
        <v>0</v>
      </c>
      <c r="CM31">
        <v>1689469205.0999999</v>
      </c>
      <c r="CN31" t="s">
        <v>352</v>
      </c>
      <c r="CO31">
        <v>1689469198.5999999</v>
      </c>
      <c r="CP31">
        <v>1689469205.0999999</v>
      </c>
      <c r="CQ31">
        <v>63</v>
      </c>
      <c r="CR31">
        <v>-1.2E-2</v>
      </c>
      <c r="CS31">
        <v>-1.2E-2</v>
      </c>
      <c r="CT31">
        <v>-1.8720000000000001</v>
      </c>
      <c r="CU31">
        <v>5.8000000000000003E-2</v>
      </c>
      <c r="CV31">
        <v>407</v>
      </c>
      <c r="CW31">
        <v>16</v>
      </c>
      <c r="CX31">
        <v>0.31</v>
      </c>
      <c r="CY31">
        <v>0.08</v>
      </c>
      <c r="CZ31">
        <v>2.004910190715393</v>
      </c>
      <c r="DA31">
        <v>0.1648311361834798</v>
      </c>
      <c r="DB31">
        <v>4.2941186442224021E-2</v>
      </c>
      <c r="DC31">
        <v>1</v>
      </c>
      <c r="DD31">
        <v>402.03174999999999</v>
      </c>
      <c r="DE31">
        <v>-4.3969981238990458E-2</v>
      </c>
      <c r="DF31">
        <v>2.8741737943277789E-2</v>
      </c>
      <c r="DG31">
        <v>-1</v>
      </c>
      <c r="DH31">
        <v>100.00328500000001</v>
      </c>
      <c r="DI31">
        <v>8.575476936655646E-2</v>
      </c>
      <c r="DJ31">
        <v>1.0862539988418201E-2</v>
      </c>
      <c r="DK31">
        <v>1</v>
      </c>
      <c r="DL31">
        <v>2</v>
      </c>
      <c r="DM31">
        <v>2</v>
      </c>
      <c r="DN31" t="s">
        <v>353</v>
      </c>
      <c r="DO31">
        <v>3.2124000000000001</v>
      </c>
      <c r="DP31">
        <v>2.6715300000000002</v>
      </c>
      <c r="DQ31">
        <v>9.4848799999999997E-2</v>
      </c>
      <c r="DR31">
        <v>9.4457200000000005E-2</v>
      </c>
      <c r="DS31">
        <v>8.7691900000000003E-2</v>
      </c>
      <c r="DT31">
        <v>8.4071000000000007E-2</v>
      </c>
      <c r="DU31">
        <v>27478.400000000001</v>
      </c>
      <c r="DV31">
        <v>31055</v>
      </c>
      <c r="DW31">
        <v>28558.3</v>
      </c>
      <c r="DX31">
        <v>32871.9</v>
      </c>
      <c r="DY31">
        <v>36206.699999999997</v>
      </c>
      <c r="DZ31">
        <v>40911</v>
      </c>
      <c r="EA31">
        <v>41906.6</v>
      </c>
      <c r="EB31">
        <v>47547.5</v>
      </c>
      <c r="EC31">
        <v>2.2528299999999999</v>
      </c>
      <c r="ED31">
        <v>1.8464799999999999</v>
      </c>
      <c r="EE31">
        <v>0.12513299999999999</v>
      </c>
      <c r="EF31">
        <v>0</v>
      </c>
      <c r="EG31">
        <v>21.018699999999999</v>
      </c>
      <c r="EH31">
        <v>999.9</v>
      </c>
      <c r="EI31">
        <v>52.3</v>
      </c>
      <c r="EJ31">
        <v>27.8</v>
      </c>
      <c r="EK31">
        <v>19.585799999999999</v>
      </c>
      <c r="EL31">
        <v>63.653599999999997</v>
      </c>
      <c r="EM31">
        <v>17.5321</v>
      </c>
      <c r="EN31">
        <v>1</v>
      </c>
      <c r="EO31">
        <v>-0.510714</v>
      </c>
      <c r="EP31">
        <v>-1.2916099999999999</v>
      </c>
      <c r="EQ31">
        <v>20.241800000000001</v>
      </c>
      <c r="ER31">
        <v>5.2273199999999997</v>
      </c>
      <c r="ES31">
        <v>12.0085</v>
      </c>
      <c r="ET31">
        <v>4.9907500000000002</v>
      </c>
      <c r="EU31">
        <v>3.3050000000000002</v>
      </c>
      <c r="EV31">
        <v>4581.6000000000004</v>
      </c>
      <c r="EW31">
        <v>5084.5</v>
      </c>
      <c r="EX31">
        <v>98.7</v>
      </c>
      <c r="EY31">
        <v>36.1</v>
      </c>
      <c r="EZ31">
        <v>1.85276</v>
      </c>
      <c r="FA31">
        <v>1.8615699999999999</v>
      </c>
      <c r="FB31">
        <v>1.8607199999999999</v>
      </c>
      <c r="FC31">
        <v>1.8567800000000001</v>
      </c>
      <c r="FD31">
        <v>1.8611</v>
      </c>
      <c r="FE31">
        <v>1.85734</v>
      </c>
      <c r="FF31">
        <v>1.85945</v>
      </c>
      <c r="FG31">
        <v>1.8623400000000001</v>
      </c>
      <c r="FH31">
        <v>0</v>
      </c>
      <c r="FI31">
        <v>0</v>
      </c>
      <c r="FJ31">
        <v>0</v>
      </c>
      <c r="FK31">
        <v>0</v>
      </c>
      <c r="FL31" t="s">
        <v>354</v>
      </c>
      <c r="FM31" t="s">
        <v>355</v>
      </c>
      <c r="FN31" t="s">
        <v>356</v>
      </c>
      <c r="FO31" t="s">
        <v>356</v>
      </c>
      <c r="FP31" t="s">
        <v>356</v>
      </c>
      <c r="FQ31" t="s">
        <v>356</v>
      </c>
      <c r="FR31">
        <v>0</v>
      </c>
      <c r="FS31">
        <v>100</v>
      </c>
      <c r="FT31">
        <v>100</v>
      </c>
      <c r="FU31">
        <v>-1.851</v>
      </c>
      <c r="FV31">
        <v>5.8500000000000003E-2</v>
      </c>
      <c r="FW31">
        <v>-0.40858246726297648</v>
      </c>
      <c r="FX31">
        <v>-4.0117494158234393E-3</v>
      </c>
      <c r="FY31">
        <v>1.087516141204025E-6</v>
      </c>
      <c r="FZ31">
        <v>-8.657206703991749E-11</v>
      </c>
      <c r="GA31">
        <v>5.8442857142857463E-2</v>
      </c>
      <c r="GB31">
        <v>0</v>
      </c>
      <c r="GC31">
        <v>0</v>
      </c>
      <c r="GD31">
        <v>0</v>
      </c>
      <c r="GE31">
        <v>4</v>
      </c>
      <c r="GF31">
        <v>2094</v>
      </c>
      <c r="GG31">
        <v>-1</v>
      </c>
      <c r="GH31">
        <v>-1</v>
      </c>
      <c r="GI31">
        <v>13.5</v>
      </c>
      <c r="GJ31">
        <v>13.4</v>
      </c>
      <c r="GK31">
        <v>1.0022</v>
      </c>
      <c r="GL31">
        <v>2.3767100000000001</v>
      </c>
      <c r="GM31">
        <v>1.5942400000000001</v>
      </c>
      <c r="GN31">
        <v>2.31934</v>
      </c>
      <c r="GO31">
        <v>1.40015</v>
      </c>
      <c r="GP31">
        <v>2.3901400000000002</v>
      </c>
      <c r="GQ31">
        <v>30.350899999999999</v>
      </c>
      <c r="GR31">
        <v>14.8413</v>
      </c>
      <c r="GS31">
        <v>18</v>
      </c>
      <c r="GT31">
        <v>634.68100000000004</v>
      </c>
      <c r="GU31">
        <v>398.315</v>
      </c>
      <c r="GV31">
        <v>24.0915</v>
      </c>
      <c r="GW31">
        <v>20.493400000000001</v>
      </c>
      <c r="GX31">
        <v>30.000399999999999</v>
      </c>
      <c r="GY31">
        <v>20.311599999999999</v>
      </c>
      <c r="GZ31">
        <v>20.255800000000001</v>
      </c>
      <c r="HA31">
        <v>20.122599999999998</v>
      </c>
      <c r="HB31">
        <v>20</v>
      </c>
      <c r="HC31">
        <v>-30</v>
      </c>
      <c r="HD31">
        <v>24.010400000000001</v>
      </c>
      <c r="HE31">
        <v>402.07</v>
      </c>
      <c r="HF31">
        <v>0</v>
      </c>
      <c r="HG31">
        <v>104.83799999999999</v>
      </c>
      <c r="HH31">
        <v>104.60899999999999</v>
      </c>
    </row>
    <row r="32" spans="1:216" x14ac:dyDescent="0.2">
      <c r="A32">
        <v>14</v>
      </c>
      <c r="B32">
        <v>1689470070.0999999</v>
      </c>
      <c r="C32">
        <v>786.5</v>
      </c>
      <c r="D32" t="s">
        <v>381</v>
      </c>
      <c r="E32" t="s">
        <v>382</v>
      </c>
      <c r="F32" t="s">
        <v>347</v>
      </c>
      <c r="G32" t="s">
        <v>348</v>
      </c>
      <c r="H32" t="s">
        <v>349</v>
      </c>
      <c r="I32" t="s">
        <v>350</v>
      </c>
      <c r="J32" t="s">
        <v>395</v>
      </c>
      <c r="K32" t="s">
        <v>351</v>
      </c>
      <c r="L32">
        <v>1689470070.0999999</v>
      </c>
      <c r="M32">
        <f t="shared" si="0"/>
        <v>1.2711140542908839E-3</v>
      </c>
      <c r="N32">
        <f t="shared" si="1"/>
        <v>1.2711140542908839</v>
      </c>
      <c r="O32">
        <f t="shared" si="2"/>
        <v>2.5476802263234997</v>
      </c>
      <c r="P32">
        <f t="shared" si="3"/>
        <v>399.88400000000001</v>
      </c>
      <c r="Q32">
        <f t="shared" si="4"/>
        <v>353.79488211936962</v>
      </c>
      <c r="R32">
        <f t="shared" si="5"/>
        <v>35.455815106077168</v>
      </c>
      <c r="S32">
        <f t="shared" si="6"/>
        <v>40.074670054426804</v>
      </c>
      <c r="T32">
        <f t="shared" si="7"/>
        <v>0.10652117873640768</v>
      </c>
      <c r="U32">
        <f t="shared" si="8"/>
        <v>3.6711295850267218</v>
      </c>
      <c r="V32">
        <f t="shared" si="9"/>
        <v>0.10483342058513613</v>
      </c>
      <c r="W32">
        <f t="shared" si="10"/>
        <v>6.5670298657149961E-2</v>
      </c>
      <c r="X32">
        <f t="shared" si="11"/>
        <v>12.416066999944052</v>
      </c>
      <c r="Y32">
        <f t="shared" si="12"/>
        <v>23.658087533771042</v>
      </c>
      <c r="Z32">
        <f t="shared" si="13"/>
        <v>22.9939</v>
      </c>
      <c r="AA32">
        <f t="shared" si="14"/>
        <v>2.8186808273170643</v>
      </c>
      <c r="AB32">
        <f t="shared" si="15"/>
        <v>54.880110861920414</v>
      </c>
      <c r="AC32">
        <f t="shared" si="16"/>
        <v>1.63053009552654</v>
      </c>
      <c r="AD32">
        <f t="shared" si="17"/>
        <v>2.9710765337719343</v>
      </c>
      <c r="AE32">
        <f t="shared" si="18"/>
        <v>1.1881507317905242</v>
      </c>
      <c r="AF32">
        <f t="shared" si="19"/>
        <v>-56.056129794227978</v>
      </c>
      <c r="AG32">
        <f t="shared" si="20"/>
        <v>172.74277645045234</v>
      </c>
      <c r="AH32">
        <f t="shared" si="21"/>
        <v>9.7967068030145921</v>
      </c>
      <c r="AI32">
        <f t="shared" si="22"/>
        <v>138.89942045918301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53578.094767691946</v>
      </c>
      <c r="AO32">
        <f t="shared" si="26"/>
        <v>75.073899999999995</v>
      </c>
      <c r="AP32">
        <f t="shared" si="27"/>
        <v>63.287087689090178</v>
      </c>
      <c r="AQ32">
        <f t="shared" si="28"/>
        <v>0.8429972026108965</v>
      </c>
      <c r="AR32">
        <f t="shared" si="29"/>
        <v>0.16538460103903024</v>
      </c>
      <c r="AS32">
        <v>1689470070.0999999</v>
      </c>
      <c r="AT32">
        <v>399.88400000000001</v>
      </c>
      <c r="AU32">
        <v>401.59500000000003</v>
      </c>
      <c r="AV32">
        <v>16.270199999999999</v>
      </c>
      <c r="AW32">
        <v>15.5701</v>
      </c>
      <c r="AX32">
        <v>401.73399999999998</v>
      </c>
      <c r="AY32">
        <v>16.2118</v>
      </c>
      <c r="AZ32">
        <v>600.12199999999996</v>
      </c>
      <c r="BA32">
        <v>100.15300000000001</v>
      </c>
      <c r="BB32">
        <v>6.2737699999999993E-2</v>
      </c>
      <c r="BC32">
        <v>23.866700000000002</v>
      </c>
      <c r="BD32">
        <v>22.9939</v>
      </c>
      <c r="BE32">
        <v>999.9</v>
      </c>
      <c r="BF32">
        <v>0</v>
      </c>
      <c r="BG32">
        <v>0</v>
      </c>
      <c r="BH32">
        <v>10011.9</v>
      </c>
      <c r="BI32">
        <v>0</v>
      </c>
      <c r="BJ32">
        <v>104.07599999999999</v>
      </c>
      <c r="BK32">
        <v>-1.7118199999999999</v>
      </c>
      <c r="BL32">
        <v>406.49700000000001</v>
      </c>
      <c r="BM32">
        <v>407.947</v>
      </c>
      <c r="BN32">
        <v>0.70012300000000005</v>
      </c>
      <c r="BO32">
        <v>401.59500000000003</v>
      </c>
      <c r="BP32">
        <v>15.5701</v>
      </c>
      <c r="BQ32">
        <v>1.62951</v>
      </c>
      <c r="BR32">
        <v>1.5593900000000001</v>
      </c>
      <c r="BS32">
        <v>14.2407</v>
      </c>
      <c r="BT32">
        <v>13.5632</v>
      </c>
      <c r="BU32">
        <v>75.073899999999995</v>
      </c>
      <c r="BV32">
        <v>0.90007800000000004</v>
      </c>
      <c r="BW32">
        <v>9.9921800000000005E-2</v>
      </c>
      <c r="BX32">
        <v>0</v>
      </c>
      <c r="BY32">
        <v>2.5065</v>
      </c>
      <c r="BZ32">
        <v>0</v>
      </c>
      <c r="CA32">
        <v>7254.16</v>
      </c>
      <c r="CB32">
        <v>608.96100000000001</v>
      </c>
      <c r="CC32">
        <v>36.436999999999998</v>
      </c>
      <c r="CD32">
        <v>40.436999999999998</v>
      </c>
      <c r="CE32">
        <v>38.5</v>
      </c>
      <c r="CF32">
        <v>40</v>
      </c>
      <c r="CG32">
        <v>37.125</v>
      </c>
      <c r="CH32">
        <v>67.569999999999993</v>
      </c>
      <c r="CI32">
        <v>7.5</v>
      </c>
      <c r="CJ32">
        <v>0</v>
      </c>
      <c r="CK32">
        <v>1689470080.2</v>
      </c>
      <c r="CL32">
        <v>0</v>
      </c>
      <c r="CM32">
        <v>1689469205.0999999</v>
      </c>
      <c r="CN32" t="s">
        <v>352</v>
      </c>
      <c r="CO32">
        <v>1689469198.5999999</v>
      </c>
      <c r="CP32">
        <v>1689469205.0999999</v>
      </c>
      <c r="CQ32">
        <v>63</v>
      </c>
      <c r="CR32">
        <v>-1.2E-2</v>
      </c>
      <c r="CS32">
        <v>-1.2E-2</v>
      </c>
      <c r="CT32">
        <v>-1.8720000000000001</v>
      </c>
      <c r="CU32">
        <v>5.8000000000000003E-2</v>
      </c>
      <c r="CV32">
        <v>407</v>
      </c>
      <c r="CW32">
        <v>16</v>
      </c>
      <c r="CX32">
        <v>0.31</v>
      </c>
      <c r="CY32">
        <v>0.08</v>
      </c>
      <c r="CZ32">
        <v>1.4579018802893771</v>
      </c>
      <c r="DA32">
        <v>0.31809712274955648</v>
      </c>
      <c r="DB32">
        <v>7.3531084205320368E-2</v>
      </c>
      <c r="DC32">
        <v>1</v>
      </c>
      <c r="DD32">
        <v>401.53227500000003</v>
      </c>
      <c r="DE32">
        <v>-0.23598123827440329</v>
      </c>
      <c r="DF32">
        <v>3.6390924349346883E-2</v>
      </c>
      <c r="DG32">
        <v>-1</v>
      </c>
      <c r="DH32">
        <v>75.015430000000009</v>
      </c>
      <c r="DI32">
        <v>-0.21225466156314141</v>
      </c>
      <c r="DJ32">
        <v>0.1090661822014494</v>
      </c>
      <c r="DK32">
        <v>1</v>
      </c>
      <c r="DL32">
        <v>2</v>
      </c>
      <c r="DM32">
        <v>2</v>
      </c>
      <c r="DN32" t="s">
        <v>353</v>
      </c>
      <c r="DO32">
        <v>3.21271</v>
      </c>
      <c r="DP32">
        <v>2.67178</v>
      </c>
      <c r="DQ32">
        <v>9.4826999999999995E-2</v>
      </c>
      <c r="DR32">
        <v>9.4381300000000001E-2</v>
      </c>
      <c r="DS32">
        <v>8.7526400000000004E-2</v>
      </c>
      <c r="DT32">
        <v>8.4112500000000007E-2</v>
      </c>
      <c r="DU32">
        <v>27477.599999999999</v>
      </c>
      <c r="DV32">
        <v>31057</v>
      </c>
      <c r="DW32">
        <v>28556.9</v>
      </c>
      <c r="DX32">
        <v>32871.5</v>
      </c>
      <c r="DY32">
        <v>36211.800000000003</v>
      </c>
      <c r="DZ32">
        <v>40908.800000000003</v>
      </c>
      <c r="EA32">
        <v>41904.6</v>
      </c>
      <c r="EB32">
        <v>47547</v>
      </c>
      <c r="EC32">
        <v>2.2528700000000002</v>
      </c>
      <c r="ED32">
        <v>1.8460300000000001</v>
      </c>
      <c r="EE32">
        <v>0.114255</v>
      </c>
      <c r="EF32">
        <v>0</v>
      </c>
      <c r="EG32">
        <v>21.110099999999999</v>
      </c>
      <c r="EH32">
        <v>999.9</v>
      </c>
      <c r="EI32">
        <v>52.3</v>
      </c>
      <c r="EJ32">
        <v>27.7</v>
      </c>
      <c r="EK32">
        <v>19.4724</v>
      </c>
      <c r="EL32">
        <v>63.703499999999998</v>
      </c>
      <c r="EM32">
        <v>17.071300000000001</v>
      </c>
      <c r="EN32">
        <v>1</v>
      </c>
      <c r="EO32">
        <v>-0.50904000000000005</v>
      </c>
      <c r="EP32">
        <v>-1.8851199999999999</v>
      </c>
      <c r="EQ32">
        <v>20.235900000000001</v>
      </c>
      <c r="ER32">
        <v>5.2271700000000001</v>
      </c>
      <c r="ES32">
        <v>12.0092</v>
      </c>
      <c r="ET32">
        <v>4.9909499999999998</v>
      </c>
      <c r="EU32">
        <v>3.3050000000000002</v>
      </c>
      <c r="EV32">
        <v>4583</v>
      </c>
      <c r="EW32">
        <v>5089</v>
      </c>
      <c r="EX32">
        <v>98.7</v>
      </c>
      <c r="EY32">
        <v>36.1</v>
      </c>
      <c r="EZ32">
        <v>1.8527499999999999</v>
      </c>
      <c r="FA32">
        <v>1.8615699999999999</v>
      </c>
      <c r="FB32">
        <v>1.8607199999999999</v>
      </c>
      <c r="FC32">
        <v>1.8567400000000001</v>
      </c>
      <c r="FD32">
        <v>1.8611</v>
      </c>
      <c r="FE32">
        <v>1.85741</v>
      </c>
      <c r="FF32">
        <v>1.85945</v>
      </c>
      <c r="FG32">
        <v>1.8623400000000001</v>
      </c>
      <c r="FH32">
        <v>0</v>
      </c>
      <c r="FI32">
        <v>0</v>
      </c>
      <c r="FJ32">
        <v>0</v>
      </c>
      <c r="FK32">
        <v>0</v>
      </c>
      <c r="FL32" t="s">
        <v>354</v>
      </c>
      <c r="FM32" t="s">
        <v>355</v>
      </c>
      <c r="FN32" t="s">
        <v>356</v>
      </c>
      <c r="FO32" t="s">
        <v>356</v>
      </c>
      <c r="FP32" t="s">
        <v>356</v>
      </c>
      <c r="FQ32" t="s">
        <v>356</v>
      </c>
      <c r="FR32">
        <v>0</v>
      </c>
      <c r="FS32">
        <v>100</v>
      </c>
      <c r="FT32">
        <v>100</v>
      </c>
      <c r="FU32">
        <v>-1.85</v>
      </c>
      <c r="FV32">
        <v>5.8400000000000001E-2</v>
      </c>
      <c r="FW32">
        <v>-0.40858246726297648</v>
      </c>
      <c r="FX32">
        <v>-4.0117494158234393E-3</v>
      </c>
      <c r="FY32">
        <v>1.087516141204025E-6</v>
      </c>
      <c r="FZ32">
        <v>-8.657206703991749E-11</v>
      </c>
      <c r="GA32">
        <v>5.8442857142857463E-2</v>
      </c>
      <c r="GB32">
        <v>0</v>
      </c>
      <c r="GC32">
        <v>0</v>
      </c>
      <c r="GD32">
        <v>0</v>
      </c>
      <c r="GE32">
        <v>4</v>
      </c>
      <c r="GF32">
        <v>2094</v>
      </c>
      <c r="GG32">
        <v>-1</v>
      </c>
      <c r="GH32">
        <v>-1</v>
      </c>
      <c r="GI32">
        <v>14.5</v>
      </c>
      <c r="GJ32">
        <v>14.4</v>
      </c>
      <c r="GK32">
        <v>1.00098</v>
      </c>
      <c r="GL32">
        <v>2.3852500000000001</v>
      </c>
      <c r="GM32">
        <v>1.5942400000000001</v>
      </c>
      <c r="GN32">
        <v>2.31934</v>
      </c>
      <c r="GO32">
        <v>1.40015</v>
      </c>
      <c r="GP32">
        <v>2.3034699999999999</v>
      </c>
      <c r="GQ32">
        <v>30.372399999999999</v>
      </c>
      <c r="GR32">
        <v>14.815</v>
      </c>
      <c r="GS32">
        <v>18</v>
      </c>
      <c r="GT32">
        <v>635.072</v>
      </c>
      <c r="GU32">
        <v>398.279</v>
      </c>
      <c r="GV32">
        <v>24.437899999999999</v>
      </c>
      <c r="GW32">
        <v>20.532699999999998</v>
      </c>
      <c r="GX32">
        <v>30</v>
      </c>
      <c r="GY32">
        <v>20.3386</v>
      </c>
      <c r="GZ32">
        <v>20.2819</v>
      </c>
      <c r="HA32">
        <v>20.1065</v>
      </c>
      <c r="HB32">
        <v>20</v>
      </c>
      <c r="HC32">
        <v>-30</v>
      </c>
      <c r="HD32">
        <v>24.436699999999998</v>
      </c>
      <c r="HE32">
        <v>401.65300000000002</v>
      </c>
      <c r="HF32">
        <v>0</v>
      </c>
      <c r="HG32">
        <v>104.833</v>
      </c>
      <c r="HH32">
        <v>104.608</v>
      </c>
    </row>
    <row r="33" spans="1:216" x14ac:dyDescent="0.2">
      <c r="A33">
        <v>15</v>
      </c>
      <c r="B33">
        <v>1689470130.5999999</v>
      </c>
      <c r="C33">
        <v>847</v>
      </c>
      <c r="D33" t="s">
        <v>383</v>
      </c>
      <c r="E33" t="s">
        <v>384</v>
      </c>
      <c r="F33" t="s">
        <v>347</v>
      </c>
      <c r="G33" t="s">
        <v>348</v>
      </c>
      <c r="H33" t="s">
        <v>349</v>
      </c>
      <c r="I33" t="s">
        <v>350</v>
      </c>
      <c r="J33" t="s">
        <v>395</v>
      </c>
      <c r="K33" t="s">
        <v>351</v>
      </c>
      <c r="L33">
        <v>1689470130.5999999</v>
      </c>
      <c r="M33">
        <f t="shared" si="0"/>
        <v>1.1529047616458032E-3</v>
      </c>
      <c r="N33">
        <f t="shared" si="1"/>
        <v>1.1529047616458032</v>
      </c>
      <c r="O33">
        <f t="shared" si="2"/>
        <v>1.6854173065321545</v>
      </c>
      <c r="P33">
        <f t="shared" si="3"/>
        <v>400.04</v>
      </c>
      <c r="Q33">
        <f t="shared" si="4"/>
        <v>364.66039405533837</v>
      </c>
      <c r="R33">
        <f t="shared" si="5"/>
        <v>36.545358146486386</v>
      </c>
      <c r="S33">
        <f t="shared" si="6"/>
        <v>40.091014300559998</v>
      </c>
      <c r="T33">
        <f t="shared" si="7"/>
        <v>9.7369681221349993E-2</v>
      </c>
      <c r="U33">
        <f t="shared" si="8"/>
        <v>3.6666338646487606</v>
      </c>
      <c r="V33">
        <f t="shared" si="9"/>
        <v>9.5955687352611674E-2</v>
      </c>
      <c r="W33">
        <f t="shared" si="10"/>
        <v>6.0097635700840452E-2</v>
      </c>
      <c r="X33">
        <f t="shared" si="11"/>
        <v>9.9266332729785098</v>
      </c>
      <c r="Y33">
        <f t="shared" si="12"/>
        <v>23.560068425706692</v>
      </c>
      <c r="Z33">
        <f t="shared" si="13"/>
        <v>22.898700000000002</v>
      </c>
      <c r="AA33">
        <f t="shared" si="14"/>
        <v>2.8024795234419568</v>
      </c>
      <c r="AB33">
        <f t="shared" si="15"/>
        <v>55.058623040354334</v>
      </c>
      <c r="AC33">
        <f t="shared" si="16"/>
        <v>1.6249668590016002</v>
      </c>
      <c r="AD33">
        <f t="shared" si="17"/>
        <v>2.9513394437972171</v>
      </c>
      <c r="AE33">
        <f t="shared" si="18"/>
        <v>1.1775126644403566</v>
      </c>
      <c r="AF33">
        <f t="shared" si="19"/>
        <v>-50.843099988579922</v>
      </c>
      <c r="AG33">
        <f t="shared" si="20"/>
        <v>169.44749424166096</v>
      </c>
      <c r="AH33">
        <f t="shared" si="21"/>
        <v>9.6115784256538781</v>
      </c>
      <c r="AI33">
        <f t="shared" si="22"/>
        <v>138.14260595171342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53505.443105806378</v>
      </c>
      <c r="AO33">
        <f t="shared" si="26"/>
        <v>60.024099999999997</v>
      </c>
      <c r="AP33">
        <f t="shared" si="27"/>
        <v>50.599926338330825</v>
      </c>
      <c r="AQ33">
        <f t="shared" si="28"/>
        <v>0.84299350324837574</v>
      </c>
      <c r="AR33">
        <f t="shared" si="29"/>
        <v>0.16537746126936531</v>
      </c>
      <c r="AS33">
        <v>1689470130.5999999</v>
      </c>
      <c r="AT33">
        <v>400.04</v>
      </c>
      <c r="AU33">
        <v>401.24200000000002</v>
      </c>
      <c r="AV33">
        <v>16.214400000000001</v>
      </c>
      <c r="AW33">
        <v>15.5793</v>
      </c>
      <c r="AX33">
        <v>401.89100000000002</v>
      </c>
      <c r="AY33">
        <v>16.155999999999999</v>
      </c>
      <c r="AZ33">
        <v>600.05499999999995</v>
      </c>
      <c r="BA33">
        <v>100.154</v>
      </c>
      <c r="BB33">
        <v>6.3514000000000001E-2</v>
      </c>
      <c r="BC33">
        <v>23.7559</v>
      </c>
      <c r="BD33">
        <v>22.898700000000002</v>
      </c>
      <c r="BE33">
        <v>999.9</v>
      </c>
      <c r="BF33">
        <v>0</v>
      </c>
      <c r="BG33">
        <v>0</v>
      </c>
      <c r="BH33">
        <v>9993.75</v>
      </c>
      <c r="BI33">
        <v>0</v>
      </c>
      <c r="BJ33">
        <v>100.97199999999999</v>
      </c>
      <c r="BK33">
        <v>-1.2019299999999999</v>
      </c>
      <c r="BL33">
        <v>406.63400000000001</v>
      </c>
      <c r="BM33">
        <v>407.59199999999998</v>
      </c>
      <c r="BN33">
        <v>0.63506600000000002</v>
      </c>
      <c r="BO33">
        <v>401.24200000000002</v>
      </c>
      <c r="BP33">
        <v>15.5793</v>
      </c>
      <c r="BQ33">
        <v>1.6239399999999999</v>
      </c>
      <c r="BR33">
        <v>1.5603400000000001</v>
      </c>
      <c r="BS33">
        <v>14.187900000000001</v>
      </c>
      <c r="BT33">
        <v>13.5726</v>
      </c>
      <c r="BU33">
        <v>60.024099999999997</v>
      </c>
      <c r="BV33">
        <v>0.900281</v>
      </c>
      <c r="BW33">
        <v>9.9718500000000002E-2</v>
      </c>
      <c r="BX33">
        <v>0</v>
      </c>
      <c r="BY33">
        <v>2.4131</v>
      </c>
      <c r="BZ33">
        <v>0</v>
      </c>
      <c r="CA33">
        <v>6936.02</v>
      </c>
      <c r="CB33">
        <v>486.91399999999999</v>
      </c>
      <c r="CC33">
        <v>36.436999999999998</v>
      </c>
      <c r="CD33">
        <v>40.5</v>
      </c>
      <c r="CE33">
        <v>38.561999999999998</v>
      </c>
      <c r="CF33">
        <v>39.936999999999998</v>
      </c>
      <c r="CG33">
        <v>37.125</v>
      </c>
      <c r="CH33">
        <v>54.04</v>
      </c>
      <c r="CI33">
        <v>5.99</v>
      </c>
      <c r="CJ33">
        <v>0</v>
      </c>
      <c r="CK33">
        <v>1689470140.8</v>
      </c>
      <c r="CL33">
        <v>0</v>
      </c>
      <c r="CM33">
        <v>1689469205.0999999</v>
      </c>
      <c r="CN33" t="s">
        <v>352</v>
      </c>
      <c r="CO33">
        <v>1689469198.5999999</v>
      </c>
      <c r="CP33">
        <v>1689469205.0999999</v>
      </c>
      <c r="CQ33">
        <v>63</v>
      </c>
      <c r="CR33">
        <v>-1.2E-2</v>
      </c>
      <c r="CS33">
        <v>-1.2E-2</v>
      </c>
      <c r="CT33">
        <v>-1.8720000000000001</v>
      </c>
      <c r="CU33">
        <v>5.8000000000000003E-2</v>
      </c>
      <c r="CV33">
        <v>407</v>
      </c>
      <c r="CW33">
        <v>16</v>
      </c>
      <c r="CX33">
        <v>0.31</v>
      </c>
      <c r="CY33">
        <v>0.08</v>
      </c>
      <c r="CZ33">
        <v>1.1611458350586381</v>
      </c>
      <c r="DA33">
        <v>5.1688189261786907E-2</v>
      </c>
      <c r="DB33">
        <v>3.5559605677207319E-2</v>
      </c>
      <c r="DC33">
        <v>1</v>
      </c>
      <c r="DD33">
        <v>401.25985365853649</v>
      </c>
      <c r="DE33">
        <v>-5.1198606271698907E-2</v>
      </c>
      <c r="DF33">
        <v>2.5592072872902591E-2</v>
      </c>
      <c r="DG33">
        <v>-1</v>
      </c>
      <c r="DH33">
        <v>59.985924390243902</v>
      </c>
      <c r="DI33">
        <v>0.309391256736468</v>
      </c>
      <c r="DJ33">
        <v>0.1017586977896624</v>
      </c>
      <c r="DK33">
        <v>1</v>
      </c>
      <c r="DL33">
        <v>2</v>
      </c>
      <c r="DM33">
        <v>2</v>
      </c>
      <c r="DN33" t="s">
        <v>353</v>
      </c>
      <c r="DO33">
        <v>3.21251</v>
      </c>
      <c r="DP33">
        <v>2.67239</v>
      </c>
      <c r="DQ33">
        <v>9.4848600000000005E-2</v>
      </c>
      <c r="DR33">
        <v>9.4312999999999994E-2</v>
      </c>
      <c r="DS33">
        <v>8.7300500000000003E-2</v>
      </c>
      <c r="DT33">
        <v>8.4144300000000005E-2</v>
      </c>
      <c r="DU33">
        <v>27475.8</v>
      </c>
      <c r="DV33">
        <v>31057.1</v>
      </c>
      <c r="DW33">
        <v>28555.9</v>
      </c>
      <c r="DX33">
        <v>32869.300000000003</v>
      </c>
      <c r="DY33">
        <v>36219.4</v>
      </c>
      <c r="DZ33">
        <v>40904.199999999997</v>
      </c>
      <c r="EA33">
        <v>41902.800000000003</v>
      </c>
      <c r="EB33">
        <v>47543.4</v>
      </c>
      <c r="EC33">
        <v>2.2522000000000002</v>
      </c>
      <c r="ED33">
        <v>1.84582</v>
      </c>
      <c r="EE33">
        <v>0.110529</v>
      </c>
      <c r="EF33">
        <v>0</v>
      </c>
      <c r="EG33">
        <v>21.0762</v>
      </c>
      <c r="EH33">
        <v>999.9</v>
      </c>
      <c r="EI33">
        <v>52.4</v>
      </c>
      <c r="EJ33">
        <v>27.7</v>
      </c>
      <c r="EK33">
        <v>19.5091</v>
      </c>
      <c r="EL33">
        <v>63.403500000000001</v>
      </c>
      <c r="EM33">
        <v>17.303699999999999</v>
      </c>
      <c r="EN33">
        <v>1</v>
      </c>
      <c r="EO33">
        <v>-0.50618600000000002</v>
      </c>
      <c r="EP33">
        <v>-2.2210299999999998</v>
      </c>
      <c r="EQ33">
        <v>20.232299999999999</v>
      </c>
      <c r="ER33">
        <v>5.2276199999999999</v>
      </c>
      <c r="ES33">
        <v>12.0099</v>
      </c>
      <c r="ET33">
        <v>4.9908999999999999</v>
      </c>
      <c r="EU33">
        <v>3.3050000000000002</v>
      </c>
      <c r="EV33">
        <v>4584.1000000000004</v>
      </c>
      <c r="EW33">
        <v>5092.6000000000004</v>
      </c>
      <c r="EX33">
        <v>98.7</v>
      </c>
      <c r="EY33">
        <v>36.1</v>
      </c>
      <c r="EZ33">
        <v>1.85273</v>
      </c>
      <c r="FA33">
        <v>1.8615699999999999</v>
      </c>
      <c r="FB33">
        <v>1.86069</v>
      </c>
      <c r="FC33">
        <v>1.8567</v>
      </c>
      <c r="FD33">
        <v>1.8610599999999999</v>
      </c>
      <c r="FE33">
        <v>1.8573299999999999</v>
      </c>
      <c r="FF33">
        <v>1.85944</v>
      </c>
      <c r="FG33">
        <v>1.8623400000000001</v>
      </c>
      <c r="FH33">
        <v>0</v>
      </c>
      <c r="FI33">
        <v>0</v>
      </c>
      <c r="FJ33">
        <v>0</v>
      </c>
      <c r="FK33">
        <v>0</v>
      </c>
      <c r="FL33" t="s">
        <v>354</v>
      </c>
      <c r="FM33" t="s">
        <v>355</v>
      </c>
      <c r="FN33" t="s">
        <v>356</v>
      </c>
      <c r="FO33" t="s">
        <v>356</v>
      </c>
      <c r="FP33" t="s">
        <v>356</v>
      </c>
      <c r="FQ33" t="s">
        <v>356</v>
      </c>
      <c r="FR33">
        <v>0</v>
      </c>
      <c r="FS33">
        <v>100</v>
      </c>
      <c r="FT33">
        <v>100</v>
      </c>
      <c r="FU33">
        <v>-1.851</v>
      </c>
      <c r="FV33">
        <v>5.8400000000000001E-2</v>
      </c>
      <c r="FW33">
        <v>-0.40858246726297648</v>
      </c>
      <c r="FX33">
        <v>-4.0117494158234393E-3</v>
      </c>
      <c r="FY33">
        <v>1.087516141204025E-6</v>
      </c>
      <c r="FZ33">
        <v>-8.657206703991749E-11</v>
      </c>
      <c r="GA33">
        <v>5.8442857142857463E-2</v>
      </c>
      <c r="GB33">
        <v>0</v>
      </c>
      <c r="GC33">
        <v>0</v>
      </c>
      <c r="GD33">
        <v>0</v>
      </c>
      <c r="GE33">
        <v>4</v>
      </c>
      <c r="GF33">
        <v>2094</v>
      </c>
      <c r="GG33">
        <v>-1</v>
      </c>
      <c r="GH33">
        <v>-1</v>
      </c>
      <c r="GI33">
        <v>15.5</v>
      </c>
      <c r="GJ33">
        <v>15.4</v>
      </c>
      <c r="GK33">
        <v>1.00098</v>
      </c>
      <c r="GL33">
        <v>2.3828100000000001</v>
      </c>
      <c r="GM33">
        <v>1.5942400000000001</v>
      </c>
      <c r="GN33">
        <v>2.31934</v>
      </c>
      <c r="GO33">
        <v>1.40015</v>
      </c>
      <c r="GP33">
        <v>2.3095699999999999</v>
      </c>
      <c r="GQ33">
        <v>30.393899999999999</v>
      </c>
      <c r="GR33">
        <v>14.8062</v>
      </c>
      <c r="GS33">
        <v>18</v>
      </c>
      <c r="GT33">
        <v>634.94200000000001</v>
      </c>
      <c r="GU33">
        <v>398.39100000000002</v>
      </c>
      <c r="GV33">
        <v>24.626899999999999</v>
      </c>
      <c r="GW33">
        <v>20.567399999999999</v>
      </c>
      <c r="GX33">
        <v>30.000299999999999</v>
      </c>
      <c r="GY33">
        <v>20.367899999999999</v>
      </c>
      <c r="GZ33">
        <v>20.308399999999999</v>
      </c>
      <c r="HA33">
        <v>20.087599999999998</v>
      </c>
      <c r="HB33">
        <v>20</v>
      </c>
      <c r="HC33">
        <v>-30</v>
      </c>
      <c r="HD33">
        <v>24.6769</v>
      </c>
      <c r="HE33">
        <v>401.22899999999998</v>
      </c>
      <c r="HF33">
        <v>0</v>
      </c>
      <c r="HG33">
        <v>104.82899999999999</v>
      </c>
      <c r="HH33">
        <v>104.6</v>
      </c>
    </row>
    <row r="34" spans="1:216" x14ac:dyDescent="0.2">
      <c r="A34">
        <v>16</v>
      </c>
      <c r="B34">
        <v>1689470191.0999999</v>
      </c>
      <c r="C34">
        <v>907.5</v>
      </c>
      <c r="D34" t="s">
        <v>385</v>
      </c>
      <c r="E34" t="s">
        <v>386</v>
      </c>
      <c r="F34" t="s">
        <v>347</v>
      </c>
      <c r="G34" t="s">
        <v>348</v>
      </c>
      <c r="H34" t="s">
        <v>349</v>
      </c>
      <c r="I34" t="s">
        <v>350</v>
      </c>
      <c r="J34" t="s">
        <v>395</v>
      </c>
      <c r="K34" t="s">
        <v>351</v>
      </c>
      <c r="L34">
        <v>1689470191.0999999</v>
      </c>
      <c r="M34">
        <f t="shared" si="0"/>
        <v>1.1126262091052149E-3</v>
      </c>
      <c r="N34">
        <f t="shared" si="1"/>
        <v>1.112626209105215</v>
      </c>
      <c r="O34">
        <f t="shared" si="2"/>
        <v>1.4087861263148749</v>
      </c>
      <c r="P34">
        <f t="shared" si="3"/>
        <v>400.00599999999997</v>
      </c>
      <c r="Q34">
        <f t="shared" si="4"/>
        <v>367.87060163589297</v>
      </c>
      <c r="R34">
        <f t="shared" si="5"/>
        <v>36.866724676023033</v>
      </c>
      <c r="S34">
        <f t="shared" si="6"/>
        <v>40.087223619334793</v>
      </c>
      <c r="T34">
        <f t="shared" si="7"/>
        <v>9.2507742695565387E-2</v>
      </c>
      <c r="U34">
        <f t="shared" si="8"/>
        <v>3.6660108820829791</v>
      </c>
      <c r="V34">
        <f t="shared" si="9"/>
        <v>9.1230220007940177E-2</v>
      </c>
      <c r="W34">
        <f t="shared" si="10"/>
        <v>5.7132198010493337E-2</v>
      </c>
      <c r="X34">
        <f t="shared" si="11"/>
        <v>8.3018252647101001</v>
      </c>
      <c r="Y34">
        <f t="shared" si="12"/>
        <v>23.67407409502708</v>
      </c>
      <c r="Z34">
        <f t="shared" si="13"/>
        <v>22.9816</v>
      </c>
      <c r="AA34">
        <f t="shared" si="14"/>
        <v>2.8165829930727271</v>
      </c>
      <c r="AB34">
        <f t="shared" si="15"/>
        <v>54.565406159149802</v>
      </c>
      <c r="AC34">
        <f t="shared" si="16"/>
        <v>1.6214236995993601</v>
      </c>
      <c r="AD34">
        <f t="shared" si="17"/>
        <v>2.9715231934133999</v>
      </c>
      <c r="AE34">
        <f t="shared" si="18"/>
        <v>1.195159293473367</v>
      </c>
      <c r="AF34">
        <f t="shared" si="19"/>
        <v>-49.066815821539976</v>
      </c>
      <c r="AG34">
        <f t="shared" si="20"/>
        <v>175.42702027180343</v>
      </c>
      <c r="AH34">
        <f t="shared" si="21"/>
        <v>9.962335469018722</v>
      </c>
      <c r="AI34">
        <f t="shared" si="22"/>
        <v>144.62436518399227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53472.187537701902</v>
      </c>
      <c r="AO34">
        <f t="shared" si="26"/>
        <v>50.198599999999999</v>
      </c>
      <c r="AP34">
        <f t="shared" si="27"/>
        <v>42.317149753735805</v>
      </c>
      <c r="AQ34">
        <f t="shared" si="28"/>
        <v>0.84299462044231921</v>
      </c>
      <c r="AR34">
        <f t="shared" si="29"/>
        <v>0.16537961745367602</v>
      </c>
      <c r="AS34">
        <v>1689470191.0999999</v>
      </c>
      <c r="AT34">
        <v>400.00599999999997</v>
      </c>
      <c r="AU34">
        <v>401.04399999999998</v>
      </c>
      <c r="AV34">
        <v>16.179200000000002</v>
      </c>
      <c r="AW34">
        <v>15.5663</v>
      </c>
      <c r="AX34">
        <v>401.85700000000003</v>
      </c>
      <c r="AY34">
        <v>16.120799999999999</v>
      </c>
      <c r="AZ34">
        <v>600.08799999999997</v>
      </c>
      <c r="BA34">
        <v>100.154</v>
      </c>
      <c r="BB34">
        <v>6.2555799999999995E-2</v>
      </c>
      <c r="BC34">
        <v>23.869199999999999</v>
      </c>
      <c r="BD34">
        <v>22.9816</v>
      </c>
      <c r="BE34">
        <v>999.9</v>
      </c>
      <c r="BF34">
        <v>0</v>
      </c>
      <c r="BG34">
        <v>0</v>
      </c>
      <c r="BH34">
        <v>9991.25</v>
      </c>
      <c r="BI34">
        <v>0</v>
      </c>
      <c r="BJ34">
        <v>101.94499999999999</v>
      </c>
      <c r="BK34">
        <v>-1.0378700000000001</v>
      </c>
      <c r="BL34">
        <v>406.58499999999998</v>
      </c>
      <c r="BM34">
        <v>407.38600000000002</v>
      </c>
      <c r="BN34">
        <v>0.61289899999999997</v>
      </c>
      <c r="BO34">
        <v>401.04399999999998</v>
      </c>
      <c r="BP34">
        <v>15.5663</v>
      </c>
      <c r="BQ34">
        <v>1.6204099999999999</v>
      </c>
      <c r="BR34">
        <v>1.5590299999999999</v>
      </c>
      <c r="BS34">
        <v>14.154299999999999</v>
      </c>
      <c r="BT34">
        <v>13.559699999999999</v>
      </c>
      <c r="BU34">
        <v>50.198599999999999</v>
      </c>
      <c r="BV34">
        <v>0.90010299999999999</v>
      </c>
      <c r="BW34">
        <v>9.9897E-2</v>
      </c>
      <c r="BX34">
        <v>0</v>
      </c>
      <c r="BY34">
        <v>2.3414000000000001</v>
      </c>
      <c r="BZ34">
        <v>0</v>
      </c>
      <c r="CA34">
        <v>7436.94</v>
      </c>
      <c r="CB34">
        <v>407.18900000000002</v>
      </c>
      <c r="CC34">
        <v>36.375</v>
      </c>
      <c r="CD34">
        <v>40.436999999999998</v>
      </c>
      <c r="CE34">
        <v>38.5</v>
      </c>
      <c r="CF34">
        <v>39.811999999999998</v>
      </c>
      <c r="CG34">
        <v>37.061999999999998</v>
      </c>
      <c r="CH34">
        <v>45.18</v>
      </c>
      <c r="CI34">
        <v>5.01</v>
      </c>
      <c r="CJ34">
        <v>0</v>
      </c>
      <c r="CK34">
        <v>1689470200.8</v>
      </c>
      <c r="CL34">
        <v>0</v>
      </c>
      <c r="CM34">
        <v>1689469205.0999999</v>
      </c>
      <c r="CN34" t="s">
        <v>352</v>
      </c>
      <c r="CO34">
        <v>1689469198.5999999</v>
      </c>
      <c r="CP34">
        <v>1689469205.0999999</v>
      </c>
      <c r="CQ34">
        <v>63</v>
      </c>
      <c r="CR34">
        <v>-1.2E-2</v>
      </c>
      <c r="CS34">
        <v>-1.2E-2</v>
      </c>
      <c r="CT34">
        <v>-1.8720000000000001</v>
      </c>
      <c r="CU34">
        <v>5.8000000000000003E-2</v>
      </c>
      <c r="CV34">
        <v>407</v>
      </c>
      <c r="CW34">
        <v>16</v>
      </c>
      <c r="CX34">
        <v>0.31</v>
      </c>
      <c r="CY34">
        <v>0.08</v>
      </c>
      <c r="CZ34">
        <v>1.005486889984774</v>
      </c>
      <c r="DA34">
        <v>4.6897911441525858E-2</v>
      </c>
      <c r="DB34">
        <v>2.466663304010689E-2</v>
      </c>
      <c r="DC34">
        <v>1</v>
      </c>
      <c r="DD34">
        <v>401.09609999999998</v>
      </c>
      <c r="DE34">
        <v>0.1029793621002089</v>
      </c>
      <c r="DF34">
        <v>1.8220592745567851E-2</v>
      </c>
      <c r="DG34">
        <v>-1</v>
      </c>
      <c r="DH34">
        <v>49.981470731707319</v>
      </c>
      <c r="DI34">
        <v>0.4410905117939698</v>
      </c>
      <c r="DJ34">
        <v>0.16857251496582579</v>
      </c>
      <c r="DK34">
        <v>1</v>
      </c>
      <c r="DL34">
        <v>2</v>
      </c>
      <c r="DM34">
        <v>2</v>
      </c>
      <c r="DN34" t="s">
        <v>353</v>
      </c>
      <c r="DO34">
        <v>3.2125499999999998</v>
      </c>
      <c r="DP34">
        <v>2.6714199999999999</v>
      </c>
      <c r="DQ34">
        <v>9.4836799999999999E-2</v>
      </c>
      <c r="DR34">
        <v>9.4272599999999998E-2</v>
      </c>
      <c r="DS34">
        <v>8.7156499999999998E-2</v>
      </c>
      <c r="DT34">
        <v>8.4088999999999997E-2</v>
      </c>
      <c r="DU34">
        <v>27475.7</v>
      </c>
      <c r="DV34">
        <v>31057</v>
      </c>
      <c r="DW34">
        <v>28555.5</v>
      </c>
      <c r="DX34">
        <v>32867.699999999997</v>
      </c>
      <c r="DY34">
        <v>36224.9</v>
      </c>
      <c r="DZ34">
        <v>40904.800000000003</v>
      </c>
      <c r="EA34">
        <v>41902.300000000003</v>
      </c>
      <c r="EB34">
        <v>47541.3</v>
      </c>
      <c r="EC34">
        <v>2.2518699999999998</v>
      </c>
      <c r="ED34">
        <v>1.84568</v>
      </c>
      <c r="EE34">
        <v>0.11924700000000001</v>
      </c>
      <c r="EF34">
        <v>0</v>
      </c>
      <c r="EG34">
        <v>21.0154</v>
      </c>
      <c r="EH34">
        <v>999.9</v>
      </c>
      <c r="EI34">
        <v>52.4</v>
      </c>
      <c r="EJ34">
        <v>27.7</v>
      </c>
      <c r="EK34">
        <v>19.509599999999999</v>
      </c>
      <c r="EL34">
        <v>63.4236</v>
      </c>
      <c r="EM34">
        <v>17.119399999999999</v>
      </c>
      <c r="EN34">
        <v>1</v>
      </c>
      <c r="EO34">
        <v>-0.50462399999999996</v>
      </c>
      <c r="EP34">
        <v>-2.3228599999999999</v>
      </c>
      <c r="EQ34">
        <v>20.231100000000001</v>
      </c>
      <c r="ER34">
        <v>5.2271700000000001</v>
      </c>
      <c r="ES34">
        <v>12.0099</v>
      </c>
      <c r="ET34">
        <v>4.9909999999999997</v>
      </c>
      <c r="EU34">
        <v>3.3050000000000002</v>
      </c>
      <c r="EV34">
        <v>4585.5</v>
      </c>
      <c r="EW34">
        <v>5097.1000000000004</v>
      </c>
      <c r="EX34">
        <v>98.7</v>
      </c>
      <c r="EY34">
        <v>36.200000000000003</v>
      </c>
      <c r="EZ34">
        <v>1.8527400000000001</v>
      </c>
      <c r="FA34">
        <v>1.8615699999999999</v>
      </c>
      <c r="FB34">
        <v>1.8606799999999999</v>
      </c>
      <c r="FC34">
        <v>1.8567100000000001</v>
      </c>
      <c r="FD34">
        <v>1.86111</v>
      </c>
      <c r="FE34">
        <v>1.8573200000000001</v>
      </c>
      <c r="FF34">
        <v>1.85944</v>
      </c>
      <c r="FG34">
        <v>1.8623400000000001</v>
      </c>
      <c r="FH34">
        <v>0</v>
      </c>
      <c r="FI34">
        <v>0</v>
      </c>
      <c r="FJ34">
        <v>0</v>
      </c>
      <c r="FK34">
        <v>0</v>
      </c>
      <c r="FL34" t="s">
        <v>354</v>
      </c>
      <c r="FM34" t="s">
        <v>355</v>
      </c>
      <c r="FN34" t="s">
        <v>356</v>
      </c>
      <c r="FO34" t="s">
        <v>356</v>
      </c>
      <c r="FP34" t="s">
        <v>356</v>
      </c>
      <c r="FQ34" t="s">
        <v>356</v>
      </c>
      <c r="FR34">
        <v>0</v>
      </c>
      <c r="FS34">
        <v>100</v>
      </c>
      <c r="FT34">
        <v>100</v>
      </c>
      <c r="FU34">
        <v>-1.851</v>
      </c>
      <c r="FV34">
        <v>5.8400000000000001E-2</v>
      </c>
      <c r="FW34">
        <v>-0.40858246726297648</v>
      </c>
      <c r="FX34">
        <v>-4.0117494158234393E-3</v>
      </c>
      <c r="FY34">
        <v>1.087516141204025E-6</v>
      </c>
      <c r="FZ34">
        <v>-8.657206703991749E-11</v>
      </c>
      <c r="GA34">
        <v>5.8442857142857463E-2</v>
      </c>
      <c r="GB34">
        <v>0</v>
      </c>
      <c r="GC34">
        <v>0</v>
      </c>
      <c r="GD34">
        <v>0</v>
      </c>
      <c r="GE34">
        <v>4</v>
      </c>
      <c r="GF34">
        <v>2094</v>
      </c>
      <c r="GG34">
        <v>-1</v>
      </c>
      <c r="GH34">
        <v>-1</v>
      </c>
      <c r="GI34">
        <v>16.5</v>
      </c>
      <c r="GJ34">
        <v>16.399999999999999</v>
      </c>
      <c r="GK34">
        <v>1.00098</v>
      </c>
      <c r="GL34">
        <v>2.3901400000000002</v>
      </c>
      <c r="GM34">
        <v>1.5942400000000001</v>
      </c>
      <c r="GN34">
        <v>2.31934</v>
      </c>
      <c r="GO34">
        <v>1.40015</v>
      </c>
      <c r="GP34">
        <v>2.2936999999999999</v>
      </c>
      <c r="GQ34">
        <v>30.415400000000002</v>
      </c>
      <c r="GR34">
        <v>14.7887</v>
      </c>
      <c r="GS34">
        <v>18</v>
      </c>
      <c r="GT34">
        <v>634.98299999999995</v>
      </c>
      <c r="GU34">
        <v>398.476</v>
      </c>
      <c r="GV34">
        <v>25.062899999999999</v>
      </c>
      <c r="GW34">
        <v>20.589500000000001</v>
      </c>
      <c r="GX34">
        <v>30.0002</v>
      </c>
      <c r="GY34">
        <v>20.389800000000001</v>
      </c>
      <c r="GZ34">
        <v>20.328499999999998</v>
      </c>
      <c r="HA34">
        <v>20.079699999999999</v>
      </c>
      <c r="HB34">
        <v>20</v>
      </c>
      <c r="HC34">
        <v>-30</v>
      </c>
      <c r="HD34">
        <v>25.079599999999999</v>
      </c>
      <c r="HE34">
        <v>401.01499999999999</v>
      </c>
      <c r="HF34">
        <v>0</v>
      </c>
      <c r="HG34">
        <v>104.828</v>
      </c>
      <c r="HH34">
        <v>104.595</v>
      </c>
    </row>
    <row r="35" spans="1:216" x14ac:dyDescent="0.2">
      <c r="A35">
        <v>17</v>
      </c>
      <c r="B35">
        <v>1689470251.5999999</v>
      </c>
      <c r="C35">
        <v>968</v>
      </c>
      <c r="D35" t="s">
        <v>387</v>
      </c>
      <c r="E35" t="s">
        <v>388</v>
      </c>
      <c r="F35" t="s">
        <v>347</v>
      </c>
      <c r="G35" t="s">
        <v>348</v>
      </c>
      <c r="H35" t="s">
        <v>349</v>
      </c>
      <c r="I35" t="s">
        <v>350</v>
      </c>
      <c r="J35" t="s">
        <v>395</v>
      </c>
      <c r="K35" t="s">
        <v>351</v>
      </c>
      <c r="L35">
        <v>1689470251.5999999</v>
      </c>
      <c r="M35">
        <f t="shared" si="0"/>
        <v>1.0671907980983946E-3</v>
      </c>
      <c r="N35">
        <f t="shared" si="1"/>
        <v>1.0671907980983946</v>
      </c>
      <c r="O35">
        <f t="shared" si="2"/>
        <v>0.78574879058721658</v>
      </c>
      <c r="P35">
        <f t="shared" si="3"/>
        <v>400.02100000000002</v>
      </c>
      <c r="Q35">
        <f t="shared" si="4"/>
        <v>377.61494611096151</v>
      </c>
      <c r="R35">
        <f t="shared" si="5"/>
        <v>37.842970662182289</v>
      </c>
      <c r="S35">
        <f t="shared" si="6"/>
        <v>40.088410491062902</v>
      </c>
      <c r="T35">
        <f t="shared" si="7"/>
        <v>8.6703352414796986E-2</v>
      </c>
      <c r="U35">
        <f t="shared" si="8"/>
        <v>3.669560903858418</v>
      </c>
      <c r="V35">
        <f t="shared" si="9"/>
        <v>8.5581138147772143E-2</v>
      </c>
      <c r="W35">
        <f t="shared" si="10"/>
        <v>5.3587827625224696E-2</v>
      </c>
      <c r="X35">
        <f t="shared" si="11"/>
        <v>4.9757828664406771</v>
      </c>
      <c r="Y35">
        <f t="shared" si="12"/>
        <v>23.812244787845685</v>
      </c>
      <c r="Z35">
        <f t="shared" si="13"/>
        <v>23.124099999999999</v>
      </c>
      <c r="AA35">
        <f t="shared" si="14"/>
        <v>2.840971126081222</v>
      </c>
      <c r="AB35">
        <f t="shared" si="15"/>
        <v>54.016604571472769</v>
      </c>
      <c r="AC35">
        <f t="shared" si="16"/>
        <v>1.61909591930089</v>
      </c>
      <c r="AD35">
        <f t="shared" si="17"/>
        <v>2.997404098509306</v>
      </c>
      <c r="AE35">
        <f t="shared" si="18"/>
        <v>1.221875206780332</v>
      </c>
      <c r="AF35">
        <f t="shared" si="19"/>
        <v>-47.063114196139203</v>
      </c>
      <c r="AG35">
        <f t="shared" si="20"/>
        <v>175.9529970089765</v>
      </c>
      <c r="AH35">
        <f t="shared" si="21"/>
        <v>9.9970331562573875</v>
      </c>
      <c r="AI35">
        <f t="shared" si="22"/>
        <v>143.86269883553535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53519.300165794994</v>
      </c>
      <c r="AO35">
        <f t="shared" si="26"/>
        <v>30.0883</v>
      </c>
      <c r="AP35">
        <f t="shared" si="27"/>
        <v>25.364166915254234</v>
      </c>
      <c r="AQ35">
        <f t="shared" si="28"/>
        <v>0.84299102691924221</v>
      </c>
      <c r="AR35">
        <f t="shared" si="29"/>
        <v>0.16537268195413757</v>
      </c>
      <c r="AS35">
        <v>1689470251.5999999</v>
      </c>
      <c r="AT35">
        <v>400.02100000000002</v>
      </c>
      <c r="AU35">
        <v>400.7</v>
      </c>
      <c r="AV35">
        <v>16.156099999999999</v>
      </c>
      <c r="AW35">
        <v>15.568199999999999</v>
      </c>
      <c r="AX35">
        <v>401.87200000000001</v>
      </c>
      <c r="AY35">
        <v>16.0976</v>
      </c>
      <c r="AZ35">
        <v>600.07299999999998</v>
      </c>
      <c r="BA35">
        <v>100.15300000000001</v>
      </c>
      <c r="BB35">
        <v>6.2764899999999998E-2</v>
      </c>
      <c r="BC35">
        <v>24.013500000000001</v>
      </c>
      <c r="BD35">
        <v>23.124099999999999</v>
      </c>
      <c r="BE35">
        <v>999.9</v>
      </c>
      <c r="BF35">
        <v>0</v>
      </c>
      <c r="BG35">
        <v>0</v>
      </c>
      <c r="BH35">
        <v>10005.6</v>
      </c>
      <c r="BI35">
        <v>0</v>
      </c>
      <c r="BJ35">
        <v>100.759</v>
      </c>
      <c r="BK35">
        <v>-0.67968799999999996</v>
      </c>
      <c r="BL35">
        <v>406.59</v>
      </c>
      <c r="BM35">
        <v>407.03699999999998</v>
      </c>
      <c r="BN35">
        <v>0.587862</v>
      </c>
      <c r="BO35">
        <v>400.7</v>
      </c>
      <c r="BP35">
        <v>15.568199999999999</v>
      </c>
      <c r="BQ35">
        <v>1.61808</v>
      </c>
      <c r="BR35">
        <v>1.55921</v>
      </c>
      <c r="BS35">
        <v>14.132099999999999</v>
      </c>
      <c r="BT35">
        <v>13.561500000000001</v>
      </c>
      <c r="BU35">
        <v>30.0883</v>
      </c>
      <c r="BV35">
        <v>0.900335</v>
      </c>
      <c r="BW35">
        <v>9.9664600000000006E-2</v>
      </c>
      <c r="BX35">
        <v>0</v>
      </c>
      <c r="BY35">
        <v>2.5263</v>
      </c>
      <c r="BZ35">
        <v>0</v>
      </c>
      <c r="CA35">
        <v>7102.81</v>
      </c>
      <c r="CB35">
        <v>244.08</v>
      </c>
      <c r="CC35">
        <v>36.311999999999998</v>
      </c>
      <c r="CD35">
        <v>40.436999999999998</v>
      </c>
      <c r="CE35">
        <v>38.5</v>
      </c>
      <c r="CF35">
        <v>40</v>
      </c>
      <c r="CG35">
        <v>37.061999999999998</v>
      </c>
      <c r="CH35">
        <v>27.09</v>
      </c>
      <c r="CI35">
        <v>3</v>
      </c>
      <c r="CJ35">
        <v>0</v>
      </c>
      <c r="CK35">
        <v>1689470261.4000001</v>
      </c>
      <c r="CL35">
        <v>0</v>
      </c>
      <c r="CM35">
        <v>1689469205.0999999</v>
      </c>
      <c r="CN35" t="s">
        <v>352</v>
      </c>
      <c r="CO35">
        <v>1689469198.5999999</v>
      </c>
      <c r="CP35">
        <v>1689469205.0999999</v>
      </c>
      <c r="CQ35">
        <v>63</v>
      </c>
      <c r="CR35">
        <v>-1.2E-2</v>
      </c>
      <c r="CS35">
        <v>-1.2E-2</v>
      </c>
      <c r="CT35">
        <v>-1.8720000000000001</v>
      </c>
      <c r="CU35">
        <v>5.8000000000000003E-2</v>
      </c>
      <c r="CV35">
        <v>407</v>
      </c>
      <c r="CW35">
        <v>16</v>
      </c>
      <c r="CX35">
        <v>0.31</v>
      </c>
      <c r="CY35">
        <v>0.08</v>
      </c>
      <c r="CZ35">
        <v>0.41799265219878629</v>
      </c>
      <c r="DA35">
        <v>7.5383430424014616E-2</v>
      </c>
      <c r="DB35">
        <v>5.7780455005573467E-2</v>
      </c>
      <c r="DC35">
        <v>1</v>
      </c>
      <c r="DD35">
        <v>400.65402439024388</v>
      </c>
      <c r="DE35">
        <v>-0.30043902439155162</v>
      </c>
      <c r="DF35">
        <v>3.8815063586366223E-2</v>
      </c>
      <c r="DG35">
        <v>-1</v>
      </c>
      <c r="DH35">
        <v>30.000980487804881</v>
      </c>
      <c r="DI35">
        <v>-0.14273668656797561</v>
      </c>
      <c r="DJ35">
        <v>0.13329260536002879</v>
      </c>
      <c r="DK35">
        <v>1</v>
      </c>
      <c r="DL35">
        <v>2</v>
      </c>
      <c r="DM35">
        <v>2</v>
      </c>
      <c r="DN35" t="s">
        <v>353</v>
      </c>
      <c r="DO35">
        <v>3.2124799999999998</v>
      </c>
      <c r="DP35">
        <v>2.6717499999999998</v>
      </c>
      <c r="DQ35">
        <v>9.4833399999999998E-2</v>
      </c>
      <c r="DR35">
        <v>9.42051E-2</v>
      </c>
      <c r="DS35">
        <v>8.7059700000000004E-2</v>
      </c>
      <c r="DT35">
        <v>8.4091200000000005E-2</v>
      </c>
      <c r="DU35">
        <v>27475.4</v>
      </c>
      <c r="DV35">
        <v>31059.8</v>
      </c>
      <c r="DW35">
        <v>28555.1</v>
      </c>
      <c r="DX35">
        <v>32868.300000000003</v>
      </c>
      <c r="DY35">
        <v>36228.199999999997</v>
      </c>
      <c r="DZ35">
        <v>40905.5</v>
      </c>
      <c r="EA35">
        <v>41901.5</v>
      </c>
      <c r="EB35">
        <v>47542.2</v>
      </c>
      <c r="EC35">
        <v>2.2517999999999998</v>
      </c>
      <c r="ED35">
        <v>1.84545</v>
      </c>
      <c r="EE35">
        <v>0.121854</v>
      </c>
      <c r="EF35">
        <v>0</v>
      </c>
      <c r="EG35">
        <v>21.115300000000001</v>
      </c>
      <c r="EH35">
        <v>999.9</v>
      </c>
      <c r="EI35">
        <v>52.4</v>
      </c>
      <c r="EJ35">
        <v>27.7</v>
      </c>
      <c r="EK35">
        <v>19.510000000000002</v>
      </c>
      <c r="EL35">
        <v>63.393500000000003</v>
      </c>
      <c r="EM35">
        <v>16.995200000000001</v>
      </c>
      <c r="EN35">
        <v>1</v>
      </c>
      <c r="EO35">
        <v>-0.503216</v>
      </c>
      <c r="EP35">
        <v>-1.1745300000000001</v>
      </c>
      <c r="EQ35">
        <v>20.243400000000001</v>
      </c>
      <c r="ER35">
        <v>5.2271700000000001</v>
      </c>
      <c r="ES35">
        <v>12.009399999999999</v>
      </c>
      <c r="ET35">
        <v>4.9909499999999998</v>
      </c>
      <c r="EU35">
        <v>3.3050000000000002</v>
      </c>
      <c r="EV35">
        <v>4586.8999999999996</v>
      </c>
      <c r="EW35">
        <v>5101.5</v>
      </c>
      <c r="EX35">
        <v>98.7</v>
      </c>
      <c r="EY35">
        <v>36.200000000000003</v>
      </c>
      <c r="EZ35">
        <v>1.8527199999999999</v>
      </c>
      <c r="FA35">
        <v>1.8615600000000001</v>
      </c>
      <c r="FB35">
        <v>1.8606799999999999</v>
      </c>
      <c r="FC35">
        <v>1.85669</v>
      </c>
      <c r="FD35">
        <v>1.86107</v>
      </c>
      <c r="FE35">
        <v>1.8573200000000001</v>
      </c>
      <c r="FF35">
        <v>1.85944</v>
      </c>
      <c r="FG35">
        <v>1.8623400000000001</v>
      </c>
      <c r="FH35">
        <v>0</v>
      </c>
      <c r="FI35">
        <v>0</v>
      </c>
      <c r="FJ35">
        <v>0</v>
      </c>
      <c r="FK35">
        <v>0</v>
      </c>
      <c r="FL35" t="s">
        <v>354</v>
      </c>
      <c r="FM35" t="s">
        <v>355</v>
      </c>
      <c r="FN35" t="s">
        <v>356</v>
      </c>
      <c r="FO35" t="s">
        <v>356</v>
      </c>
      <c r="FP35" t="s">
        <v>356</v>
      </c>
      <c r="FQ35" t="s">
        <v>356</v>
      </c>
      <c r="FR35">
        <v>0</v>
      </c>
      <c r="FS35">
        <v>100</v>
      </c>
      <c r="FT35">
        <v>100</v>
      </c>
      <c r="FU35">
        <v>-1.851</v>
      </c>
      <c r="FV35">
        <v>5.8500000000000003E-2</v>
      </c>
      <c r="FW35">
        <v>-0.40858246726297648</v>
      </c>
      <c r="FX35">
        <v>-4.0117494158234393E-3</v>
      </c>
      <c r="FY35">
        <v>1.087516141204025E-6</v>
      </c>
      <c r="FZ35">
        <v>-8.657206703991749E-11</v>
      </c>
      <c r="GA35">
        <v>5.8442857142857463E-2</v>
      </c>
      <c r="GB35">
        <v>0</v>
      </c>
      <c r="GC35">
        <v>0</v>
      </c>
      <c r="GD35">
        <v>0</v>
      </c>
      <c r="GE35">
        <v>4</v>
      </c>
      <c r="GF35">
        <v>2094</v>
      </c>
      <c r="GG35">
        <v>-1</v>
      </c>
      <c r="GH35">
        <v>-1</v>
      </c>
      <c r="GI35">
        <v>17.600000000000001</v>
      </c>
      <c r="GJ35">
        <v>17.399999999999999</v>
      </c>
      <c r="GK35">
        <v>0.99975599999999998</v>
      </c>
      <c r="GL35">
        <v>2.3925800000000002</v>
      </c>
      <c r="GM35">
        <v>1.5942400000000001</v>
      </c>
      <c r="GN35">
        <v>2.31934</v>
      </c>
      <c r="GO35">
        <v>1.40015</v>
      </c>
      <c r="GP35">
        <v>2.2729499999999998</v>
      </c>
      <c r="GQ35">
        <v>30.436900000000001</v>
      </c>
      <c r="GR35">
        <v>14.7887</v>
      </c>
      <c r="GS35">
        <v>18</v>
      </c>
      <c r="GT35">
        <v>635.19399999999996</v>
      </c>
      <c r="GU35">
        <v>398.53699999999998</v>
      </c>
      <c r="GV35">
        <v>24.302399999999999</v>
      </c>
      <c r="GW35">
        <v>20.608799999999999</v>
      </c>
      <c r="GX35">
        <v>30.000299999999999</v>
      </c>
      <c r="GY35">
        <v>20.410399999999999</v>
      </c>
      <c r="GZ35">
        <v>20.3507</v>
      </c>
      <c r="HA35">
        <v>20.060300000000002</v>
      </c>
      <c r="HB35">
        <v>20</v>
      </c>
      <c r="HC35">
        <v>-30</v>
      </c>
      <c r="HD35">
        <v>24.227</v>
      </c>
      <c r="HE35">
        <v>400.70499999999998</v>
      </c>
      <c r="HF35">
        <v>0</v>
      </c>
      <c r="HG35">
        <v>104.82599999999999</v>
      </c>
      <c r="HH35">
        <v>104.59699999999999</v>
      </c>
    </row>
    <row r="36" spans="1:216" x14ac:dyDescent="0.2">
      <c r="A36">
        <v>18</v>
      </c>
      <c r="B36">
        <v>1689470312.0999999</v>
      </c>
      <c r="C36">
        <v>1028.5</v>
      </c>
      <c r="D36" t="s">
        <v>389</v>
      </c>
      <c r="E36" t="s">
        <v>390</v>
      </c>
      <c r="F36" t="s">
        <v>347</v>
      </c>
      <c r="G36" t="s">
        <v>348</v>
      </c>
      <c r="H36" t="s">
        <v>349</v>
      </c>
      <c r="I36" t="s">
        <v>350</v>
      </c>
      <c r="J36" t="s">
        <v>395</v>
      </c>
      <c r="K36" t="s">
        <v>351</v>
      </c>
      <c r="L36">
        <v>1689470312.0999999</v>
      </c>
      <c r="M36">
        <f t="shared" si="0"/>
        <v>9.7862470882253906E-4</v>
      </c>
      <c r="N36">
        <f t="shared" si="1"/>
        <v>0.97862470882253916</v>
      </c>
      <c r="O36">
        <f t="shared" si="2"/>
        <v>0.20869567686727125</v>
      </c>
      <c r="P36">
        <f t="shared" si="3"/>
        <v>400.07299999999998</v>
      </c>
      <c r="Q36">
        <f t="shared" si="4"/>
        <v>388.19646382332735</v>
      </c>
      <c r="R36">
        <f t="shared" si="5"/>
        <v>38.903970068827618</v>
      </c>
      <c r="S36">
        <f t="shared" si="6"/>
        <v>40.094203496994297</v>
      </c>
      <c r="T36">
        <f t="shared" si="7"/>
        <v>8.0916648050270545E-2</v>
      </c>
      <c r="U36">
        <f t="shared" si="8"/>
        <v>3.6722248920325158</v>
      </c>
      <c r="V36">
        <f t="shared" si="9"/>
        <v>7.9939020266197133E-2</v>
      </c>
      <c r="W36">
        <f t="shared" si="10"/>
        <v>5.0048739403385875E-2</v>
      </c>
      <c r="X36">
        <f t="shared" si="11"/>
        <v>3.3298546780327865</v>
      </c>
      <c r="Y36">
        <f t="shared" si="12"/>
        <v>23.639262623254648</v>
      </c>
      <c r="Z36">
        <f t="shared" si="13"/>
        <v>22.974499999999999</v>
      </c>
      <c r="AA36">
        <f t="shared" si="14"/>
        <v>2.8153726699925943</v>
      </c>
      <c r="AB36">
        <f t="shared" si="15"/>
        <v>54.499792773490221</v>
      </c>
      <c r="AC36">
        <f t="shared" si="16"/>
        <v>1.6156218325549201</v>
      </c>
      <c r="AD36">
        <f t="shared" si="17"/>
        <v>2.964455001268905</v>
      </c>
      <c r="AE36">
        <f t="shared" si="18"/>
        <v>1.1997508374376742</v>
      </c>
      <c r="AF36">
        <f t="shared" si="19"/>
        <v>-43.157349659073972</v>
      </c>
      <c r="AG36">
        <f t="shared" si="20"/>
        <v>169.29012276310269</v>
      </c>
      <c r="AH36">
        <f t="shared" si="21"/>
        <v>9.5952892330534798</v>
      </c>
      <c r="AI36">
        <f t="shared" si="22"/>
        <v>139.05791701511498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53607.392063115454</v>
      </c>
      <c r="AO36">
        <f t="shared" si="26"/>
        <v>20.134399999999999</v>
      </c>
      <c r="AP36">
        <f t="shared" si="27"/>
        <v>16.973209180327867</v>
      </c>
      <c r="AQ36">
        <f t="shared" si="28"/>
        <v>0.84299552906110276</v>
      </c>
      <c r="AR36">
        <f t="shared" si="29"/>
        <v>0.16538137108792844</v>
      </c>
      <c r="AS36">
        <v>1689470312.0999999</v>
      </c>
      <c r="AT36">
        <v>400.07299999999998</v>
      </c>
      <c r="AU36">
        <v>400.40899999999999</v>
      </c>
      <c r="AV36">
        <v>16.121200000000002</v>
      </c>
      <c r="AW36">
        <v>15.5822</v>
      </c>
      <c r="AX36">
        <v>401.92399999999998</v>
      </c>
      <c r="AY36">
        <v>16.0627</v>
      </c>
      <c r="AZ36">
        <v>600.21699999999998</v>
      </c>
      <c r="BA36">
        <v>100.154</v>
      </c>
      <c r="BB36">
        <v>6.32191E-2</v>
      </c>
      <c r="BC36">
        <v>23.829599999999999</v>
      </c>
      <c r="BD36">
        <v>22.974499999999999</v>
      </c>
      <c r="BE36">
        <v>999.9</v>
      </c>
      <c r="BF36">
        <v>0</v>
      </c>
      <c r="BG36">
        <v>0</v>
      </c>
      <c r="BH36">
        <v>10016.200000000001</v>
      </c>
      <c r="BI36">
        <v>0</v>
      </c>
      <c r="BJ36">
        <v>92.751000000000005</v>
      </c>
      <c r="BK36">
        <v>-0.33581499999999997</v>
      </c>
      <c r="BL36">
        <v>406.62799999999999</v>
      </c>
      <c r="BM36">
        <v>406.74599999999998</v>
      </c>
      <c r="BN36">
        <v>0.53900999999999999</v>
      </c>
      <c r="BO36">
        <v>400.40899999999999</v>
      </c>
      <c r="BP36">
        <v>15.5822</v>
      </c>
      <c r="BQ36">
        <v>1.6146</v>
      </c>
      <c r="BR36">
        <v>1.5606100000000001</v>
      </c>
      <c r="BS36">
        <v>14.098800000000001</v>
      </c>
      <c r="BT36">
        <v>13.5753</v>
      </c>
      <c r="BU36">
        <v>20.134399999999999</v>
      </c>
      <c r="BV36">
        <v>0.89997300000000002</v>
      </c>
      <c r="BW36">
        <v>0.100027</v>
      </c>
      <c r="BX36">
        <v>0</v>
      </c>
      <c r="BY36">
        <v>2.7881999999999998</v>
      </c>
      <c r="BZ36">
        <v>0</v>
      </c>
      <c r="CA36">
        <v>6047.89</v>
      </c>
      <c r="CB36">
        <v>163.315</v>
      </c>
      <c r="CC36">
        <v>36.25</v>
      </c>
      <c r="CD36">
        <v>40.436999999999998</v>
      </c>
      <c r="CE36">
        <v>38.436999999999998</v>
      </c>
      <c r="CF36">
        <v>40.25</v>
      </c>
      <c r="CG36">
        <v>37</v>
      </c>
      <c r="CH36">
        <v>18.12</v>
      </c>
      <c r="CI36">
        <v>2.0099999999999998</v>
      </c>
      <c r="CJ36">
        <v>0</v>
      </c>
      <c r="CK36">
        <v>1689470322</v>
      </c>
      <c r="CL36">
        <v>0</v>
      </c>
      <c r="CM36">
        <v>1689469205.0999999</v>
      </c>
      <c r="CN36" t="s">
        <v>352</v>
      </c>
      <c r="CO36">
        <v>1689469198.5999999</v>
      </c>
      <c r="CP36">
        <v>1689469205.0999999</v>
      </c>
      <c r="CQ36">
        <v>63</v>
      </c>
      <c r="CR36">
        <v>-1.2E-2</v>
      </c>
      <c r="CS36">
        <v>-1.2E-2</v>
      </c>
      <c r="CT36">
        <v>-1.8720000000000001</v>
      </c>
      <c r="CU36">
        <v>5.8000000000000003E-2</v>
      </c>
      <c r="CV36">
        <v>407</v>
      </c>
      <c r="CW36">
        <v>16</v>
      </c>
      <c r="CX36">
        <v>0.31</v>
      </c>
      <c r="CY36">
        <v>0.08</v>
      </c>
      <c r="CZ36">
        <v>0.14773369780719139</v>
      </c>
      <c r="DA36">
        <v>0.7762491168046769</v>
      </c>
      <c r="DB36">
        <v>0.1094772581020922</v>
      </c>
      <c r="DC36">
        <v>1</v>
      </c>
      <c r="DD36">
        <v>400.36557499999998</v>
      </c>
      <c r="DE36">
        <v>0.46353095684800211</v>
      </c>
      <c r="DF36">
        <v>6.1528809309135749E-2</v>
      </c>
      <c r="DG36">
        <v>-1</v>
      </c>
      <c r="DH36">
        <v>19.987110000000001</v>
      </c>
      <c r="DI36">
        <v>0.1541838288696385</v>
      </c>
      <c r="DJ36">
        <v>0.1721056838108492</v>
      </c>
      <c r="DK36">
        <v>1</v>
      </c>
      <c r="DL36">
        <v>2</v>
      </c>
      <c r="DM36">
        <v>2</v>
      </c>
      <c r="DN36" t="s">
        <v>353</v>
      </c>
      <c r="DO36">
        <v>3.2127400000000002</v>
      </c>
      <c r="DP36">
        <v>2.6722899999999998</v>
      </c>
      <c r="DQ36">
        <v>9.4834000000000002E-2</v>
      </c>
      <c r="DR36">
        <v>9.4144500000000006E-2</v>
      </c>
      <c r="DS36">
        <v>8.6914099999999994E-2</v>
      </c>
      <c r="DT36">
        <v>8.4138500000000005E-2</v>
      </c>
      <c r="DU36">
        <v>27473.5</v>
      </c>
      <c r="DV36">
        <v>31059.5</v>
      </c>
      <c r="DW36">
        <v>28553.3</v>
      </c>
      <c r="DX36">
        <v>32866</v>
      </c>
      <c r="DY36">
        <v>36232.1</v>
      </c>
      <c r="DZ36">
        <v>40899.9</v>
      </c>
      <c r="EA36">
        <v>41899.199999999997</v>
      </c>
      <c r="EB36">
        <v>47538.2</v>
      </c>
      <c r="EC36">
        <v>2.2515499999999999</v>
      </c>
      <c r="ED36">
        <v>1.8446499999999999</v>
      </c>
      <c r="EE36">
        <v>0.108555</v>
      </c>
      <c r="EF36">
        <v>0</v>
      </c>
      <c r="EG36">
        <v>21.184799999999999</v>
      </c>
      <c r="EH36">
        <v>999.9</v>
      </c>
      <c r="EI36">
        <v>52.5</v>
      </c>
      <c r="EJ36">
        <v>27.7</v>
      </c>
      <c r="EK36">
        <v>19.547000000000001</v>
      </c>
      <c r="EL36">
        <v>63.413499999999999</v>
      </c>
      <c r="EM36">
        <v>17.4239</v>
      </c>
      <c r="EN36">
        <v>1</v>
      </c>
      <c r="EO36">
        <v>-0.500861</v>
      </c>
      <c r="EP36">
        <v>-1.8071900000000001</v>
      </c>
      <c r="EQ36">
        <v>20.2377</v>
      </c>
      <c r="ER36">
        <v>5.2276199999999999</v>
      </c>
      <c r="ES36">
        <v>12.0092</v>
      </c>
      <c r="ET36">
        <v>4.99085</v>
      </c>
      <c r="EU36">
        <v>3.3050000000000002</v>
      </c>
      <c r="EV36">
        <v>4588.3</v>
      </c>
      <c r="EW36">
        <v>5105.8999999999996</v>
      </c>
      <c r="EX36">
        <v>98.7</v>
      </c>
      <c r="EY36">
        <v>36.200000000000003</v>
      </c>
      <c r="EZ36">
        <v>1.8527400000000001</v>
      </c>
      <c r="FA36">
        <v>1.8615699999999999</v>
      </c>
      <c r="FB36">
        <v>1.86069</v>
      </c>
      <c r="FC36">
        <v>1.8567499999999999</v>
      </c>
      <c r="FD36">
        <v>1.86111</v>
      </c>
      <c r="FE36">
        <v>1.85741</v>
      </c>
      <c r="FF36">
        <v>1.85944</v>
      </c>
      <c r="FG36">
        <v>1.8623400000000001</v>
      </c>
      <c r="FH36">
        <v>0</v>
      </c>
      <c r="FI36">
        <v>0</v>
      </c>
      <c r="FJ36">
        <v>0</v>
      </c>
      <c r="FK36">
        <v>0</v>
      </c>
      <c r="FL36" t="s">
        <v>354</v>
      </c>
      <c r="FM36" t="s">
        <v>355</v>
      </c>
      <c r="FN36" t="s">
        <v>356</v>
      </c>
      <c r="FO36" t="s">
        <v>356</v>
      </c>
      <c r="FP36" t="s">
        <v>356</v>
      </c>
      <c r="FQ36" t="s">
        <v>356</v>
      </c>
      <c r="FR36">
        <v>0</v>
      </c>
      <c r="FS36">
        <v>100</v>
      </c>
      <c r="FT36">
        <v>100</v>
      </c>
      <c r="FU36">
        <v>-1.851</v>
      </c>
      <c r="FV36">
        <v>5.8500000000000003E-2</v>
      </c>
      <c r="FW36">
        <v>-0.40858246726297648</v>
      </c>
      <c r="FX36">
        <v>-4.0117494158234393E-3</v>
      </c>
      <c r="FY36">
        <v>1.087516141204025E-6</v>
      </c>
      <c r="FZ36">
        <v>-8.657206703991749E-11</v>
      </c>
      <c r="GA36">
        <v>5.8442857142857463E-2</v>
      </c>
      <c r="GB36">
        <v>0</v>
      </c>
      <c r="GC36">
        <v>0</v>
      </c>
      <c r="GD36">
        <v>0</v>
      </c>
      <c r="GE36">
        <v>4</v>
      </c>
      <c r="GF36">
        <v>2094</v>
      </c>
      <c r="GG36">
        <v>-1</v>
      </c>
      <c r="GH36">
        <v>-1</v>
      </c>
      <c r="GI36">
        <v>18.600000000000001</v>
      </c>
      <c r="GJ36">
        <v>18.399999999999999</v>
      </c>
      <c r="GK36">
        <v>0.99853499999999995</v>
      </c>
      <c r="GL36">
        <v>2.3754900000000001</v>
      </c>
      <c r="GM36">
        <v>1.5942400000000001</v>
      </c>
      <c r="GN36">
        <v>2.31934</v>
      </c>
      <c r="GO36">
        <v>1.40015</v>
      </c>
      <c r="GP36">
        <v>2.3815900000000001</v>
      </c>
      <c r="GQ36">
        <v>30.458400000000001</v>
      </c>
      <c r="GR36">
        <v>14.7887</v>
      </c>
      <c r="GS36">
        <v>18</v>
      </c>
      <c r="GT36">
        <v>635.471</v>
      </c>
      <c r="GU36">
        <v>398.39299999999997</v>
      </c>
      <c r="GV36">
        <v>24.332599999999999</v>
      </c>
      <c r="GW36">
        <v>20.654399999999999</v>
      </c>
      <c r="GX36">
        <v>30</v>
      </c>
      <c r="GY36">
        <v>20.446200000000001</v>
      </c>
      <c r="GZ36">
        <v>20.387699999999999</v>
      </c>
      <c r="HA36">
        <v>20.046399999999998</v>
      </c>
      <c r="HB36">
        <v>20</v>
      </c>
      <c r="HC36">
        <v>-30</v>
      </c>
      <c r="HD36">
        <v>24.3264</v>
      </c>
      <c r="HE36">
        <v>400.40300000000002</v>
      </c>
      <c r="HF36">
        <v>0</v>
      </c>
      <c r="HG36">
        <v>104.82</v>
      </c>
      <c r="HH36">
        <v>104.589</v>
      </c>
    </row>
    <row r="37" spans="1:216" x14ac:dyDescent="0.2">
      <c r="A37">
        <v>19</v>
      </c>
      <c r="B37">
        <v>1689470372.5999999</v>
      </c>
      <c r="C37">
        <v>1089</v>
      </c>
      <c r="D37" t="s">
        <v>391</v>
      </c>
      <c r="E37" t="s">
        <v>392</v>
      </c>
      <c r="F37" t="s">
        <v>347</v>
      </c>
      <c r="G37" t="s">
        <v>348</v>
      </c>
      <c r="H37" t="s">
        <v>349</v>
      </c>
      <c r="I37" t="s">
        <v>350</v>
      </c>
      <c r="J37" t="s">
        <v>395</v>
      </c>
      <c r="K37" t="s">
        <v>351</v>
      </c>
      <c r="L37">
        <v>1689470372.5999999</v>
      </c>
      <c r="M37">
        <f t="shared" si="0"/>
        <v>9.2373157272130366E-4</v>
      </c>
      <c r="N37">
        <f t="shared" si="1"/>
        <v>0.92373157272130368</v>
      </c>
      <c r="O37">
        <f t="shared" si="2"/>
        <v>-0.29807154681094816</v>
      </c>
      <c r="P37">
        <f t="shared" si="3"/>
        <v>400.017</v>
      </c>
      <c r="Q37">
        <f t="shared" si="4"/>
        <v>398.51850863322437</v>
      </c>
      <c r="R37">
        <f t="shared" si="5"/>
        <v>39.938862517756696</v>
      </c>
      <c r="S37">
        <f t="shared" si="6"/>
        <v>40.089038831742599</v>
      </c>
      <c r="T37">
        <f t="shared" si="7"/>
        <v>7.628398014332223E-2</v>
      </c>
      <c r="U37">
        <f t="shared" si="8"/>
        <v>3.6665017431677205</v>
      </c>
      <c r="V37">
        <f t="shared" si="9"/>
        <v>7.541310147592839E-2</v>
      </c>
      <c r="W37">
        <f t="shared" si="10"/>
        <v>4.7210604871925854E-2</v>
      </c>
      <c r="X37">
        <f t="shared" si="11"/>
        <v>0</v>
      </c>
      <c r="Y37">
        <f t="shared" si="12"/>
        <v>23.626929837867287</v>
      </c>
      <c r="Z37">
        <f t="shared" si="13"/>
        <v>22.9694</v>
      </c>
      <c r="AA37">
        <f t="shared" si="14"/>
        <v>2.8145035638091445</v>
      </c>
      <c r="AB37">
        <f t="shared" si="15"/>
        <v>54.472209438534968</v>
      </c>
      <c r="AC37">
        <f t="shared" si="16"/>
        <v>1.6140564176041201</v>
      </c>
      <c r="AD37">
        <f t="shared" si="17"/>
        <v>2.9630823391244658</v>
      </c>
      <c r="AE37">
        <f t="shared" si="18"/>
        <v>1.2004471462050244</v>
      </c>
      <c r="AF37">
        <f t="shared" si="19"/>
        <v>-40.73656235700949</v>
      </c>
      <c r="AG37">
        <f t="shared" si="20"/>
        <v>168.51234678595341</v>
      </c>
      <c r="AH37">
        <f t="shared" si="21"/>
        <v>9.5654942184134235</v>
      </c>
      <c r="AI37">
        <f t="shared" si="22"/>
        <v>137.34127864735734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53490.845046224327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1689470372.5999999</v>
      </c>
      <c r="AT37">
        <v>400.017</v>
      </c>
      <c r="AU37">
        <v>400.05700000000002</v>
      </c>
      <c r="AV37">
        <v>16.105399999999999</v>
      </c>
      <c r="AW37">
        <v>15.596500000000001</v>
      </c>
      <c r="AX37">
        <v>401.86799999999999</v>
      </c>
      <c r="AY37">
        <v>16.046900000000001</v>
      </c>
      <c r="AZ37">
        <v>600.06899999999996</v>
      </c>
      <c r="BA37">
        <v>100.155</v>
      </c>
      <c r="BB37">
        <v>6.33378E-2</v>
      </c>
      <c r="BC37">
        <v>23.821899999999999</v>
      </c>
      <c r="BD37">
        <v>22.9694</v>
      </c>
      <c r="BE37">
        <v>999.9</v>
      </c>
      <c r="BF37">
        <v>0</v>
      </c>
      <c r="BG37">
        <v>0</v>
      </c>
      <c r="BH37">
        <v>9993.1200000000008</v>
      </c>
      <c r="BI37">
        <v>0</v>
      </c>
      <c r="BJ37">
        <v>89.147800000000004</v>
      </c>
      <c r="BK37">
        <v>-3.9764399999999998E-2</v>
      </c>
      <c r="BL37">
        <v>406.565</v>
      </c>
      <c r="BM37">
        <v>406.39600000000002</v>
      </c>
      <c r="BN37">
        <v>0.50891799999999998</v>
      </c>
      <c r="BO37">
        <v>400.05700000000002</v>
      </c>
      <c r="BP37">
        <v>15.596500000000001</v>
      </c>
      <c r="BQ37">
        <v>1.61303</v>
      </c>
      <c r="BR37">
        <v>1.56206</v>
      </c>
      <c r="BS37">
        <v>14.0839</v>
      </c>
      <c r="BT37">
        <v>13.589600000000001</v>
      </c>
      <c r="BU37">
        <v>0</v>
      </c>
      <c r="BV37">
        <v>0</v>
      </c>
      <c r="BW37">
        <v>0</v>
      </c>
      <c r="BX37">
        <v>0</v>
      </c>
      <c r="BY37">
        <v>1.35</v>
      </c>
      <c r="BZ37">
        <v>0</v>
      </c>
      <c r="CA37">
        <v>5422.39</v>
      </c>
      <c r="CB37">
        <v>6.88</v>
      </c>
      <c r="CC37">
        <v>36.125</v>
      </c>
      <c r="CD37">
        <v>40.436999999999998</v>
      </c>
      <c r="CE37">
        <v>38.375</v>
      </c>
      <c r="CF37">
        <v>40.311999999999998</v>
      </c>
      <c r="CG37">
        <v>36.936999999999998</v>
      </c>
      <c r="CH37">
        <v>0</v>
      </c>
      <c r="CI37">
        <v>0</v>
      </c>
      <c r="CJ37">
        <v>0</v>
      </c>
      <c r="CK37">
        <v>1689470382</v>
      </c>
      <c r="CL37">
        <v>0</v>
      </c>
      <c r="CM37">
        <v>1689469205.0999999</v>
      </c>
      <c r="CN37" t="s">
        <v>352</v>
      </c>
      <c r="CO37">
        <v>1689469198.5999999</v>
      </c>
      <c r="CP37">
        <v>1689469205.0999999</v>
      </c>
      <c r="CQ37">
        <v>63</v>
      </c>
      <c r="CR37">
        <v>-1.2E-2</v>
      </c>
      <c r="CS37">
        <v>-1.2E-2</v>
      </c>
      <c r="CT37">
        <v>-1.8720000000000001</v>
      </c>
      <c r="CU37">
        <v>5.8000000000000003E-2</v>
      </c>
      <c r="CV37">
        <v>407</v>
      </c>
      <c r="CW37">
        <v>16</v>
      </c>
      <c r="CX37">
        <v>0.31</v>
      </c>
      <c r="CY37">
        <v>0.08</v>
      </c>
      <c r="CZ37">
        <v>-0.31154827478014441</v>
      </c>
      <c r="DA37">
        <v>0.34445627594379241</v>
      </c>
      <c r="DB37">
        <v>5.4369754685264372E-2</v>
      </c>
      <c r="DC37">
        <v>1</v>
      </c>
      <c r="DD37">
        <v>399.99837500000001</v>
      </c>
      <c r="DE37">
        <v>-6.9174484054258314E-2</v>
      </c>
      <c r="DF37">
        <v>3.3383145073518791E-2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353</v>
      </c>
      <c r="DO37">
        <v>3.2123499999999998</v>
      </c>
      <c r="DP37">
        <v>2.6722100000000002</v>
      </c>
      <c r="DQ37">
        <v>9.4816600000000001E-2</v>
      </c>
      <c r="DR37">
        <v>9.4075599999999995E-2</v>
      </c>
      <c r="DS37">
        <v>8.6845000000000006E-2</v>
      </c>
      <c r="DT37">
        <v>8.4189200000000006E-2</v>
      </c>
      <c r="DU37">
        <v>27472.5</v>
      </c>
      <c r="DV37">
        <v>31060.3</v>
      </c>
      <c r="DW37">
        <v>28551.9</v>
      </c>
      <c r="DX37">
        <v>32864.5</v>
      </c>
      <c r="DY37">
        <v>36233.199999999997</v>
      </c>
      <c r="DZ37">
        <v>40896</v>
      </c>
      <c r="EA37">
        <v>41897.199999999997</v>
      </c>
      <c r="EB37">
        <v>47536.4</v>
      </c>
      <c r="EC37">
        <v>2.2513000000000001</v>
      </c>
      <c r="ED37">
        <v>1.84477</v>
      </c>
      <c r="EE37">
        <v>0.114646</v>
      </c>
      <c r="EF37">
        <v>0</v>
      </c>
      <c r="EG37">
        <v>21.0791</v>
      </c>
      <c r="EH37">
        <v>999.9</v>
      </c>
      <c r="EI37">
        <v>52.5</v>
      </c>
      <c r="EJ37">
        <v>27.7</v>
      </c>
      <c r="EK37">
        <v>19.547000000000001</v>
      </c>
      <c r="EL37">
        <v>63.293500000000002</v>
      </c>
      <c r="EM37">
        <v>17.339700000000001</v>
      </c>
      <c r="EN37">
        <v>1</v>
      </c>
      <c r="EO37">
        <v>-0.49752800000000003</v>
      </c>
      <c r="EP37">
        <v>-2.2412700000000001</v>
      </c>
      <c r="EQ37">
        <v>20.2331</v>
      </c>
      <c r="ER37">
        <v>5.2277699999999996</v>
      </c>
      <c r="ES37">
        <v>12.0097</v>
      </c>
      <c r="ET37">
        <v>4.9907000000000004</v>
      </c>
      <c r="EU37">
        <v>3.3050000000000002</v>
      </c>
      <c r="EV37">
        <v>4589.3999999999996</v>
      </c>
      <c r="EW37">
        <v>5109.6000000000004</v>
      </c>
      <c r="EX37">
        <v>98.7</v>
      </c>
      <c r="EY37">
        <v>36.200000000000003</v>
      </c>
      <c r="EZ37">
        <v>1.85277</v>
      </c>
      <c r="FA37">
        <v>1.8615699999999999</v>
      </c>
      <c r="FB37">
        <v>1.8607</v>
      </c>
      <c r="FC37">
        <v>1.85673</v>
      </c>
      <c r="FD37">
        <v>1.86111</v>
      </c>
      <c r="FE37">
        <v>1.8573500000000001</v>
      </c>
      <c r="FF37">
        <v>1.85945</v>
      </c>
      <c r="FG37">
        <v>1.8623400000000001</v>
      </c>
      <c r="FH37">
        <v>0</v>
      </c>
      <c r="FI37">
        <v>0</v>
      </c>
      <c r="FJ37">
        <v>0</v>
      </c>
      <c r="FK37">
        <v>0</v>
      </c>
      <c r="FL37" t="s">
        <v>354</v>
      </c>
      <c r="FM37" t="s">
        <v>355</v>
      </c>
      <c r="FN37" t="s">
        <v>356</v>
      </c>
      <c r="FO37" t="s">
        <v>356</v>
      </c>
      <c r="FP37" t="s">
        <v>356</v>
      </c>
      <c r="FQ37" t="s">
        <v>356</v>
      </c>
      <c r="FR37">
        <v>0</v>
      </c>
      <c r="FS37">
        <v>100</v>
      </c>
      <c r="FT37">
        <v>100</v>
      </c>
      <c r="FU37">
        <v>-1.851</v>
      </c>
      <c r="FV37">
        <v>5.8500000000000003E-2</v>
      </c>
      <c r="FW37">
        <v>-0.40858246726297648</v>
      </c>
      <c r="FX37">
        <v>-4.0117494158234393E-3</v>
      </c>
      <c r="FY37">
        <v>1.087516141204025E-6</v>
      </c>
      <c r="FZ37">
        <v>-8.657206703991749E-11</v>
      </c>
      <c r="GA37">
        <v>5.8442857142857463E-2</v>
      </c>
      <c r="GB37">
        <v>0</v>
      </c>
      <c r="GC37">
        <v>0</v>
      </c>
      <c r="GD37">
        <v>0</v>
      </c>
      <c r="GE37">
        <v>4</v>
      </c>
      <c r="GF37">
        <v>2094</v>
      </c>
      <c r="GG37">
        <v>-1</v>
      </c>
      <c r="GH37">
        <v>-1</v>
      </c>
      <c r="GI37">
        <v>19.600000000000001</v>
      </c>
      <c r="GJ37">
        <v>19.5</v>
      </c>
      <c r="GK37">
        <v>0.99853499999999995</v>
      </c>
      <c r="GL37">
        <v>2.3779300000000001</v>
      </c>
      <c r="GM37">
        <v>1.5942400000000001</v>
      </c>
      <c r="GN37">
        <v>2.31934</v>
      </c>
      <c r="GO37">
        <v>1.40015</v>
      </c>
      <c r="GP37">
        <v>2.3864700000000001</v>
      </c>
      <c r="GQ37">
        <v>30.458400000000001</v>
      </c>
      <c r="GR37">
        <v>14.7712</v>
      </c>
      <c r="GS37">
        <v>18</v>
      </c>
      <c r="GT37">
        <v>635.72699999999998</v>
      </c>
      <c r="GU37">
        <v>398.721</v>
      </c>
      <c r="GV37">
        <v>24.8431</v>
      </c>
      <c r="GW37">
        <v>20.690100000000001</v>
      </c>
      <c r="GX37">
        <v>30.000399999999999</v>
      </c>
      <c r="GY37">
        <v>20.480399999999999</v>
      </c>
      <c r="GZ37">
        <v>20.4178</v>
      </c>
      <c r="HA37">
        <v>20.031300000000002</v>
      </c>
      <c r="HB37">
        <v>20</v>
      </c>
      <c r="HC37">
        <v>-30</v>
      </c>
      <c r="HD37">
        <v>24.8537</v>
      </c>
      <c r="HE37">
        <v>399.82299999999998</v>
      </c>
      <c r="HF37">
        <v>0</v>
      </c>
      <c r="HG37">
        <v>104.815</v>
      </c>
      <c r="HH37">
        <v>104.58499999999999</v>
      </c>
    </row>
    <row r="38" spans="1:216" x14ac:dyDescent="0.2">
      <c r="A38">
        <v>20</v>
      </c>
      <c r="B38">
        <v>1689470433.0999999</v>
      </c>
      <c r="C38">
        <v>1149.5</v>
      </c>
      <c r="D38" t="s">
        <v>393</v>
      </c>
      <c r="E38" t="s">
        <v>394</v>
      </c>
      <c r="F38" t="s">
        <v>347</v>
      </c>
      <c r="G38" t="s">
        <v>348</v>
      </c>
      <c r="H38" t="s">
        <v>349</v>
      </c>
      <c r="I38" t="s">
        <v>350</v>
      </c>
      <c r="J38" t="s">
        <v>395</v>
      </c>
      <c r="K38" t="s">
        <v>351</v>
      </c>
      <c r="L38">
        <v>1689470433.0999999</v>
      </c>
      <c r="M38">
        <f t="shared" si="0"/>
        <v>-2.2730509731168171E-4</v>
      </c>
      <c r="N38">
        <f t="shared" si="1"/>
        <v>-0.22730509731168172</v>
      </c>
      <c r="O38">
        <f t="shared" si="2"/>
        <v>6.5830345329293589</v>
      </c>
      <c r="P38">
        <f t="shared" si="3"/>
        <v>399.77300000000002</v>
      </c>
      <c r="Q38">
        <f t="shared" si="4"/>
        <v>998.43641977735228</v>
      </c>
      <c r="R38">
        <f t="shared" si="5"/>
        <v>100.06459895274121</v>
      </c>
      <c r="S38">
        <f t="shared" si="6"/>
        <v>40.065770964218999</v>
      </c>
      <c r="T38">
        <f t="shared" si="7"/>
        <v>-1.7131088495070897E-2</v>
      </c>
      <c r="U38">
        <f t="shared" si="8"/>
        <v>3.6674883366529247</v>
      </c>
      <c r="V38">
        <f t="shared" si="9"/>
        <v>-1.717566928096884E-2</v>
      </c>
      <c r="W38">
        <f t="shared" si="10"/>
        <v>-1.0730778358240501E-2</v>
      </c>
      <c r="X38">
        <f t="shared" si="11"/>
        <v>297.69024899999994</v>
      </c>
      <c r="Y38">
        <f t="shared" si="12"/>
        <v>24.383313576159875</v>
      </c>
      <c r="Z38">
        <f t="shared" si="13"/>
        <v>23.165600000000001</v>
      </c>
      <c r="AA38">
        <f t="shared" si="14"/>
        <v>2.8481082771225386</v>
      </c>
      <c r="AB38">
        <f t="shared" si="15"/>
        <v>55.300838097299632</v>
      </c>
      <c r="AC38">
        <f t="shared" si="16"/>
        <v>1.5508745532735</v>
      </c>
      <c r="AD38">
        <f t="shared" si="17"/>
        <v>2.8044322774002044</v>
      </c>
      <c r="AE38">
        <f t="shared" si="18"/>
        <v>1.2972337238490386</v>
      </c>
      <c r="AF38">
        <f t="shared" si="19"/>
        <v>10.024154791445163</v>
      </c>
      <c r="AG38">
        <f t="shared" si="20"/>
        <v>-50.498104609918862</v>
      </c>
      <c r="AH38">
        <f t="shared" si="21"/>
        <v>-2.8553514397725985</v>
      </c>
      <c r="AI38">
        <f t="shared" si="22"/>
        <v>254.36094774175359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53676.087842264315</v>
      </c>
      <c r="AO38">
        <f t="shared" si="26"/>
        <v>1799.93</v>
      </c>
      <c r="AP38">
        <f t="shared" si="27"/>
        <v>1517.3408999999999</v>
      </c>
      <c r="AQ38">
        <f t="shared" si="28"/>
        <v>0.84299994999805539</v>
      </c>
      <c r="AR38">
        <f t="shared" si="29"/>
        <v>0.16538990349624705</v>
      </c>
      <c r="AS38">
        <v>1689470433.0999999</v>
      </c>
      <c r="AT38">
        <v>399.77300000000002</v>
      </c>
      <c r="AU38">
        <v>403.40800000000002</v>
      </c>
      <c r="AV38">
        <v>15.474500000000001</v>
      </c>
      <c r="AW38">
        <v>15.5998</v>
      </c>
      <c r="AX38">
        <v>401.62299999999999</v>
      </c>
      <c r="AY38">
        <v>15.4161</v>
      </c>
      <c r="AZ38">
        <v>600.101</v>
      </c>
      <c r="BA38">
        <v>100.157</v>
      </c>
      <c r="BB38">
        <v>6.4302999999999999E-2</v>
      </c>
      <c r="BC38">
        <v>22.9102</v>
      </c>
      <c r="BD38">
        <v>23.165600000000001</v>
      </c>
      <c r="BE38">
        <v>999.9</v>
      </c>
      <c r="BF38">
        <v>0</v>
      </c>
      <c r="BG38">
        <v>0</v>
      </c>
      <c r="BH38">
        <v>9996.8799999999992</v>
      </c>
      <c r="BI38">
        <v>0</v>
      </c>
      <c r="BJ38">
        <v>87.166300000000007</v>
      </c>
      <c r="BK38">
        <v>-3.6349499999999999</v>
      </c>
      <c r="BL38">
        <v>406.05599999999998</v>
      </c>
      <c r="BM38">
        <v>409.80099999999999</v>
      </c>
      <c r="BN38">
        <v>-0.12528700000000001</v>
      </c>
      <c r="BO38">
        <v>403.40800000000002</v>
      </c>
      <c r="BP38">
        <v>15.5998</v>
      </c>
      <c r="BQ38">
        <v>1.54989</v>
      </c>
      <c r="BR38">
        <v>1.56243</v>
      </c>
      <c r="BS38">
        <v>13.4694</v>
      </c>
      <c r="BT38">
        <v>13.5932</v>
      </c>
      <c r="BU38">
        <v>1799.93</v>
      </c>
      <c r="BV38">
        <v>0.90000400000000003</v>
      </c>
      <c r="BW38">
        <v>9.9995600000000004E-2</v>
      </c>
      <c r="BX38">
        <v>0</v>
      </c>
      <c r="BY38">
        <v>1.9661</v>
      </c>
      <c r="BZ38">
        <v>0</v>
      </c>
      <c r="CA38">
        <v>13181.1</v>
      </c>
      <c r="CB38">
        <v>14599.8</v>
      </c>
      <c r="CC38">
        <v>37.561999999999998</v>
      </c>
      <c r="CD38">
        <v>40.436999999999998</v>
      </c>
      <c r="CE38">
        <v>38.5</v>
      </c>
      <c r="CF38">
        <v>40.311999999999998</v>
      </c>
      <c r="CG38">
        <v>37.625</v>
      </c>
      <c r="CH38">
        <v>1619.94</v>
      </c>
      <c r="CI38">
        <v>179.99</v>
      </c>
      <c r="CJ38">
        <v>0</v>
      </c>
      <c r="CK38">
        <v>1689470443.2</v>
      </c>
      <c r="CL38">
        <v>0</v>
      </c>
      <c r="CM38">
        <v>1689469205.0999999</v>
      </c>
      <c r="CN38" t="s">
        <v>352</v>
      </c>
      <c r="CO38">
        <v>1689469198.5999999</v>
      </c>
      <c r="CP38">
        <v>1689469205.0999999</v>
      </c>
      <c r="CQ38">
        <v>63</v>
      </c>
      <c r="CR38">
        <v>-1.2E-2</v>
      </c>
      <c r="CS38">
        <v>-1.2E-2</v>
      </c>
      <c r="CT38">
        <v>-1.8720000000000001</v>
      </c>
      <c r="CU38">
        <v>5.8000000000000003E-2</v>
      </c>
      <c r="CV38">
        <v>407</v>
      </c>
      <c r="CW38">
        <v>16</v>
      </c>
      <c r="CX38">
        <v>0.31</v>
      </c>
      <c r="CY38">
        <v>0.08</v>
      </c>
      <c r="CZ38">
        <v>4.3336963559110204</v>
      </c>
      <c r="DA38">
        <v>0.93404706417538941</v>
      </c>
      <c r="DB38">
        <v>9.6106285014202181E-2</v>
      </c>
      <c r="DC38">
        <v>1</v>
      </c>
      <c r="DD38">
        <v>403.22097500000001</v>
      </c>
      <c r="DE38">
        <v>1.373279549717902</v>
      </c>
      <c r="DF38">
        <v>0.13494415280033431</v>
      </c>
      <c r="DG38">
        <v>-1</v>
      </c>
      <c r="DH38">
        <v>1800.0242499999999</v>
      </c>
      <c r="DI38">
        <v>9.5726432825674029E-2</v>
      </c>
      <c r="DJ38">
        <v>0.1182558138105362</v>
      </c>
      <c r="DK38">
        <v>1</v>
      </c>
      <c r="DL38">
        <v>2</v>
      </c>
      <c r="DM38">
        <v>2</v>
      </c>
      <c r="DN38" t="s">
        <v>353</v>
      </c>
      <c r="DO38">
        <v>3.21238</v>
      </c>
      <c r="DP38">
        <v>2.6732</v>
      </c>
      <c r="DQ38">
        <v>9.4764699999999993E-2</v>
      </c>
      <c r="DR38">
        <v>9.4670599999999994E-2</v>
      </c>
      <c r="DS38">
        <v>8.4323200000000001E-2</v>
      </c>
      <c r="DT38">
        <v>8.42001E-2</v>
      </c>
      <c r="DU38">
        <v>27472.799999999999</v>
      </c>
      <c r="DV38">
        <v>31038.5</v>
      </c>
      <c r="DW38">
        <v>28550.7</v>
      </c>
      <c r="DX38">
        <v>32863.1</v>
      </c>
      <c r="DY38">
        <v>36334.1</v>
      </c>
      <c r="DZ38">
        <v>40893.800000000003</v>
      </c>
      <c r="EA38">
        <v>41895.1</v>
      </c>
      <c r="EB38">
        <v>47534.5</v>
      </c>
      <c r="EC38">
        <v>2.2492999999999999</v>
      </c>
      <c r="ED38">
        <v>1.8448</v>
      </c>
      <c r="EE38">
        <v>0.13247100000000001</v>
      </c>
      <c r="EF38">
        <v>0</v>
      </c>
      <c r="EG38">
        <v>20.9815</v>
      </c>
      <c r="EH38">
        <v>999.9</v>
      </c>
      <c r="EI38">
        <v>52.6</v>
      </c>
      <c r="EJ38">
        <v>27.7</v>
      </c>
      <c r="EK38">
        <v>19.584099999999999</v>
      </c>
      <c r="EL38">
        <v>64.363500000000002</v>
      </c>
      <c r="EM38">
        <v>17.451899999999998</v>
      </c>
      <c r="EN38">
        <v>1</v>
      </c>
      <c r="EO38">
        <v>-0.47238599999999997</v>
      </c>
      <c r="EP38">
        <v>9.2810500000000005</v>
      </c>
      <c r="EQ38">
        <v>19.972899999999999</v>
      </c>
      <c r="ER38">
        <v>5.2297200000000004</v>
      </c>
      <c r="ES38">
        <v>12.014699999999999</v>
      </c>
      <c r="ET38">
        <v>4.9915500000000002</v>
      </c>
      <c r="EU38">
        <v>3.3050000000000002</v>
      </c>
      <c r="EV38">
        <v>4590.8</v>
      </c>
      <c r="EW38">
        <v>5114</v>
      </c>
      <c r="EX38">
        <v>98.7</v>
      </c>
      <c r="EY38">
        <v>36.200000000000003</v>
      </c>
      <c r="EZ38">
        <v>1.8527199999999999</v>
      </c>
      <c r="FA38">
        <v>1.86148</v>
      </c>
      <c r="FB38">
        <v>1.8606499999999999</v>
      </c>
      <c r="FC38">
        <v>1.85669</v>
      </c>
      <c r="FD38">
        <v>1.8609599999999999</v>
      </c>
      <c r="FE38">
        <v>1.8573</v>
      </c>
      <c r="FF38">
        <v>1.8593599999999999</v>
      </c>
      <c r="FG38">
        <v>1.8622399999999999</v>
      </c>
      <c r="FH38">
        <v>0</v>
      </c>
      <c r="FI38">
        <v>0</v>
      </c>
      <c r="FJ38">
        <v>0</v>
      </c>
      <c r="FK38">
        <v>0</v>
      </c>
      <c r="FL38" t="s">
        <v>354</v>
      </c>
      <c r="FM38" t="s">
        <v>355</v>
      </c>
      <c r="FN38" t="s">
        <v>356</v>
      </c>
      <c r="FO38" t="s">
        <v>356</v>
      </c>
      <c r="FP38" t="s">
        <v>356</v>
      </c>
      <c r="FQ38" t="s">
        <v>356</v>
      </c>
      <c r="FR38">
        <v>0</v>
      </c>
      <c r="FS38">
        <v>100</v>
      </c>
      <c r="FT38">
        <v>100</v>
      </c>
      <c r="FU38">
        <v>-1.85</v>
      </c>
      <c r="FV38">
        <v>5.8400000000000001E-2</v>
      </c>
      <c r="FW38">
        <v>-0.40858246726297648</v>
      </c>
      <c r="FX38">
        <v>-4.0117494158234393E-3</v>
      </c>
      <c r="FY38">
        <v>1.087516141204025E-6</v>
      </c>
      <c r="FZ38">
        <v>-8.657206703991749E-11</v>
      </c>
      <c r="GA38">
        <v>5.8442857142857463E-2</v>
      </c>
      <c r="GB38">
        <v>0</v>
      </c>
      <c r="GC38">
        <v>0</v>
      </c>
      <c r="GD38">
        <v>0</v>
      </c>
      <c r="GE38">
        <v>4</v>
      </c>
      <c r="GF38">
        <v>2094</v>
      </c>
      <c r="GG38">
        <v>-1</v>
      </c>
      <c r="GH38">
        <v>-1</v>
      </c>
      <c r="GI38">
        <v>20.6</v>
      </c>
      <c r="GJ38">
        <v>20.5</v>
      </c>
      <c r="GK38">
        <v>1.00464</v>
      </c>
      <c r="GL38">
        <v>2.3828100000000001</v>
      </c>
      <c r="GM38">
        <v>1.5942400000000001</v>
      </c>
      <c r="GN38">
        <v>2.31934</v>
      </c>
      <c r="GO38">
        <v>1.40015</v>
      </c>
      <c r="GP38">
        <v>2.3547400000000001</v>
      </c>
      <c r="GQ38">
        <v>30.48</v>
      </c>
      <c r="GR38">
        <v>14.4735</v>
      </c>
      <c r="GS38">
        <v>18</v>
      </c>
      <c r="GT38">
        <v>634.44600000000003</v>
      </c>
      <c r="GU38">
        <v>398.90699999999998</v>
      </c>
      <c r="GV38">
        <v>16.140799999999999</v>
      </c>
      <c r="GW38">
        <v>20.722899999999999</v>
      </c>
      <c r="GX38">
        <v>29.999400000000001</v>
      </c>
      <c r="GY38">
        <v>20.4985</v>
      </c>
      <c r="GZ38">
        <v>20.437899999999999</v>
      </c>
      <c r="HA38">
        <v>20.168099999999999</v>
      </c>
      <c r="HB38">
        <v>20</v>
      </c>
      <c r="HC38">
        <v>-30</v>
      </c>
      <c r="HD38">
        <v>15.713800000000001</v>
      </c>
      <c r="HE38">
        <v>403.47300000000001</v>
      </c>
      <c r="HF38">
        <v>0</v>
      </c>
      <c r="HG38">
        <v>104.81</v>
      </c>
      <c r="HH38">
        <v>104.58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29</v>
      </c>
      <c r="B18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2023-07-16T01:22:46Z</dcterms:created>
  <dcterms:modified xsi:type="dcterms:W3CDTF">2023-07-21T06:01:43Z</dcterms:modified>
</cp:coreProperties>
</file>