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erbin/Data/Dropbox/2023_gasex/2_intermediate/"/>
    </mc:Choice>
  </mc:AlternateContent>
  <xr:revisionPtr revIDLastSave="0" documentId="13_ncr:1_{224C3652-3EB9-294C-AE9D-2BFA005A2496}" xr6:coauthVersionLast="47" xr6:coauthVersionMax="47" xr10:uidLastSave="{00000000-0000-0000-0000-000000000000}"/>
  <bookViews>
    <workbookView xWindow="8660" yWindow="11480" windowWidth="18320" windowHeight="123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P37" i="1" s="1"/>
  <c r="AO37" i="1"/>
  <c r="AN37" i="1"/>
  <c r="AM37" i="1"/>
  <c r="AL37" i="1"/>
  <c r="P37" i="1" s="1"/>
  <c r="AD37" i="1"/>
  <c r="AC37" i="1"/>
  <c r="AB37" i="1" s="1"/>
  <c r="X37" i="1"/>
  <c r="U37" i="1"/>
  <c r="S37" i="1"/>
  <c r="AR36" i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X33" i="1" s="1"/>
  <c r="AQ33" i="1"/>
  <c r="AP33" i="1" s="1"/>
  <c r="AO33" i="1"/>
  <c r="AN33" i="1"/>
  <c r="AM33" i="1"/>
  <c r="AL33" i="1"/>
  <c r="P33" i="1" s="1"/>
  <c r="AD33" i="1"/>
  <c r="AC33" i="1"/>
  <c r="AB33" i="1" s="1"/>
  <c r="U33" i="1"/>
  <c r="S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M30" i="1"/>
  <c r="AL30" i="1"/>
  <c r="P30" i="1" s="1"/>
  <c r="AD30" i="1"/>
  <c r="AC30" i="1"/>
  <c r="AB30" i="1" s="1"/>
  <c r="U30" i="1"/>
  <c r="S30" i="1"/>
  <c r="AR29" i="1"/>
  <c r="X29" i="1" s="1"/>
  <c r="AQ29" i="1"/>
  <c r="AP29" i="1" s="1"/>
  <c r="AO29" i="1"/>
  <c r="AN29" i="1"/>
  <c r="AM29" i="1"/>
  <c r="AL29" i="1"/>
  <c r="P29" i="1" s="1"/>
  <c r="AD29" i="1"/>
  <c r="AC29" i="1"/>
  <c r="AB29" i="1" s="1"/>
  <c r="U29" i="1"/>
  <c r="S29" i="1"/>
  <c r="AR28" i="1"/>
  <c r="AQ28" i="1"/>
  <c r="AO28" i="1"/>
  <c r="AN28" i="1"/>
  <c r="AL28" i="1" s="1"/>
  <c r="O28" i="1" s="1"/>
  <c r="AD28" i="1"/>
  <c r="AC28" i="1"/>
  <c r="AB28" i="1" s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AM26" i="1" s="1"/>
  <c r="AD26" i="1"/>
  <c r="AC26" i="1"/>
  <c r="AB26" i="1"/>
  <c r="U26" i="1"/>
  <c r="S26" i="1"/>
  <c r="AR25" i="1"/>
  <c r="X25" i="1" s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O24" i="1"/>
  <c r="AN24" i="1"/>
  <c r="AL24" i="1" s="1"/>
  <c r="AD24" i="1"/>
  <c r="AC24" i="1"/>
  <c r="AB24" i="1" s="1"/>
  <c r="U24" i="1"/>
  <c r="O24" i="1"/>
  <c r="AR23" i="1"/>
  <c r="AQ23" i="1"/>
  <c r="AO23" i="1"/>
  <c r="AP23" i="1" s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X21" i="1" s="1"/>
  <c r="AQ21" i="1"/>
  <c r="AP21" i="1" s="1"/>
  <c r="AO21" i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X19" i="1" s="1"/>
  <c r="AN19" i="1"/>
  <c r="AL19" i="1" s="1"/>
  <c r="AM19" i="1"/>
  <c r="AD19" i="1"/>
  <c r="AC19" i="1"/>
  <c r="AB19" i="1" s="1"/>
  <c r="U19" i="1"/>
  <c r="N19" i="1"/>
  <c r="M19" i="1"/>
  <c r="AF19" i="1" s="1"/>
  <c r="N36" i="1" l="1"/>
  <c r="M36" i="1" s="1"/>
  <c r="AM36" i="1"/>
  <c r="S36" i="1"/>
  <c r="P36" i="1"/>
  <c r="O36" i="1"/>
  <c r="N27" i="1"/>
  <c r="M27" i="1" s="1"/>
  <c r="S27" i="1"/>
  <c r="O27" i="1"/>
  <c r="P27" i="1"/>
  <c r="N20" i="1"/>
  <c r="M20" i="1" s="1"/>
  <c r="AM20" i="1"/>
  <c r="S20" i="1"/>
  <c r="P20" i="1"/>
  <c r="Y19" i="1"/>
  <c r="Z19" i="1" s="1"/>
  <c r="AG19" i="1"/>
  <c r="N32" i="1"/>
  <c r="M32" i="1" s="1"/>
  <c r="AM32" i="1"/>
  <c r="S32" i="1"/>
  <c r="P32" i="1"/>
  <c r="O32" i="1"/>
  <c r="S35" i="1"/>
  <c r="P35" i="1"/>
  <c r="O35" i="1"/>
  <c r="N35" i="1"/>
  <c r="M35" i="1" s="1"/>
  <c r="AM35" i="1"/>
  <c r="S23" i="1"/>
  <c r="O23" i="1"/>
  <c r="P23" i="1"/>
  <c r="N23" i="1"/>
  <c r="M23" i="1" s="1"/>
  <c r="S31" i="1"/>
  <c r="P31" i="1"/>
  <c r="O31" i="1"/>
  <c r="N31" i="1"/>
  <c r="M31" i="1" s="1"/>
  <c r="AM31" i="1"/>
  <c r="V19" i="1"/>
  <c r="T19" i="1" s="1"/>
  <c r="W19" i="1" s="1"/>
  <c r="O20" i="1"/>
  <c r="N28" i="1"/>
  <c r="M28" i="1" s="1"/>
  <c r="AM28" i="1"/>
  <c r="S28" i="1"/>
  <c r="AP28" i="1"/>
  <c r="X28" i="1"/>
  <c r="P34" i="1"/>
  <c r="O34" i="1"/>
  <c r="N34" i="1"/>
  <c r="M34" i="1" s="1"/>
  <c r="AM34" i="1"/>
  <c r="S34" i="1"/>
  <c r="P38" i="1"/>
  <c r="O38" i="1"/>
  <c r="N38" i="1"/>
  <c r="M38" i="1" s="1"/>
  <c r="AM38" i="1"/>
  <c r="S38" i="1"/>
  <c r="P28" i="1"/>
  <c r="X20" i="1"/>
  <c r="N24" i="1"/>
  <c r="M24" i="1" s="1"/>
  <c r="AM24" i="1"/>
  <c r="P24" i="1"/>
  <c r="S24" i="1"/>
  <c r="P19" i="1"/>
  <c r="S19" i="1"/>
  <c r="O19" i="1"/>
  <c r="AP24" i="1"/>
  <c r="X24" i="1"/>
  <c r="AM27" i="1"/>
  <c r="X32" i="1"/>
  <c r="X36" i="1"/>
  <c r="AP19" i="1"/>
  <c r="N22" i="1"/>
  <c r="M22" i="1" s="1"/>
  <c r="X23" i="1"/>
  <c r="N26" i="1"/>
  <c r="M26" i="1" s="1"/>
  <c r="X27" i="1"/>
  <c r="N30" i="1"/>
  <c r="M30" i="1" s="1"/>
  <c r="X31" i="1"/>
  <c r="X35" i="1"/>
  <c r="AM22" i="1"/>
  <c r="O30" i="1"/>
  <c r="O22" i="1"/>
  <c r="O26" i="1"/>
  <c r="N21" i="1"/>
  <c r="M21" i="1" s="1"/>
  <c r="X22" i="1"/>
  <c r="N25" i="1"/>
  <c r="M25" i="1" s="1"/>
  <c r="P26" i="1"/>
  <c r="X26" i="1"/>
  <c r="N29" i="1"/>
  <c r="M29" i="1" s="1"/>
  <c r="X30" i="1"/>
  <c r="N33" i="1"/>
  <c r="M33" i="1" s="1"/>
  <c r="Y33" i="1" s="1"/>
  <c r="Z33" i="1" s="1"/>
  <c r="X34" i="1"/>
  <c r="N37" i="1"/>
  <c r="M37" i="1" s="1"/>
  <c r="X38" i="1"/>
  <c r="O21" i="1"/>
  <c r="O25" i="1"/>
  <c r="O29" i="1"/>
  <c r="O33" i="1"/>
  <c r="O37" i="1"/>
  <c r="AM21" i="1"/>
  <c r="Q19" i="1" l="1"/>
  <c r="R19" i="1" s="1"/>
  <c r="Y36" i="1"/>
  <c r="Z36" i="1" s="1"/>
  <c r="AF23" i="1"/>
  <c r="AF25" i="1"/>
  <c r="Y25" i="1"/>
  <c r="Z25" i="1" s="1"/>
  <c r="V25" i="1" s="1"/>
  <c r="T25" i="1" s="1"/>
  <c r="W25" i="1" s="1"/>
  <c r="Q25" i="1" s="1"/>
  <c r="R25" i="1" s="1"/>
  <c r="Y32" i="1"/>
  <c r="Z32" i="1" s="1"/>
  <c r="V32" i="1" s="1"/>
  <c r="T32" i="1" s="1"/>
  <c r="W32" i="1" s="1"/>
  <c r="Q32" i="1" s="1"/>
  <c r="R32" i="1" s="1"/>
  <c r="AF20" i="1"/>
  <c r="Y22" i="1"/>
  <c r="Z22" i="1" s="1"/>
  <c r="V22" i="1" s="1"/>
  <c r="T22" i="1" s="1"/>
  <c r="W22" i="1" s="1"/>
  <c r="Q22" i="1" s="1"/>
  <c r="R22" i="1" s="1"/>
  <c r="AA33" i="1"/>
  <c r="AE33" i="1" s="1"/>
  <c r="AH33" i="1"/>
  <c r="AG33" i="1"/>
  <c r="Y38" i="1"/>
  <c r="Z38" i="1" s="1"/>
  <c r="AF30" i="1"/>
  <c r="Y28" i="1"/>
  <c r="Z28" i="1" s="1"/>
  <c r="V28" i="1" s="1"/>
  <c r="T28" i="1" s="1"/>
  <c r="W28" i="1" s="1"/>
  <c r="Q28" i="1" s="1"/>
  <c r="R28" i="1" s="1"/>
  <c r="AF21" i="1"/>
  <c r="Y21" i="1"/>
  <c r="Z21" i="1" s="1"/>
  <c r="V21" i="1" s="1"/>
  <c r="T21" i="1" s="1"/>
  <c r="W21" i="1" s="1"/>
  <c r="Q21" i="1" s="1"/>
  <c r="R21" i="1" s="1"/>
  <c r="AF26" i="1"/>
  <c r="Y35" i="1"/>
  <c r="Z35" i="1" s="1"/>
  <c r="V35" i="1" s="1"/>
  <c r="T35" i="1" s="1"/>
  <c r="W35" i="1" s="1"/>
  <c r="Q35" i="1" s="1"/>
  <c r="R35" i="1" s="1"/>
  <c r="Y31" i="1"/>
  <c r="Z31" i="1" s="1"/>
  <c r="V31" i="1" s="1"/>
  <c r="T31" i="1" s="1"/>
  <c r="W31" i="1" s="1"/>
  <c r="Q31" i="1" s="1"/>
  <c r="R31" i="1" s="1"/>
  <c r="AF37" i="1"/>
  <c r="Y37" i="1"/>
  <c r="Z37" i="1" s="1"/>
  <c r="AF38" i="1"/>
  <c r="V38" i="1"/>
  <c r="T38" i="1" s="1"/>
  <c r="W38" i="1" s="1"/>
  <c r="Q38" i="1" s="1"/>
  <c r="R38" i="1" s="1"/>
  <c r="Y34" i="1"/>
  <c r="Z34" i="1" s="1"/>
  <c r="V34" i="1" s="1"/>
  <c r="T34" i="1" s="1"/>
  <c r="W34" i="1" s="1"/>
  <c r="Q34" i="1" s="1"/>
  <c r="R34" i="1" s="1"/>
  <c r="Y27" i="1"/>
  <c r="Z27" i="1" s="1"/>
  <c r="Y24" i="1"/>
  <c r="Z24" i="1" s="1"/>
  <c r="V24" i="1" s="1"/>
  <c r="T24" i="1" s="1"/>
  <c r="W24" i="1" s="1"/>
  <c r="Q24" i="1" s="1"/>
  <c r="R24" i="1" s="1"/>
  <c r="AF33" i="1"/>
  <c r="V33" i="1"/>
  <c r="T33" i="1" s="1"/>
  <c r="W33" i="1" s="1"/>
  <c r="Q33" i="1" s="1"/>
  <c r="R33" i="1" s="1"/>
  <c r="AF24" i="1"/>
  <c r="AF31" i="1"/>
  <c r="AA19" i="1"/>
  <c r="AE19" i="1" s="1"/>
  <c r="AH19" i="1"/>
  <c r="AI19" i="1" s="1"/>
  <c r="Y30" i="1"/>
  <c r="Z30" i="1" s="1"/>
  <c r="V30" i="1" s="1"/>
  <c r="T30" i="1" s="1"/>
  <c r="W30" i="1" s="1"/>
  <c r="Q30" i="1" s="1"/>
  <c r="R30" i="1" s="1"/>
  <c r="Y23" i="1"/>
  <c r="Z23" i="1" s="1"/>
  <c r="Y20" i="1"/>
  <c r="Z20" i="1" s="1"/>
  <c r="AF29" i="1"/>
  <c r="Y29" i="1"/>
  <c r="Z29" i="1" s="1"/>
  <c r="AF22" i="1"/>
  <c r="AF35" i="1"/>
  <c r="AF32" i="1"/>
  <c r="V36" i="1"/>
  <c r="T36" i="1" s="1"/>
  <c r="W36" i="1" s="1"/>
  <c r="Q36" i="1" s="1"/>
  <c r="R36" i="1" s="1"/>
  <c r="AF36" i="1"/>
  <c r="Y26" i="1"/>
  <c r="Z26" i="1" s="1"/>
  <c r="AF34" i="1"/>
  <c r="AF28" i="1"/>
  <c r="AF27" i="1"/>
  <c r="AA31" i="1" l="1"/>
  <c r="AE31" i="1" s="1"/>
  <c r="AH31" i="1"/>
  <c r="AG31" i="1"/>
  <c r="AH34" i="1"/>
  <c r="AA34" i="1"/>
  <c r="AE34" i="1" s="1"/>
  <c r="AG34" i="1"/>
  <c r="AA35" i="1"/>
  <c r="AE35" i="1" s="1"/>
  <c r="AH35" i="1"/>
  <c r="AG35" i="1"/>
  <c r="AA20" i="1"/>
  <c r="AE20" i="1" s="1"/>
  <c r="AG20" i="1"/>
  <c r="AH20" i="1"/>
  <c r="AI20" i="1" s="1"/>
  <c r="AA27" i="1"/>
  <c r="AE27" i="1" s="1"/>
  <c r="AH27" i="1"/>
  <c r="AG27" i="1"/>
  <c r="AA28" i="1"/>
  <c r="AE28" i="1" s="1"/>
  <c r="AH28" i="1"/>
  <c r="AG28" i="1"/>
  <c r="AI33" i="1"/>
  <c r="AA25" i="1"/>
  <c r="AE25" i="1" s="1"/>
  <c r="AH25" i="1"/>
  <c r="AG25" i="1"/>
  <c r="AA23" i="1"/>
  <c r="AE23" i="1" s="1"/>
  <c r="AH23" i="1"/>
  <c r="AG23" i="1"/>
  <c r="AH26" i="1"/>
  <c r="AA26" i="1"/>
  <c r="AE26" i="1" s="1"/>
  <c r="AG26" i="1"/>
  <c r="AH22" i="1"/>
  <c r="AA22" i="1"/>
  <c r="AE22" i="1" s="1"/>
  <c r="AG22" i="1"/>
  <c r="V27" i="1"/>
  <c r="T27" i="1" s="1"/>
  <c r="W27" i="1" s="1"/>
  <c r="Q27" i="1" s="1"/>
  <c r="R27" i="1" s="1"/>
  <c r="AA29" i="1"/>
  <c r="AE29" i="1" s="1"/>
  <c r="AH29" i="1"/>
  <c r="AG29" i="1"/>
  <c r="AH30" i="1"/>
  <c r="AA30" i="1"/>
  <c r="AE30" i="1" s="1"/>
  <c r="AG30" i="1"/>
  <c r="V26" i="1"/>
  <c r="T26" i="1" s="1"/>
  <c r="W26" i="1" s="1"/>
  <c r="Q26" i="1" s="1"/>
  <c r="R26" i="1" s="1"/>
  <c r="V23" i="1"/>
  <c r="T23" i="1" s="1"/>
  <c r="W23" i="1" s="1"/>
  <c r="Q23" i="1" s="1"/>
  <c r="R23" i="1" s="1"/>
  <c r="V29" i="1"/>
  <c r="T29" i="1" s="1"/>
  <c r="W29" i="1" s="1"/>
  <c r="Q29" i="1" s="1"/>
  <c r="R29" i="1" s="1"/>
  <c r="AA24" i="1"/>
  <c r="AE24" i="1" s="1"/>
  <c r="AG24" i="1"/>
  <c r="AH24" i="1"/>
  <c r="AI24" i="1" s="1"/>
  <c r="AA37" i="1"/>
  <c r="AE37" i="1" s="1"/>
  <c r="AH37" i="1"/>
  <c r="AG37" i="1"/>
  <c r="V20" i="1"/>
  <c r="T20" i="1" s="1"/>
  <c r="W20" i="1" s="1"/>
  <c r="Q20" i="1" s="1"/>
  <c r="R20" i="1" s="1"/>
  <c r="AA36" i="1"/>
  <c r="AE36" i="1" s="1"/>
  <c r="AH36" i="1"/>
  <c r="AG36" i="1"/>
  <c r="V37" i="1"/>
  <c r="T37" i="1" s="1"/>
  <c r="W37" i="1" s="1"/>
  <c r="Q37" i="1" s="1"/>
  <c r="R37" i="1" s="1"/>
  <c r="AA21" i="1"/>
  <c r="AE21" i="1" s="1"/>
  <c r="AH21" i="1"/>
  <c r="AG21" i="1"/>
  <c r="AH38" i="1"/>
  <c r="AA38" i="1"/>
  <c r="AE38" i="1" s="1"/>
  <c r="AG38" i="1"/>
  <c r="AA32" i="1"/>
  <c r="AE32" i="1" s="1"/>
  <c r="AH32" i="1"/>
  <c r="AI32" i="1" s="1"/>
  <c r="AG32" i="1"/>
  <c r="AI23" i="1" l="1"/>
  <c r="AI34" i="1"/>
  <c r="AI35" i="1"/>
  <c r="AI38" i="1"/>
  <c r="AI30" i="1"/>
  <c r="AI21" i="1"/>
  <c r="AI37" i="1"/>
  <c r="AI27" i="1"/>
  <c r="AI22" i="1"/>
  <c r="AI25" i="1"/>
  <c r="AI36" i="1"/>
  <c r="AI29" i="1"/>
  <c r="AI26" i="1"/>
  <c r="AI31" i="1"/>
  <c r="AI28" i="1"/>
</calcChain>
</file>

<file path=xl/sharedStrings.xml><?xml version="1.0" encoding="utf-8"?>
<sst xmlns="http://schemas.openxmlformats.org/spreadsheetml/2006/main" count="1011" uniqueCount="392">
  <si>
    <t>File opened</t>
  </si>
  <si>
    <t>2023-07-16 12:00:33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</si>
  <si>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</si>
  <si>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</si>
  <si>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</si>
  <si>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</si>
  <si>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</si>
  <si>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</si>
  <si>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</si>
  <si>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</si>
  <si>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</si>
  <si>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</si>
  <si>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</si>
  <si>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{"co2aspan2": "-0.0349502", "oxygen": "21", "h2oaspan1": "1.00591", "h2obspanconc1": "11.65", "ssa_ref": "34842.2", "co2bspanconc2": "301.4", "co2bspanconc1": "2473", "co2bzero": "0.928369", "co2aspanconc1": "2473", "tazero": "-0.14134", "h2obspan1": "1.00489", "h2obspan2a": "0.0687607", "co2aspanconc2": "301.4", "h2oaspan2b": "0.0685964", "h2oaspan2": "0", "h2obzero": "1.0566", "h2obspan2": "0", "h2oazero": "1.04545", "ssb_ref": "37125.5", "co2aspan2a": "0.292292", "chamberpressurezero": "2.68486", "co2aspan1": "1.00226", "h2oaspanconc1": "11.65", "h2oaspanconc2": "0", "co2bspan2": "-0.0342144", "flowbzero": "0.29043", "h2obspanconc2": "0", "co2azero": "0.925242", "tbzero": "-0.243059", "flowmeterzero": "0.996167", "co2bspan2b": "0.29074", "co2aspan2b": "0.289966", "co2bspan1": "1.0021", "h2obspan2b": "0.0690967", "co2bspan2a": "0.293064", "h2oaspan2a": "0.0681933", "flowazero": "0.2969"}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</si>
  <si>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</si>
  <si>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</si>
  <si>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</si>
  <si>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</si>
  <si>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</si>
  <si>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</si>
  <si>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</si>
  <si>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</si>
  <si>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</si>
  <si>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</si>
  <si>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</si>
  <si>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</si>
  <si>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</si>
  <si>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12:00:33</t>
  </si>
  <si>
    <t>Stability Definition:	CO2_r (Meas): Per=20	Qin (LeafQ): Std&lt;1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</si>
  <si>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</si>
  <si>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</si>
  <si>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</si>
  <si>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</si>
  <si>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</si>
  <si>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</si>
  <si>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</si>
  <si>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</si>
  <si>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</si>
  <si>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</si>
  <si>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</si>
  <si>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</si>
  <si>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</si>
  <si>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</si>
  <si>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</si>
  <si>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</si>
  <si>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</si>
  <si>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</si>
  <si>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</si>
  <si>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</si>
  <si>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</si>
  <si>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</si>
  <si>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</si>
  <si>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</si>
  <si>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</si>
  <si>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</si>
  <si>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</si>
  <si>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</si>
  <si>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</si>
  <si>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</si>
  <si>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</si>
  <si>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</si>
  <si>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</si>
  <si>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</si>
  <si>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</si>
  <si>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</si>
  <si>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</si>
  <si>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</si>
  <si>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</si>
  <si>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</si>
  <si>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</si>
  <si>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</si>
  <si>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</si>
  <si>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</si>
  <si>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</si>
  <si>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</si>
  <si>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</si>
  <si>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</si>
  <si>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</si>
  <si>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</si>
  <si>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</si>
  <si>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</si>
  <si>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</si>
  <si>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</si>
  <si>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</si>
  <si>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</si>
  <si>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</si>
  <si>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</si>
  <si>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</si>
  <si>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</si>
  <si>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</si>
  <si>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</si>
  <si>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</si>
  <si>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</si>
  <si>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</si>
  <si>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</si>
  <si>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</si>
  <si>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</si>
  <si>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</si>
  <si>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</si>
  <si>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</si>
  <si>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</si>
  <si>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</si>
  <si>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</si>
  <si>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</si>
  <si>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</si>
  <si>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</si>
  <si>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</si>
  <si>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</si>
  <si>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</si>
  <si>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</si>
  <si>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</si>
  <si>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</si>
  <si>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</si>
  <si>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</si>
  <si>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</si>
  <si>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</si>
  <si>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</si>
  <si>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</si>
  <si>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</si>
  <si>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</si>
  <si>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</si>
  <si>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</si>
  <si>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</si>
  <si>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</si>
  <si>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</si>
  <si>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</si>
  <si>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</si>
  <si>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</si>
  <si>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</si>
  <si>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</si>
  <si>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</si>
  <si>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</si>
  <si>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</si>
  <si>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</si>
  <si>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</si>
  <si>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</si>
  <si>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</si>
  <si>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</si>
  <si>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</si>
  <si>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</si>
  <si>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</si>
  <si>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</si>
  <si>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</si>
  <si>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</si>
  <si>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</si>
  <si>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</si>
  <si>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</si>
  <si>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</si>
  <si>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</si>
  <si>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</si>
  <si>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</si>
  <si>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</si>
  <si>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</si>
  <si>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</si>
  <si>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</si>
  <si>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</si>
  <si>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</si>
  <si>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</si>
  <si>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</si>
  <si>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</si>
  <si>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</si>
  <si>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</si>
  <si>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</si>
  <si>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</si>
  <si>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</si>
  <si>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</si>
  <si>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</si>
  <si>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</si>
  <si>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</si>
  <si>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</si>
  <si>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</si>
  <si>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</si>
  <si>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</si>
  <si>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</si>
  <si>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</si>
  <si>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</si>
  <si>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</si>
  <si>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</si>
  <si>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</si>
  <si>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</si>
  <si>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</si>
  <si>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</si>
  <si>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</si>
  <si>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</si>
  <si>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</si>
  <si>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</si>
  <si>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</si>
  <si>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</si>
  <si>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</si>
  <si>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</si>
  <si>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</si>
  <si>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</si>
  <si>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</si>
  <si>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</si>
  <si>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</si>
  <si>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</si>
  <si>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</si>
  <si>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</si>
  <si>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</si>
  <si>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</si>
  <si>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</si>
  <si>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</si>
  <si>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</si>
  <si>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</si>
  <si>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</si>
  <si>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</si>
  <si>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</si>
  <si>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</si>
  <si>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</si>
  <si>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</si>
  <si>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</si>
  <si>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</si>
  <si>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</si>
  <si>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</si>
  <si>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</si>
  <si>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</si>
  <si>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</si>
  <si>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</si>
  <si>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</si>
  <si>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</si>
  <si>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</si>
  <si>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</si>
  <si>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</si>
  <si>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</si>
  <si>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</si>
  <si>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</si>
  <si>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</si>
  <si>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</si>
  <si>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</si>
  <si>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</si>
  <si>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</si>
  <si>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</si>
  <si>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</si>
  <si>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</si>
  <si>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</si>
  <si>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</si>
  <si>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</si>
  <si>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</si>
  <si>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</si>
  <si>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</si>
  <si>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</si>
  <si>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</si>
  <si>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</si>
  <si>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</si>
  <si>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</si>
  <si>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</si>
  <si>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</si>
  <si>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</si>
  <si>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</si>
  <si>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</si>
  <si>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</si>
  <si>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</si>
  <si>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</si>
  <si>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</si>
  <si>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</si>
  <si>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</si>
  <si>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</si>
  <si>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</si>
  <si>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</si>
  <si>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</si>
  <si>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</si>
  <si>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</si>
  <si>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</si>
  <si>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</si>
  <si>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</si>
  <si>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</si>
  <si>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</si>
  <si>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</si>
  <si>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</si>
  <si>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</si>
  <si>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</si>
  <si>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</si>
  <si>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</si>
  <si>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</si>
  <si>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</si>
  <si>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</si>
  <si>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</si>
  <si>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</si>
  <si>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</si>
  <si>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</si>
  <si>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</si>
  <si>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</si>
  <si>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</si>
  <si>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</si>
  <si>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</si>
  <si>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</si>
  <si>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</si>
  <si>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</si>
  <si>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</si>
  <si>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</si>
  <si>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</si>
  <si>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</si>
  <si>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</si>
  <si>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</si>
  <si>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</si>
  <si>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</si>
  <si>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</si>
  <si>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</si>
  <si>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</si>
  <si>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</si>
  <si>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</si>
  <si>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</si>
  <si>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</si>
  <si>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</si>
  <si>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</si>
  <si>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</si>
  <si>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</si>
  <si>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</si>
  <si>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</si>
  <si>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</si>
  <si>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</si>
  <si>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</si>
  <si>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</si>
  <si>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</si>
  <si>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</si>
  <si>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</si>
  <si>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</si>
  <si>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</si>
  <si>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</si>
  <si>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</si>
  <si>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</si>
  <si>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</si>
  <si>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</si>
  <si>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</si>
  <si>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</si>
  <si>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</si>
  <si>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</si>
  <si>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</si>
  <si>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</si>
  <si>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</si>
  <si>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</si>
  <si>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</si>
  <si>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</si>
  <si>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</si>
  <si>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</si>
  <si>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</si>
  <si>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</si>
  <si>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</si>
  <si>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</si>
  <si>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</si>
  <si>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</si>
  <si>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12:21:31</t>
  </si>
  <si>
    <t>12:21:31</t>
  </si>
  <si>
    <t>none</t>
  </si>
  <si>
    <t>Lindsey</t>
  </si>
  <si>
    <t>20230716</t>
  </si>
  <si>
    <t>AR</t>
  </si>
  <si>
    <t>SAAL</t>
  </si>
  <si>
    <t>BNL21826</t>
  </si>
  <si>
    <t>12:18:23</t>
  </si>
  <si>
    <t>2/2</t>
  </si>
  <si>
    <t>00000000</t>
  </si>
  <si>
    <t>iiiiiiii</t>
  </si>
  <si>
    <t>off</t>
  </si>
  <si>
    <t>20230716 12:22:32</t>
  </si>
  <si>
    <t>12:22:32</t>
  </si>
  <si>
    <t>20230716 12:23:33</t>
  </si>
  <si>
    <t>12:23:33</t>
  </si>
  <si>
    <t>20230716 12:24:34</t>
  </si>
  <si>
    <t>12:24:34</t>
  </si>
  <si>
    <t>20230716 12:25:35</t>
  </si>
  <si>
    <t>12:25:35</t>
  </si>
  <si>
    <t>20230716 12:26:36</t>
  </si>
  <si>
    <t>12:26:36</t>
  </si>
  <si>
    <t>20230716 12:27:37</t>
  </si>
  <si>
    <t>12:27:37</t>
  </si>
  <si>
    <t>20230716 12:28:38</t>
  </si>
  <si>
    <t>12:28:38</t>
  </si>
  <si>
    <t>20230716 12:29:39</t>
  </si>
  <si>
    <t>12:29:39</t>
  </si>
  <si>
    <t>20230716 12:30:40</t>
  </si>
  <si>
    <t>12:30:40</t>
  </si>
  <si>
    <t>20230716 12:31:41</t>
  </si>
  <si>
    <t>12:31:41</t>
  </si>
  <si>
    <t>20230716 12:32:42</t>
  </si>
  <si>
    <t>12:32:42</t>
  </si>
  <si>
    <t>20230716 12:33:43</t>
  </si>
  <si>
    <t>12:33:43</t>
  </si>
  <si>
    <t>20230716 12:34:44</t>
  </si>
  <si>
    <t>12:34:44</t>
  </si>
  <si>
    <t>20230716 12:35:45</t>
  </si>
  <si>
    <t>12:35:45</t>
  </si>
  <si>
    <t>20230716 12:36:46</t>
  </si>
  <si>
    <t>12:36:46</t>
  </si>
  <si>
    <t>20230716 12:37:47</t>
  </si>
  <si>
    <t>12:37:47</t>
  </si>
  <si>
    <t>20230716 12:38:48</t>
  </si>
  <si>
    <t>12:38:48</t>
  </si>
  <si>
    <t>20230716 12:39:49</t>
  </si>
  <si>
    <t>12:39:49</t>
  </si>
  <si>
    <t>20230716 12:41:43</t>
  </si>
  <si>
    <t>12:41:43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</si>
</sst>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31</v>
      </c>
    </row>
    <row r="3" spans="1:216" x14ac:dyDescent="0.2">
      <c r="B3">
        <v>4</v>
      </c>
      <c r="C3">
        <v>21</v>
      </c>
    </row>
    <row r="4" spans="1:21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1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44</v>
      </c>
      <c r="B6" t="s">
        <v>45</v>
      </c>
      <c r="C6" t="s">
        <v>46</v>
      </c>
      <c r="D6" t="s">
        <v>47</v>
      </c>
      <c r="E6" t="s">
        <v>49</v>
      </c>
    </row>
    <row r="7" spans="1:216" x14ac:dyDescent="0.2">
      <c r="B7">
        <v>5.7469999999999999</v>
      </c>
      <c r="C7">
        <v>0.5</v>
      </c>
      <c r="D7" t="s">
        <v>48</v>
      </c>
      <c r="E7">
        <v>2</v>
      </c>
    </row>
    <row r="8" spans="1:216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55</v>
      </c>
      <c r="B10" t="s">
        <v>56</v>
      </c>
      <c r="C10" t="s">
        <v>58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</row>
    <row r="11" spans="1:216" x14ac:dyDescent="0.2">
      <c r="B11" t="s">
        <v>57</v>
      </c>
      <c r="C11" t="s">
        <v>59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87</v>
      </c>
      <c r="H14" t="s">
        <v>89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86</v>
      </c>
      <c r="G15" t="s">
        <v>88</v>
      </c>
      <c r="H15">
        <v>0</v>
      </c>
    </row>
    <row r="16" spans="1:216" x14ac:dyDescent="0.2">
      <c r="A16" t="s">
        <v>90</v>
      </c>
      <c r="B16" t="s">
        <v>90</v>
      </c>
      <c r="C16" t="s">
        <v>90</v>
      </c>
      <c r="D16" t="s">
        <v>90</v>
      </c>
      <c r="E16" t="s">
        <v>90</v>
      </c>
      <c r="F16" t="s">
        <v>90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92</v>
      </c>
      <c r="AI16" t="s">
        <v>92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94</v>
      </c>
      <c r="AP16" t="s">
        <v>94</v>
      </c>
      <c r="AQ16" t="s">
        <v>94</v>
      </c>
      <c r="AR16" t="s">
        <v>94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96</v>
      </c>
      <c r="BQ16" t="s">
        <v>96</v>
      </c>
      <c r="BR16" t="s">
        <v>96</v>
      </c>
      <c r="BS16" t="s">
        <v>96</v>
      </c>
      <c r="BT16" t="s">
        <v>96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98</v>
      </c>
      <c r="CV16" t="s">
        <v>98</v>
      </c>
      <c r="CW16" t="s">
        <v>98</v>
      </c>
      <c r="CX16" t="s">
        <v>98</v>
      </c>
      <c r="CY16" t="s">
        <v>98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99</v>
      </c>
      <c r="DG16" t="s">
        <v>99</v>
      </c>
      <c r="DH16" t="s">
        <v>99</v>
      </c>
      <c r="DI16" t="s">
        <v>99</v>
      </c>
      <c r="DJ16" t="s">
        <v>99</v>
      </c>
      <c r="DK16" t="s">
        <v>99</v>
      </c>
      <c r="DL16" t="s">
        <v>99</v>
      </c>
      <c r="DM16" t="s">
        <v>99</v>
      </c>
      <c r="DN16" t="s">
        <v>99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100</v>
      </c>
      <c r="EF16" t="s">
        <v>100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101</v>
      </c>
      <c r="EX16" t="s">
        <v>101</v>
      </c>
      <c r="EY16" t="s">
        <v>101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102</v>
      </c>
      <c r="FK16" t="s">
        <v>102</v>
      </c>
      <c r="FL16" t="s">
        <v>102</v>
      </c>
      <c r="FM16" t="s">
        <v>102</v>
      </c>
      <c r="FN16" t="s">
        <v>102</v>
      </c>
      <c r="FO16" t="s">
        <v>102</v>
      </c>
      <c r="FP16" t="s">
        <v>102</v>
      </c>
      <c r="FQ16" t="s">
        <v>102</v>
      </c>
      <c r="FR16" t="s">
        <v>102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104</v>
      </c>
      <c r="GL16" t="s">
        <v>104</v>
      </c>
      <c r="GM16" t="s">
        <v>104</v>
      </c>
      <c r="GN16" t="s">
        <v>104</v>
      </c>
      <c r="GO16" t="s">
        <v>104</v>
      </c>
      <c r="GP16" t="s">
        <v>104</v>
      </c>
      <c r="GQ16" t="s">
        <v>104</v>
      </c>
      <c r="GR16" t="s">
        <v>104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  <c r="GZ16" t="s">
        <v>105</v>
      </c>
      <c r="HA16" t="s">
        <v>105</v>
      </c>
      <c r="HB16" t="s">
        <v>105</v>
      </c>
      <c r="HC16" t="s">
        <v>105</v>
      </c>
      <c r="HD16" t="s">
        <v>105</v>
      </c>
      <c r="HE16" t="s">
        <v>105</v>
      </c>
      <c r="HF16" t="s">
        <v>105</v>
      </c>
      <c r="HG16" t="s">
        <v>105</v>
      </c>
      <c r="HH16" t="s">
        <v>105</v>
      </c>
    </row>
    <row r="17" spans="1:216" x14ac:dyDescent="0.2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136</v>
      </c>
      <c r="AF17" t="s">
        <v>137</v>
      </c>
      <c r="AG17" t="s">
        <v>138</v>
      </c>
      <c r="AH17" t="s">
        <v>139</v>
      </c>
      <c r="AI17" t="s">
        <v>140</v>
      </c>
      <c r="AJ17" t="s">
        <v>93</v>
      </c>
      <c r="AK17" t="s">
        <v>141</v>
      </c>
      <c r="AL17" t="s">
        <v>142</v>
      </c>
      <c r="AM17" t="s">
        <v>143</v>
      </c>
      <c r="AN17" t="s">
        <v>144</v>
      </c>
      <c r="AO17" t="s">
        <v>145</v>
      </c>
      <c r="AP17" t="s">
        <v>146</v>
      </c>
      <c r="AQ17" t="s">
        <v>147</v>
      </c>
      <c r="AR17" t="s">
        <v>148</v>
      </c>
      <c r="AS17" t="s">
        <v>117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189</v>
      </c>
      <c r="CI17" t="s">
        <v>190</v>
      </c>
      <c r="CJ17" t="s">
        <v>191</v>
      </c>
      <c r="CK17" t="s">
        <v>192</v>
      </c>
      <c r="CL17" t="s">
        <v>193</v>
      </c>
      <c r="CM17" t="s">
        <v>107</v>
      </c>
      <c r="CN17" t="s">
        <v>110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</row>
    <row r="18" spans="1:216" x14ac:dyDescent="0.2">
      <c r="B18" t="s">
        <v>318</v>
      </c>
      <c r="C18" t="s">
        <v>318</v>
      </c>
      <c r="F18" t="s">
        <v>318</v>
      </c>
      <c r="L18" t="s">
        <v>318</v>
      </c>
      <c r="M18" t="s">
        <v>319</v>
      </c>
      <c r="N18" t="s">
        <v>320</v>
      </c>
      <c r="O18" t="s">
        <v>321</v>
      </c>
      <c r="P18" t="s">
        <v>322</v>
      </c>
      <c r="Q18" t="s">
        <v>322</v>
      </c>
      <c r="R18" t="s">
        <v>156</v>
      </c>
      <c r="S18" t="s">
        <v>156</v>
      </c>
      <c r="T18" t="s">
        <v>319</v>
      </c>
      <c r="U18" t="s">
        <v>319</v>
      </c>
      <c r="V18" t="s">
        <v>319</v>
      </c>
      <c r="W18" t="s">
        <v>319</v>
      </c>
      <c r="X18" t="s">
        <v>323</v>
      </c>
      <c r="Y18" t="s">
        <v>324</v>
      </c>
      <c r="Z18" t="s">
        <v>324</v>
      </c>
      <c r="AA18" t="s">
        <v>325</v>
      </c>
      <c r="AB18" t="s">
        <v>326</v>
      </c>
      <c r="AC18" t="s">
        <v>325</v>
      </c>
      <c r="AD18" t="s">
        <v>325</v>
      </c>
      <c r="AE18" t="s">
        <v>325</v>
      </c>
      <c r="AF18" t="s">
        <v>323</v>
      </c>
      <c r="AG18" t="s">
        <v>323</v>
      </c>
      <c r="AH18" t="s">
        <v>323</v>
      </c>
      <c r="AI18" t="s">
        <v>323</v>
      </c>
      <c r="AJ18" t="s">
        <v>327</v>
      </c>
      <c r="AK18" t="s">
        <v>326</v>
      </c>
      <c r="AM18" t="s">
        <v>326</v>
      </c>
      <c r="AN18" t="s">
        <v>327</v>
      </c>
      <c r="AO18" t="s">
        <v>321</v>
      </c>
      <c r="AP18" t="s">
        <v>321</v>
      </c>
      <c r="AR18" t="s">
        <v>328</v>
      </c>
      <c r="AS18" t="s">
        <v>318</v>
      </c>
      <c r="AT18" t="s">
        <v>322</v>
      </c>
      <c r="AU18" t="s">
        <v>322</v>
      </c>
      <c r="AV18" t="s">
        <v>329</v>
      </c>
      <c r="AW18" t="s">
        <v>329</v>
      </c>
      <c r="AX18" t="s">
        <v>322</v>
      </c>
      <c r="AY18" t="s">
        <v>329</v>
      </c>
      <c r="AZ18" t="s">
        <v>327</v>
      </c>
      <c r="BA18" t="s">
        <v>325</v>
      </c>
      <c r="BB18" t="s">
        <v>325</v>
      </c>
      <c r="BC18" t="s">
        <v>324</v>
      </c>
      <c r="BD18" t="s">
        <v>324</v>
      </c>
      <c r="BE18" t="s">
        <v>324</v>
      </c>
      <c r="BF18" t="s">
        <v>324</v>
      </c>
      <c r="BG18" t="s">
        <v>324</v>
      </c>
      <c r="BH18" t="s">
        <v>330</v>
      </c>
      <c r="BI18" t="s">
        <v>321</v>
      </c>
      <c r="BJ18" t="s">
        <v>321</v>
      </c>
      <c r="BK18" t="s">
        <v>322</v>
      </c>
      <c r="BL18" t="s">
        <v>322</v>
      </c>
      <c r="BM18" t="s">
        <v>322</v>
      </c>
      <c r="BN18" t="s">
        <v>329</v>
      </c>
      <c r="BO18" t="s">
        <v>322</v>
      </c>
      <c r="BP18" t="s">
        <v>329</v>
      </c>
      <c r="BQ18" t="s">
        <v>325</v>
      </c>
      <c r="BR18" t="s">
        <v>325</v>
      </c>
      <c r="BS18" t="s">
        <v>324</v>
      </c>
      <c r="BT18" t="s">
        <v>324</v>
      </c>
      <c r="BU18" t="s">
        <v>321</v>
      </c>
      <c r="BZ18" t="s">
        <v>321</v>
      </c>
      <c r="CC18" t="s">
        <v>324</v>
      </c>
      <c r="CD18" t="s">
        <v>324</v>
      </c>
      <c r="CE18" t="s">
        <v>324</v>
      </c>
      <c r="CF18" t="s">
        <v>324</v>
      </c>
      <c r="CG18" t="s">
        <v>324</v>
      </c>
      <c r="CH18" t="s">
        <v>321</v>
      </c>
      <c r="CI18" t="s">
        <v>321</v>
      </c>
      <c r="CJ18" t="s">
        <v>321</v>
      </c>
      <c r="CK18" t="s">
        <v>318</v>
      </c>
      <c r="CM18" t="s">
        <v>331</v>
      </c>
      <c r="CO18" t="s">
        <v>318</v>
      </c>
      <c r="CP18" t="s">
        <v>318</v>
      </c>
      <c r="CR18" t="s">
        <v>332</v>
      </c>
      <c r="CS18" t="s">
        <v>333</v>
      </c>
      <c r="CT18" t="s">
        <v>332</v>
      </c>
      <c r="CU18" t="s">
        <v>333</v>
      </c>
      <c r="CV18" t="s">
        <v>332</v>
      </c>
      <c r="CW18" t="s">
        <v>333</v>
      </c>
      <c r="CX18" t="s">
        <v>326</v>
      </c>
      <c r="CY18" t="s">
        <v>326</v>
      </c>
      <c r="CZ18" t="s">
        <v>321</v>
      </c>
      <c r="DA18" t="s">
        <v>334</v>
      </c>
      <c r="DB18" t="s">
        <v>321</v>
      </c>
      <c r="DD18" t="s">
        <v>322</v>
      </c>
      <c r="DE18" t="s">
        <v>335</v>
      </c>
      <c r="DF18" t="s">
        <v>322</v>
      </c>
      <c r="DH18" t="s">
        <v>321</v>
      </c>
      <c r="DI18" t="s">
        <v>334</v>
      </c>
      <c r="DJ18" t="s">
        <v>321</v>
      </c>
      <c r="DO18" t="s">
        <v>336</v>
      </c>
      <c r="DP18" t="s">
        <v>336</v>
      </c>
      <c r="EC18" t="s">
        <v>336</v>
      </c>
      <c r="ED18" t="s">
        <v>336</v>
      </c>
      <c r="EE18" t="s">
        <v>337</v>
      </c>
      <c r="EF18" t="s">
        <v>337</v>
      </c>
      <c r="EG18" t="s">
        <v>324</v>
      </c>
      <c r="EH18" t="s">
        <v>324</v>
      </c>
      <c r="EI18" t="s">
        <v>326</v>
      </c>
      <c r="EJ18" t="s">
        <v>324</v>
      </c>
      <c r="EK18" t="s">
        <v>329</v>
      </c>
      <c r="EL18" t="s">
        <v>326</v>
      </c>
      <c r="EM18" t="s">
        <v>326</v>
      </c>
      <c r="EO18" t="s">
        <v>336</v>
      </c>
      <c r="EP18" t="s">
        <v>336</v>
      </c>
      <c r="EQ18" t="s">
        <v>336</v>
      </c>
      <c r="ER18" t="s">
        <v>336</v>
      </c>
      <c r="ES18" t="s">
        <v>336</v>
      </c>
      <c r="ET18" t="s">
        <v>336</v>
      </c>
      <c r="EU18" t="s">
        <v>336</v>
      </c>
      <c r="EV18" t="s">
        <v>338</v>
      </c>
      <c r="EW18" t="s">
        <v>339</v>
      </c>
      <c r="EX18" t="s">
        <v>339</v>
      </c>
      <c r="EY18" t="s">
        <v>339</v>
      </c>
      <c r="EZ18" t="s">
        <v>336</v>
      </c>
      <c r="FA18" t="s">
        <v>336</v>
      </c>
      <c r="FB18" t="s">
        <v>336</v>
      </c>
      <c r="FC18" t="s">
        <v>336</v>
      </c>
      <c r="FD18" t="s">
        <v>336</v>
      </c>
      <c r="FE18" t="s">
        <v>336</v>
      </c>
      <c r="FF18" t="s">
        <v>336</v>
      </c>
      <c r="FG18" t="s">
        <v>336</v>
      </c>
      <c r="FH18" t="s">
        <v>336</v>
      </c>
      <c r="FI18" t="s">
        <v>336</v>
      </c>
      <c r="FJ18" t="s">
        <v>336</v>
      </c>
      <c r="FK18" t="s">
        <v>336</v>
      </c>
      <c r="FR18" t="s">
        <v>336</v>
      </c>
      <c r="FS18" t="s">
        <v>326</v>
      </c>
      <c r="FT18" t="s">
        <v>326</v>
      </c>
      <c r="FU18" t="s">
        <v>332</v>
      </c>
      <c r="FV18" t="s">
        <v>333</v>
      </c>
      <c r="FW18" t="s">
        <v>333</v>
      </c>
      <c r="GA18" t="s">
        <v>333</v>
      </c>
      <c r="GE18" t="s">
        <v>322</v>
      </c>
      <c r="GF18" t="s">
        <v>322</v>
      </c>
      <c r="GG18" t="s">
        <v>329</v>
      </c>
      <c r="GH18" t="s">
        <v>329</v>
      </c>
      <c r="GI18" t="s">
        <v>340</v>
      </c>
      <c r="GJ18" t="s">
        <v>340</v>
      </c>
      <c r="GK18" t="s">
        <v>336</v>
      </c>
      <c r="GL18" t="s">
        <v>336</v>
      </c>
      <c r="GM18" t="s">
        <v>336</v>
      </c>
      <c r="GN18" t="s">
        <v>336</v>
      </c>
      <c r="GO18" t="s">
        <v>336</v>
      </c>
      <c r="GP18" t="s">
        <v>336</v>
      </c>
      <c r="GQ18" t="s">
        <v>324</v>
      </c>
      <c r="GR18" t="s">
        <v>336</v>
      </c>
      <c r="GT18" t="s">
        <v>327</v>
      </c>
      <c r="GU18" t="s">
        <v>327</v>
      </c>
      <c r="GV18" t="s">
        <v>324</v>
      </c>
      <c r="GW18" t="s">
        <v>324</v>
      </c>
      <c r="GX18" t="s">
        <v>324</v>
      </c>
      <c r="GY18" t="s">
        <v>324</v>
      </c>
      <c r="GZ18" t="s">
        <v>324</v>
      </c>
      <c r="HA18" t="s">
        <v>326</v>
      </c>
      <c r="HB18" t="s">
        <v>326</v>
      </c>
      <c r="HC18" t="s">
        <v>326</v>
      </c>
      <c r="HD18" t="s">
        <v>324</v>
      </c>
      <c r="HE18" t="s">
        <v>322</v>
      </c>
      <c r="HF18" t="s">
        <v>329</v>
      </c>
      <c r="HG18" t="s">
        <v>326</v>
      </c>
      <c r="HH18" t="s">
        <v>326</v>
      </c>
    </row>
    <row r="19" spans="1:216" x14ac:dyDescent="0.2">
      <c r="A19">
        <v>1</v>
      </c>
      <c r="B19">
        <v>1689538891</v>
      </c>
      <c r="C19">
        <v>0</v>
      </c>
      <c r="D19" t="s">
        <v>341</v>
      </c>
      <c r="E19" t="s">
        <v>342</v>
      </c>
      <c r="F19" t="s">
        <v>343</v>
      </c>
      <c r="G19" t="s">
        <v>344</v>
      </c>
      <c r="H19" t="s">
        <v>345</v>
      </c>
      <c r="I19" t="s">
        <v>346</v>
      </c>
      <c r="J19" t="s">
        <v>347</v>
      </c>
      <c r="K19" t="s">
        <v>348</v>
      </c>
      <c r="L19">
        <v>1689538891</v>
      </c>
      <c r="M19">
        <f t="shared" ref="M19:M38" si="0">(N19)/1000</f>
        <v>1.3922428077757917E-3</v>
      </c>
      <c r="N19">
        <f t="shared" ref="N19:N38" si="1">1000*AZ19*AL19*(AV19-AW19)/(100*$B$7*(1000-AL19*AV19))</f>
        <v>1.3922428077757918</v>
      </c>
      <c r="O19">
        <f t="shared" ref="O19:O38" si="2">AZ19*AL19*(AU19-AT19*(1000-AL19*AW19)/(1000-AL19*AV19))/(100*$B$7)</f>
        <v>15.046527516892718</v>
      </c>
      <c r="P19">
        <f t="shared" ref="P19:P38" si="3">AT19 - IF(AL19&gt;1, O19*$B$7*100/(AN19*BH19), 0)</f>
        <v>399.995</v>
      </c>
      <c r="Q19">
        <f t="shared" ref="Q19:Q38" si="4">((W19-M19/2)*P19-O19)/(W19+M19/2)</f>
        <v>252.48647678325119</v>
      </c>
      <c r="R19">
        <f t="shared" ref="R19:R38" si="5">Q19*(BA19+BB19)/1000</f>
        <v>25.409660248715667</v>
      </c>
      <c r="S19">
        <f t="shared" ref="S19:S38" si="6">(AT19 - IF(AL19&gt;1, O19*$B$7*100/(AN19*BH19), 0))*(BA19+BB19)/1000</f>
        <v>40.254579891461503</v>
      </c>
      <c r="T19">
        <f t="shared" ref="T19:T38" si="7">2/((1/V19-1/U19)+SIGN(V19)*SQRT((1/V19-1/U19)*(1/V19-1/U19) + 4*$C$7/(($C$7+1)*($C$7+1))*(2*1/V19*1/U19-1/U19*1/U19)))</f>
        <v>0.17275535150207727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2.9832733469982098</v>
      </c>
      <c r="V19">
        <f t="shared" ref="V19:V38" si="9">M19*(1000-(1000*0.61365*EXP(17.502*Z19/(240.97+Z19))/(BA19+BB19)+AV19)/2)/(1000*0.61365*EXP(17.502*Z19/(240.97+Z19))/(BA19+BB19)-AV19)</f>
        <v>0.16738393694129447</v>
      </c>
      <c r="W19">
        <f t="shared" ref="W19:W38" si="10">1/(($C$7+1)/(T19/1.6)+1/(U19/1.37)) + $C$7/(($C$7+1)/(T19/1.6) + $C$7/(U19/1.37))</f>
        <v>0.1050836487308951</v>
      </c>
      <c r="X19">
        <f t="shared" ref="X19:X38" si="11">(AO19*AR19)</f>
        <v>330.78101699999996</v>
      </c>
      <c r="Y19">
        <f t="shared" ref="Y19:Y38" si="12">(BC19+(X19+2*0.95*0.0000000567*(((BC19+$B$9)+273)^4-(BC19+273)^4)-44100*M19)/(1.84*29.3*U19+8*0.95*0.0000000567*(BC19+273)^3))</f>
        <v>26.15414465022474</v>
      </c>
      <c r="Z19">
        <f t="shared" ref="Z19:Z38" si="13">($C$9*BD19+$D$9*BE19+$E$9*Y19)</f>
        <v>24.970500000000001</v>
      </c>
      <c r="AA19">
        <f t="shared" ref="AA19:AA38" si="14">0.61365*EXP(17.502*Z19/(240.97+Z19))</f>
        <v>3.1740895857253433</v>
      </c>
      <c r="AB19">
        <f t="shared" ref="AB19:AB38" si="15">(AC19/AD19*100)</f>
        <v>76.063326322791497</v>
      </c>
      <c r="AC19">
        <f t="shared" ref="AC19:AC38" si="16">AV19*(BA19+BB19)/1000</f>
        <v>2.3600347557311596</v>
      </c>
      <c r="AD19">
        <f t="shared" ref="AD19:AD38" si="17">0.61365*EXP(17.502*BC19/(240.97+BC19))</f>
        <v>3.1027235723505329</v>
      </c>
      <c r="AE19">
        <f t="shared" ref="AE19:AE38" si="18">(AA19-AV19*(BA19+BB19)/1000)</f>
        <v>0.81405482999418366</v>
      </c>
      <c r="AF19">
        <f t="shared" ref="AF19:AF38" si="19">(-M19*44100)</f>
        <v>-61.397907822912416</v>
      </c>
      <c r="AG19">
        <f t="shared" ref="AG19:AG38" si="20">2*29.3*U19*0.92*(BC19-Z19)</f>
        <v>-61.245675805826458</v>
      </c>
      <c r="AH19">
        <f t="shared" ref="AH19:AH38" si="21">2*0.95*0.0000000567*(((BC19+$B$9)+273)^4-(Z19+273)^4)</f>
        <v>-4.3329211185563157</v>
      </c>
      <c r="AI19">
        <f t="shared" ref="AI19:AI38" si="22">X19+AH19+AF19+AG19</f>
        <v>203.80451225270474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53506.323052238615</v>
      </c>
      <c r="AO19">
        <f t="shared" ref="AO19:AO38" si="26">$B$13*BI19+$C$13*BJ19+$F$13*BU19*(1-BX19)</f>
        <v>2000.01</v>
      </c>
      <c r="AP19">
        <f t="shared" ref="AP19:AP38" si="27">AO19*AQ19</f>
        <v>1686.0081</v>
      </c>
      <c r="AQ19">
        <f t="shared" ref="AQ19:AQ38" si="28">($B$13*$D$11+$C$13*$D$11+$F$13*((CH19+BZ19)/MAX(CH19+BZ19+CI19, 0.1)*$I$11+CI19/MAX(CH19+BZ19+CI19, 0.1)*$J$11))/($B$13+$C$13+$F$13)</f>
        <v>0.84299983500082498</v>
      </c>
      <c r="AR19">
        <f t="shared" ref="AR19:AR38" si="29">($B$13*$K$11+$C$13*$K$11+$F$13*((CH19+BZ19)/MAX(CH19+BZ19+CI19, 0.1)*$P$11+CI19/MAX(CH19+BZ19+CI19, 0.1)*$Q$11))/($B$13+$C$13+$F$13)</f>
        <v>0.16538968155159223</v>
      </c>
      <c r="AS19">
        <v>1689538891</v>
      </c>
      <c r="AT19">
        <v>399.995</v>
      </c>
      <c r="AU19">
        <v>414.93400000000003</v>
      </c>
      <c r="AV19">
        <v>23.450800000000001</v>
      </c>
      <c r="AW19">
        <v>22.149100000000001</v>
      </c>
      <c r="AX19">
        <v>400.959</v>
      </c>
      <c r="AY19">
        <v>23.256699999999999</v>
      </c>
      <c r="AZ19">
        <v>600.26</v>
      </c>
      <c r="BA19">
        <v>100.59399999999999</v>
      </c>
      <c r="BB19">
        <v>4.3707700000000002E-2</v>
      </c>
      <c r="BC19">
        <v>24.589700000000001</v>
      </c>
      <c r="BD19">
        <v>24.970500000000001</v>
      </c>
      <c r="BE19">
        <v>999.9</v>
      </c>
      <c r="BF19">
        <v>0</v>
      </c>
      <c r="BG19">
        <v>0</v>
      </c>
      <c r="BH19">
        <v>9977.5</v>
      </c>
      <c r="BI19">
        <v>0</v>
      </c>
      <c r="BJ19">
        <v>123.776</v>
      </c>
      <c r="BK19">
        <v>-14.939500000000001</v>
      </c>
      <c r="BL19">
        <v>409.6</v>
      </c>
      <c r="BM19">
        <v>424.33300000000003</v>
      </c>
      <c r="BN19">
        <v>1.30165</v>
      </c>
      <c r="BO19">
        <v>414.93400000000003</v>
      </c>
      <c r="BP19">
        <v>22.149100000000001</v>
      </c>
      <c r="BQ19">
        <v>2.359</v>
      </c>
      <c r="BR19">
        <v>2.2280600000000002</v>
      </c>
      <c r="BS19">
        <v>20.085000000000001</v>
      </c>
      <c r="BT19">
        <v>19.165500000000002</v>
      </c>
      <c r="BU19">
        <v>2000.01</v>
      </c>
      <c r="BV19">
        <v>0.90000599999999997</v>
      </c>
      <c r="BW19">
        <v>9.9994200000000005E-2</v>
      </c>
      <c r="BX19">
        <v>0</v>
      </c>
      <c r="BY19">
        <v>3.0375999999999999</v>
      </c>
      <c r="BZ19">
        <v>0</v>
      </c>
      <c r="CA19">
        <v>18196.099999999999</v>
      </c>
      <c r="CB19">
        <v>19110.8</v>
      </c>
      <c r="CC19">
        <v>37.625</v>
      </c>
      <c r="CD19">
        <v>39.5</v>
      </c>
      <c r="CE19">
        <v>38.625</v>
      </c>
      <c r="CF19">
        <v>38</v>
      </c>
      <c r="CG19">
        <v>37.436999999999998</v>
      </c>
      <c r="CH19">
        <v>1800.02</v>
      </c>
      <c r="CI19">
        <v>199.99</v>
      </c>
      <c r="CJ19">
        <v>0</v>
      </c>
      <c r="CK19">
        <v>1689538894.0999999</v>
      </c>
      <c r="CL19">
        <v>0</v>
      </c>
      <c r="CM19">
        <v>1689538703</v>
      </c>
      <c r="CN19" t="s">
        <v>349</v>
      </c>
      <c r="CO19">
        <v>1689538697</v>
      </c>
      <c r="CP19">
        <v>1689538703</v>
      </c>
      <c r="CQ19">
        <v>21</v>
      </c>
      <c r="CR19">
        <v>0.36299999999999999</v>
      </c>
      <c r="CS19">
        <v>-0.01</v>
      </c>
      <c r="CT19">
        <v>-0.96599999999999997</v>
      </c>
      <c r="CU19">
        <v>0.19400000000000001</v>
      </c>
      <c r="CV19">
        <v>415</v>
      </c>
      <c r="CW19">
        <v>22</v>
      </c>
      <c r="CX19">
        <v>0.09</v>
      </c>
      <c r="CY19">
        <v>7.0000000000000007E-2</v>
      </c>
      <c r="CZ19">
        <v>14.391555562550099</v>
      </c>
      <c r="DA19">
        <v>0.31137849933441197</v>
      </c>
      <c r="DB19">
        <v>3.9879881209364899E-2</v>
      </c>
      <c r="DC19">
        <v>1</v>
      </c>
      <c r="DD19">
        <v>414.88671428571399</v>
      </c>
      <c r="DE19">
        <v>0.14711688311719101</v>
      </c>
      <c r="DF19">
        <v>3.6217784183410498E-2</v>
      </c>
      <c r="DG19">
        <v>-1</v>
      </c>
      <c r="DH19">
        <v>2000.00714285714</v>
      </c>
      <c r="DI19">
        <v>-0.16736965920979199</v>
      </c>
      <c r="DJ19">
        <v>6.9497711996777095E-2</v>
      </c>
      <c r="DK19">
        <v>1</v>
      </c>
      <c r="DL19">
        <v>2</v>
      </c>
      <c r="DM19">
        <v>2</v>
      </c>
      <c r="DN19" t="s">
        <v>350</v>
      </c>
      <c r="DO19">
        <v>3.1590199999999999</v>
      </c>
      <c r="DP19">
        <v>2.7778299999999998</v>
      </c>
      <c r="DQ19">
        <v>9.5189399999999993E-2</v>
      </c>
      <c r="DR19">
        <v>9.8026600000000005E-2</v>
      </c>
      <c r="DS19">
        <v>0.11873499999999999</v>
      </c>
      <c r="DT19">
        <v>0.114731</v>
      </c>
      <c r="DU19">
        <v>28778.3</v>
      </c>
      <c r="DV19">
        <v>30016.6</v>
      </c>
      <c r="DW19">
        <v>29540.7</v>
      </c>
      <c r="DX19">
        <v>31017.1</v>
      </c>
      <c r="DY19">
        <v>34069.599999999999</v>
      </c>
      <c r="DZ19">
        <v>35988.199999999997</v>
      </c>
      <c r="EA19">
        <v>40541.9</v>
      </c>
      <c r="EB19">
        <v>43049.1</v>
      </c>
      <c r="EC19">
        <v>2.2823000000000002</v>
      </c>
      <c r="ED19">
        <v>1.81593</v>
      </c>
      <c r="EE19">
        <v>0.18177199999999999</v>
      </c>
      <c r="EF19">
        <v>0</v>
      </c>
      <c r="EG19">
        <v>21.980499999999999</v>
      </c>
      <c r="EH19">
        <v>999.9</v>
      </c>
      <c r="EI19">
        <v>54.241999999999997</v>
      </c>
      <c r="EJ19">
        <v>32.307000000000002</v>
      </c>
      <c r="EK19">
        <v>26.2</v>
      </c>
      <c r="EL19">
        <v>61.282699999999998</v>
      </c>
      <c r="EM19">
        <v>25.2804</v>
      </c>
      <c r="EN19">
        <v>1</v>
      </c>
      <c r="EO19">
        <v>-0.359601</v>
      </c>
      <c r="EP19">
        <v>0.37975500000000001</v>
      </c>
      <c r="EQ19">
        <v>20.293600000000001</v>
      </c>
      <c r="ER19">
        <v>5.2384000000000004</v>
      </c>
      <c r="ES19">
        <v>11.8302</v>
      </c>
      <c r="ET19">
        <v>4.9812000000000003</v>
      </c>
      <c r="EU19">
        <v>3.2988300000000002</v>
      </c>
      <c r="EV19">
        <v>41.4</v>
      </c>
      <c r="EW19">
        <v>152.19999999999999</v>
      </c>
      <c r="EX19">
        <v>2633.2</v>
      </c>
      <c r="EY19">
        <v>6517.7</v>
      </c>
      <c r="EZ19">
        <v>1.8736299999999999</v>
      </c>
      <c r="FA19">
        <v>1.87927</v>
      </c>
      <c r="FB19">
        <v>1.8796600000000001</v>
      </c>
      <c r="FC19">
        <v>1.8803399999999999</v>
      </c>
      <c r="FD19">
        <v>1.8778999999999999</v>
      </c>
      <c r="FE19">
        <v>1.87666</v>
      </c>
      <c r="FF19">
        <v>1.8773</v>
      </c>
      <c r="FG19">
        <v>1.87513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-0.96399999999999997</v>
      </c>
      <c r="FV19">
        <v>0.19409999999999999</v>
      </c>
      <c r="FW19">
        <v>-0.96609041755691805</v>
      </c>
      <c r="FX19">
        <v>1.4527828764109799E-4</v>
      </c>
      <c r="FY19">
        <v>-4.3579519040863002E-7</v>
      </c>
      <c r="FZ19">
        <v>2.0799061152897499E-10</v>
      </c>
      <c r="GA19">
        <v>0.19404000000000099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3.2</v>
      </c>
      <c r="GJ19">
        <v>3.1</v>
      </c>
      <c r="GK19">
        <v>1.0656699999999999</v>
      </c>
      <c r="GL19">
        <v>2.5683600000000002</v>
      </c>
      <c r="GM19">
        <v>1.54541</v>
      </c>
      <c r="GN19">
        <v>2.2753899999999998</v>
      </c>
      <c r="GO19">
        <v>1.5979000000000001</v>
      </c>
      <c r="GP19">
        <v>2.4841299999999999</v>
      </c>
      <c r="GQ19">
        <v>35.731099999999998</v>
      </c>
      <c r="GR19">
        <v>14.981400000000001</v>
      </c>
      <c r="GS19">
        <v>18</v>
      </c>
      <c r="GT19">
        <v>637.82100000000003</v>
      </c>
      <c r="GU19">
        <v>376.31700000000001</v>
      </c>
      <c r="GV19">
        <v>22.7012</v>
      </c>
      <c r="GW19">
        <v>22.135300000000001</v>
      </c>
      <c r="GX19">
        <v>30.001200000000001</v>
      </c>
      <c r="GY19">
        <v>22.116399999999999</v>
      </c>
      <c r="GZ19">
        <v>22.106300000000001</v>
      </c>
      <c r="HA19">
        <v>21.381599999999999</v>
      </c>
      <c r="HB19">
        <v>20</v>
      </c>
      <c r="HC19">
        <v>-30</v>
      </c>
      <c r="HD19">
        <v>23.002800000000001</v>
      </c>
      <c r="HE19">
        <v>414.89100000000002</v>
      </c>
      <c r="HF19">
        <v>0</v>
      </c>
      <c r="HG19">
        <v>100.572</v>
      </c>
      <c r="HH19">
        <v>99.751000000000005</v>
      </c>
    </row>
    <row r="20" spans="1:216" x14ac:dyDescent="0.2">
      <c r="A20">
        <v>2</v>
      </c>
      <c r="B20">
        <v>1689538952</v>
      </c>
      <c r="C20">
        <v>61</v>
      </c>
      <c r="D20" t="s">
        <v>354</v>
      </c>
      <c r="E20" t="s">
        <v>355</v>
      </c>
      <c r="F20" t="s">
        <v>343</v>
      </c>
      <c r="G20" t="s">
        <v>344</v>
      </c>
      <c r="H20" t="s">
        <v>345</v>
      </c>
      <c r="I20" t="s">
        <v>346</v>
      </c>
      <c r="J20" t="s">
        <v>347</v>
      </c>
      <c r="K20" t="s">
        <v>348</v>
      </c>
      <c r="L20">
        <v>1689538952</v>
      </c>
      <c r="M20">
        <f t="shared" si="0"/>
        <v>1.5247583059912544E-3</v>
      </c>
      <c r="N20">
        <f t="shared" si="1"/>
        <v>1.5247583059912544</v>
      </c>
      <c r="O20">
        <f t="shared" si="2"/>
        <v>14.820451462744019</v>
      </c>
      <c r="P20">
        <f t="shared" si="3"/>
        <v>400.04300000000001</v>
      </c>
      <c r="Q20">
        <f t="shared" si="4"/>
        <v>272.26064308085375</v>
      </c>
      <c r="R20">
        <f t="shared" si="5"/>
        <v>27.402123858244817</v>
      </c>
      <c r="S20">
        <f t="shared" si="6"/>
        <v>40.262991046298303</v>
      </c>
      <c r="T20">
        <f t="shared" si="7"/>
        <v>0.19802592258755056</v>
      </c>
      <c r="U20">
        <f t="shared" si="8"/>
        <v>2.9884012398491127</v>
      </c>
      <c r="V20">
        <f t="shared" si="9"/>
        <v>0.19101408585564933</v>
      </c>
      <c r="W20">
        <f t="shared" si="10"/>
        <v>0.11999310479469212</v>
      </c>
      <c r="X20">
        <f t="shared" si="11"/>
        <v>297.67646399999995</v>
      </c>
      <c r="Y20">
        <f t="shared" si="12"/>
        <v>25.966669574049217</v>
      </c>
      <c r="Z20">
        <f t="shared" si="13"/>
        <v>24.857500000000002</v>
      </c>
      <c r="AA20">
        <f t="shared" si="14"/>
        <v>3.152764005463137</v>
      </c>
      <c r="AB20">
        <f t="shared" si="15"/>
        <v>76.243143134622642</v>
      </c>
      <c r="AC20">
        <f t="shared" si="16"/>
        <v>2.3714063641547694</v>
      </c>
      <c r="AD20">
        <f t="shared" si="17"/>
        <v>3.1103208323502263</v>
      </c>
      <c r="AE20">
        <f t="shared" si="18"/>
        <v>0.7813576413083676</v>
      </c>
      <c r="AF20">
        <f t="shared" si="19"/>
        <v>-67.241841294214325</v>
      </c>
      <c r="AG20">
        <f t="shared" si="20"/>
        <v>-36.556015026139015</v>
      </c>
      <c r="AH20">
        <f t="shared" si="21"/>
        <v>-2.5808364544830198</v>
      </c>
      <c r="AI20">
        <f t="shared" si="22"/>
        <v>191.29777122516359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53645.219711255661</v>
      </c>
      <c r="AO20">
        <f t="shared" si="26"/>
        <v>1799.84</v>
      </c>
      <c r="AP20">
        <f t="shared" si="27"/>
        <v>1517.2655999999997</v>
      </c>
      <c r="AQ20">
        <f t="shared" si="28"/>
        <v>0.84300026669037242</v>
      </c>
      <c r="AR20">
        <f t="shared" si="29"/>
        <v>0.16539051471241886</v>
      </c>
      <c r="AS20">
        <v>1689538952</v>
      </c>
      <c r="AT20">
        <v>400.04300000000001</v>
      </c>
      <c r="AU20">
        <v>414.81599999999997</v>
      </c>
      <c r="AV20">
        <v>23.561699999999998</v>
      </c>
      <c r="AW20">
        <v>22.136299999999999</v>
      </c>
      <c r="AX20">
        <v>401.00700000000001</v>
      </c>
      <c r="AY20">
        <v>23.367699999999999</v>
      </c>
      <c r="AZ20">
        <v>600.27499999999998</v>
      </c>
      <c r="BA20">
        <v>100.60299999999999</v>
      </c>
      <c r="BB20">
        <v>4.3658099999999998E-2</v>
      </c>
      <c r="BC20">
        <v>24.630600000000001</v>
      </c>
      <c r="BD20">
        <v>24.857500000000002</v>
      </c>
      <c r="BE20">
        <v>999.9</v>
      </c>
      <c r="BF20">
        <v>0</v>
      </c>
      <c r="BG20">
        <v>0</v>
      </c>
      <c r="BH20">
        <v>10005</v>
      </c>
      <c r="BI20">
        <v>0</v>
      </c>
      <c r="BJ20">
        <v>122.956</v>
      </c>
      <c r="BK20">
        <v>-14.773300000000001</v>
      </c>
      <c r="BL20">
        <v>409.69600000000003</v>
      </c>
      <c r="BM20">
        <v>424.20699999999999</v>
      </c>
      <c r="BN20">
        <v>1.4254</v>
      </c>
      <c r="BO20">
        <v>414.81599999999997</v>
      </c>
      <c r="BP20">
        <v>22.136299999999999</v>
      </c>
      <c r="BQ20">
        <v>2.3703799999999999</v>
      </c>
      <c r="BR20">
        <v>2.2269800000000002</v>
      </c>
      <c r="BS20">
        <v>20.162800000000001</v>
      </c>
      <c r="BT20">
        <v>19.157699999999998</v>
      </c>
      <c r="BU20">
        <v>1799.84</v>
      </c>
      <c r="BV20">
        <v>0.89999200000000001</v>
      </c>
      <c r="BW20">
        <v>0.100008</v>
      </c>
      <c r="BX20">
        <v>0</v>
      </c>
      <c r="BY20">
        <v>2.5908000000000002</v>
      </c>
      <c r="BZ20">
        <v>0</v>
      </c>
      <c r="CA20">
        <v>16353.7</v>
      </c>
      <c r="CB20">
        <v>17198.099999999999</v>
      </c>
      <c r="CC20">
        <v>37.5</v>
      </c>
      <c r="CD20">
        <v>39.436999999999998</v>
      </c>
      <c r="CE20">
        <v>38.5</v>
      </c>
      <c r="CF20">
        <v>38</v>
      </c>
      <c r="CG20">
        <v>37.436999999999998</v>
      </c>
      <c r="CH20">
        <v>1619.84</v>
      </c>
      <c r="CI20">
        <v>180</v>
      </c>
      <c r="CJ20">
        <v>0</v>
      </c>
      <c r="CK20">
        <v>1689538955.3</v>
      </c>
      <c r="CL20">
        <v>0</v>
      </c>
      <c r="CM20">
        <v>1689538703</v>
      </c>
      <c r="CN20" t="s">
        <v>349</v>
      </c>
      <c r="CO20">
        <v>1689538697</v>
      </c>
      <c r="CP20">
        <v>1689538703</v>
      </c>
      <c r="CQ20">
        <v>21</v>
      </c>
      <c r="CR20">
        <v>0.36299999999999999</v>
      </c>
      <c r="CS20">
        <v>-0.01</v>
      </c>
      <c r="CT20">
        <v>-0.96599999999999997</v>
      </c>
      <c r="CU20">
        <v>0.19400000000000001</v>
      </c>
      <c r="CV20">
        <v>415</v>
      </c>
      <c r="CW20">
        <v>22</v>
      </c>
      <c r="CX20">
        <v>0.09</v>
      </c>
      <c r="CY20">
        <v>7.0000000000000007E-2</v>
      </c>
      <c r="CZ20">
        <v>14.308437158336</v>
      </c>
      <c r="DA20">
        <v>-9.5483414543023795E-2</v>
      </c>
      <c r="DB20">
        <v>2.22446324928046E-2</v>
      </c>
      <c r="DC20">
        <v>1</v>
      </c>
      <c r="DD20">
        <v>414.84840000000003</v>
      </c>
      <c r="DE20">
        <v>8.1383458646234294E-2</v>
      </c>
      <c r="DF20">
        <v>2.3150377966671701E-2</v>
      </c>
      <c r="DG20">
        <v>-1</v>
      </c>
      <c r="DH20">
        <v>1800.00523809524</v>
      </c>
      <c r="DI20">
        <v>-0.25265621843533997</v>
      </c>
      <c r="DJ20">
        <v>0.137689057822307</v>
      </c>
      <c r="DK20">
        <v>1</v>
      </c>
      <c r="DL20">
        <v>2</v>
      </c>
      <c r="DM20">
        <v>2</v>
      </c>
      <c r="DN20" t="s">
        <v>350</v>
      </c>
      <c r="DO20">
        <v>3.1589200000000002</v>
      </c>
      <c r="DP20">
        <v>2.7780300000000002</v>
      </c>
      <c r="DQ20">
        <v>9.5169400000000001E-2</v>
      </c>
      <c r="DR20">
        <v>9.7976499999999994E-2</v>
      </c>
      <c r="DS20">
        <v>0.119104</v>
      </c>
      <c r="DT20">
        <v>0.114653</v>
      </c>
      <c r="DU20">
        <v>28767</v>
      </c>
      <c r="DV20">
        <v>30007.1</v>
      </c>
      <c r="DW20">
        <v>29529.3</v>
      </c>
      <c r="DX20">
        <v>31006.5</v>
      </c>
      <c r="DY20">
        <v>34044.800000000003</v>
      </c>
      <c r="DZ20">
        <v>35983.4</v>
      </c>
      <c r="EA20">
        <v>40528.6</v>
      </c>
      <c r="EB20">
        <v>43038.6</v>
      </c>
      <c r="EC20">
        <v>2.2800799999999999</v>
      </c>
      <c r="ED20">
        <v>1.8118000000000001</v>
      </c>
      <c r="EE20">
        <v>0.18227099999999999</v>
      </c>
      <c r="EF20">
        <v>0</v>
      </c>
      <c r="EG20">
        <v>21.858699999999999</v>
      </c>
      <c r="EH20">
        <v>999.9</v>
      </c>
      <c r="EI20">
        <v>54.180999999999997</v>
      </c>
      <c r="EJ20">
        <v>32.417999999999999</v>
      </c>
      <c r="EK20">
        <v>26.329499999999999</v>
      </c>
      <c r="EL20">
        <v>61.152700000000003</v>
      </c>
      <c r="EM20">
        <v>25.9175</v>
      </c>
      <c r="EN20">
        <v>1</v>
      </c>
      <c r="EO20">
        <v>-0.34427600000000003</v>
      </c>
      <c r="EP20">
        <v>-1.46984</v>
      </c>
      <c r="EQ20">
        <v>20.288399999999999</v>
      </c>
      <c r="ER20">
        <v>5.2403500000000003</v>
      </c>
      <c r="ES20">
        <v>11.8302</v>
      </c>
      <c r="ET20">
        <v>4.9816500000000001</v>
      </c>
      <c r="EU20">
        <v>3.2989999999999999</v>
      </c>
      <c r="EV20">
        <v>41.4</v>
      </c>
      <c r="EW20">
        <v>152.19999999999999</v>
      </c>
      <c r="EX20">
        <v>2634.6</v>
      </c>
      <c r="EY20">
        <v>6523.8</v>
      </c>
      <c r="EZ20">
        <v>1.8736299999999999</v>
      </c>
      <c r="FA20">
        <v>1.8792899999999999</v>
      </c>
      <c r="FB20">
        <v>1.8796999999999999</v>
      </c>
      <c r="FC20">
        <v>1.8803399999999999</v>
      </c>
      <c r="FD20">
        <v>1.8778999999999999</v>
      </c>
      <c r="FE20">
        <v>1.8766799999999999</v>
      </c>
      <c r="FF20">
        <v>1.87731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-0.96399999999999997</v>
      </c>
      <c r="FV20">
        <v>0.19400000000000001</v>
      </c>
      <c r="FW20">
        <v>-0.96609041755691805</v>
      </c>
      <c r="FX20">
        <v>1.4527828764109799E-4</v>
      </c>
      <c r="FY20">
        <v>-4.3579519040863002E-7</v>
      </c>
      <c r="FZ20">
        <v>2.0799061152897499E-10</v>
      </c>
      <c r="GA20">
        <v>0.19404000000000099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4.2</v>
      </c>
      <c r="GJ20">
        <v>4.2</v>
      </c>
      <c r="GK20">
        <v>1.0656699999999999</v>
      </c>
      <c r="GL20">
        <v>2.5634800000000002</v>
      </c>
      <c r="GM20">
        <v>1.54541</v>
      </c>
      <c r="GN20">
        <v>2.2753899999999998</v>
      </c>
      <c r="GO20">
        <v>1.5979000000000001</v>
      </c>
      <c r="GP20">
        <v>2.34375</v>
      </c>
      <c r="GQ20">
        <v>35.801000000000002</v>
      </c>
      <c r="GR20">
        <v>14.9551</v>
      </c>
      <c r="GS20">
        <v>18</v>
      </c>
      <c r="GT20">
        <v>638.14300000000003</v>
      </c>
      <c r="GU20">
        <v>375.23</v>
      </c>
      <c r="GV20">
        <v>24.402200000000001</v>
      </c>
      <c r="GW20">
        <v>22.3293</v>
      </c>
      <c r="GX20">
        <v>30.001300000000001</v>
      </c>
      <c r="GY20">
        <v>22.272500000000001</v>
      </c>
      <c r="GZ20">
        <v>22.256799999999998</v>
      </c>
      <c r="HA20">
        <v>21.385400000000001</v>
      </c>
      <c r="HB20">
        <v>20</v>
      </c>
      <c r="HC20">
        <v>-30</v>
      </c>
      <c r="HD20">
        <v>24.486999999999998</v>
      </c>
      <c r="HE20">
        <v>414.83</v>
      </c>
      <c r="HF20">
        <v>0</v>
      </c>
      <c r="HG20">
        <v>100.536</v>
      </c>
      <c r="HH20">
        <v>99.7226</v>
      </c>
    </row>
    <row r="21" spans="1:216" x14ac:dyDescent="0.2">
      <c r="A21">
        <v>3</v>
      </c>
      <c r="B21">
        <v>1689539013</v>
      </c>
      <c r="C21">
        <v>122</v>
      </c>
      <c r="D21" t="s">
        <v>356</v>
      </c>
      <c r="E21" t="s">
        <v>357</v>
      </c>
      <c r="F21" t="s">
        <v>343</v>
      </c>
      <c r="G21" t="s">
        <v>344</v>
      </c>
      <c r="H21" t="s">
        <v>345</v>
      </c>
      <c r="I21" t="s">
        <v>346</v>
      </c>
      <c r="J21" t="s">
        <v>347</v>
      </c>
      <c r="K21" t="s">
        <v>348</v>
      </c>
      <c r="L21">
        <v>1689539013</v>
      </c>
      <c r="M21">
        <f t="shared" si="0"/>
        <v>1.2989122712134941E-3</v>
      </c>
      <c r="N21">
        <f t="shared" si="1"/>
        <v>1.2989122712134942</v>
      </c>
      <c r="O21">
        <f t="shared" si="2"/>
        <v>14.618738561045753</v>
      </c>
      <c r="P21">
        <f t="shared" si="3"/>
        <v>399.99599999999998</v>
      </c>
      <c r="Q21">
        <f t="shared" si="4"/>
        <v>243.1375139317696</v>
      </c>
      <c r="R21">
        <f t="shared" si="5"/>
        <v>24.472089082648452</v>
      </c>
      <c r="S21">
        <f t="shared" si="6"/>
        <v>40.260088155092397</v>
      </c>
      <c r="T21">
        <f t="shared" si="7"/>
        <v>0.15720839327572769</v>
      </c>
      <c r="U21">
        <f t="shared" si="8"/>
        <v>2.9867799811298164</v>
      </c>
      <c r="V21">
        <f t="shared" si="9"/>
        <v>0.1527519050872892</v>
      </c>
      <c r="W21">
        <f t="shared" si="10"/>
        <v>9.585981571403486E-2</v>
      </c>
      <c r="X21">
        <f t="shared" si="11"/>
        <v>248.07107399999998</v>
      </c>
      <c r="Y21">
        <f t="shared" si="12"/>
        <v>26.247787652186741</v>
      </c>
      <c r="Z21">
        <f t="shared" si="13"/>
        <v>25.137799999999999</v>
      </c>
      <c r="AA21">
        <f t="shared" si="14"/>
        <v>3.2058942266114663</v>
      </c>
      <c r="AB21">
        <f t="shared" si="15"/>
        <v>74.027068696145847</v>
      </c>
      <c r="AC21">
        <f t="shared" si="16"/>
        <v>2.3737384049642203</v>
      </c>
      <c r="AD21">
        <f t="shared" si="17"/>
        <v>3.2065816555664952</v>
      </c>
      <c r="AE21">
        <f t="shared" si="18"/>
        <v>0.832155821647246</v>
      </c>
      <c r="AF21">
        <f t="shared" si="19"/>
        <v>-57.282031160515089</v>
      </c>
      <c r="AG21">
        <f t="shared" si="20"/>
        <v>0.57968381643397959</v>
      </c>
      <c r="AH21">
        <f t="shared" si="21"/>
        <v>4.1111009889235148E-2</v>
      </c>
      <c r="AI21">
        <f t="shared" si="22"/>
        <v>191.40983766580811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53507.28143537273</v>
      </c>
      <c r="AO21">
        <f t="shared" si="26"/>
        <v>1499.92</v>
      </c>
      <c r="AP21">
        <f t="shared" si="27"/>
        <v>1264.4322</v>
      </c>
      <c r="AQ21">
        <f t="shared" si="28"/>
        <v>0.84299975998719923</v>
      </c>
      <c r="AR21">
        <f t="shared" si="29"/>
        <v>0.16538953677529467</v>
      </c>
      <c r="AS21">
        <v>1689539013</v>
      </c>
      <c r="AT21">
        <v>399.99599999999998</v>
      </c>
      <c r="AU21">
        <v>414.49</v>
      </c>
      <c r="AV21">
        <v>23.5838</v>
      </c>
      <c r="AW21">
        <v>22.369499999999999</v>
      </c>
      <c r="AX21">
        <v>400.96</v>
      </c>
      <c r="AY21">
        <v>23.389800000000001</v>
      </c>
      <c r="AZ21">
        <v>600.24699999999996</v>
      </c>
      <c r="BA21">
        <v>100.607</v>
      </c>
      <c r="BB21">
        <v>4.42269E-2</v>
      </c>
      <c r="BC21">
        <v>25.141400000000001</v>
      </c>
      <c r="BD21">
        <v>25.137799999999999</v>
      </c>
      <c r="BE21">
        <v>999.9</v>
      </c>
      <c r="BF21">
        <v>0</v>
      </c>
      <c r="BG21">
        <v>0</v>
      </c>
      <c r="BH21">
        <v>9995.6200000000008</v>
      </c>
      <c r="BI21">
        <v>0</v>
      </c>
      <c r="BJ21">
        <v>125.125</v>
      </c>
      <c r="BK21">
        <v>-14.494300000000001</v>
      </c>
      <c r="BL21">
        <v>409.65699999999998</v>
      </c>
      <c r="BM21">
        <v>423.97399999999999</v>
      </c>
      <c r="BN21">
        <v>1.21434</v>
      </c>
      <c r="BO21">
        <v>414.49</v>
      </c>
      <c r="BP21">
        <v>22.369499999999999</v>
      </c>
      <c r="BQ21">
        <v>2.3727</v>
      </c>
      <c r="BR21">
        <v>2.2505299999999999</v>
      </c>
      <c r="BS21">
        <v>20.178699999999999</v>
      </c>
      <c r="BT21">
        <v>19.326599999999999</v>
      </c>
      <c r="BU21">
        <v>1499.92</v>
      </c>
      <c r="BV21">
        <v>0.900007</v>
      </c>
      <c r="BW21">
        <v>9.9993499999999999E-2</v>
      </c>
      <c r="BX21">
        <v>0</v>
      </c>
      <c r="BY21">
        <v>2.681</v>
      </c>
      <c r="BZ21">
        <v>0</v>
      </c>
      <c r="CA21">
        <v>13663.6</v>
      </c>
      <c r="CB21">
        <v>14332.2</v>
      </c>
      <c r="CC21">
        <v>37.375</v>
      </c>
      <c r="CD21">
        <v>39.375</v>
      </c>
      <c r="CE21">
        <v>38.5</v>
      </c>
      <c r="CF21">
        <v>37.875</v>
      </c>
      <c r="CG21">
        <v>37.186999999999998</v>
      </c>
      <c r="CH21">
        <v>1349.94</v>
      </c>
      <c r="CI21">
        <v>149.97999999999999</v>
      </c>
      <c r="CJ21">
        <v>0</v>
      </c>
      <c r="CK21">
        <v>1689539016.5</v>
      </c>
      <c r="CL21">
        <v>0</v>
      </c>
      <c r="CM21">
        <v>1689538703</v>
      </c>
      <c r="CN21" t="s">
        <v>349</v>
      </c>
      <c r="CO21">
        <v>1689538697</v>
      </c>
      <c r="CP21">
        <v>1689538703</v>
      </c>
      <c r="CQ21">
        <v>21</v>
      </c>
      <c r="CR21">
        <v>0.36299999999999999</v>
      </c>
      <c r="CS21">
        <v>-0.01</v>
      </c>
      <c r="CT21">
        <v>-0.96599999999999997</v>
      </c>
      <c r="CU21">
        <v>0.19400000000000001</v>
      </c>
      <c r="CV21">
        <v>415</v>
      </c>
      <c r="CW21">
        <v>22</v>
      </c>
      <c r="CX21">
        <v>0.09</v>
      </c>
      <c r="CY21">
        <v>7.0000000000000007E-2</v>
      </c>
      <c r="CZ21">
        <v>14.0781929837555</v>
      </c>
      <c r="DA21">
        <v>-0.39849582973929898</v>
      </c>
      <c r="DB21">
        <v>7.1104297405691005E-2</v>
      </c>
      <c r="DC21">
        <v>1</v>
      </c>
      <c r="DD21">
        <v>414.66819047618998</v>
      </c>
      <c r="DE21">
        <v>-0.37340259740236897</v>
      </c>
      <c r="DF21">
        <v>9.8419229173991096E-2</v>
      </c>
      <c r="DG21">
        <v>-1</v>
      </c>
      <c r="DH21">
        <v>1499.9760000000001</v>
      </c>
      <c r="DI21">
        <v>-6.6101285018590694E-2</v>
      </c>
      <c r="DJ21">
        <v>0.113727745075662</v>
      </c>
      <c r="DK21">
        <v>1</v>
      </c>
      <c r="DL21">
        <v>2</v>
      </c>
      <c r="DM21">
        <v>2</v>
      </c>
      <c r="DN21" t="s">
        <v>350</v>
      </c>
      <c r="DO21">
        <v>3.1587399999999999</v>
      </c>
      <c r="DP21">
        <v>2.7785099999999998</v>
      </c>
      <c r="DQ21">
        <v>9.5130999999999993E-2</v>
      </c>
      <c r="DR21">
        <v>9.7890500000000005E-2</v>
      </c>
      <c r="DS21">
        <v>0.119149</v>
      </c>
      <c r="DT21">
        <v>0.11547</v>
      </c>
      <c r="DU21">
        <v>28759.9</v>
      </c>
      <c r="DV21">
        <v>29999.5</v>
      </c>
      <c r="DW21">
        <v>29521.5</v>
      </c>
      <c r="DX21">
        <v>30996.400000000001</v>
      </c>
      <c r="DY21">
        <v>34035.599999999999</v>
      </c>
      <c r="DZ21">
        <v>35939.1</v>
      </c>
      <c r="EA21">
        <v>40518.9</v>
      </c>
      <c r="EB21">
        <v>43025.3</v>
      </c>
      <c r="EC21">
        <v>2.2776800000000001</v>
      </c>
      <c r="ED21">
        <v>1.80935</v>
      </c>
      <c r="EE21">
        <v>0.189885</v>
      </c>
      <c r="EF21">
        <v>0</v>
      </c>
      <c r="EG21">
        <v>22.014900000000001</v>
      </c>
      <c r="EH21">
        <v>999.9</v>
      </c>
      <c r="EI21">
        <v>54.145000000000003</v>
      </c>
      <c r="EJ21">
        <v>32.497999999999998</v>
      </c>
      <c r="EK21">
        <v>26.430199999999999</v>
      </c>
      <c r="EL21">
        <v>61.532699999999998</v>
      </c>
      <c r="EM21">
        <v>25.693100000000001</v>
      </c>
      <c r="EN21">
        <v>1</v>
      </c>
      <c r="EO21">
        <v>-0.33246399999999998</v>
      </c>
      <c r="EP21">
        <v>0.53030999999999995</v>
      </c>
      <c r="EQ21">
        <v>20.297000000000001</v>
      </c>
      <c r="ER21">
        <v>5.2406499999999996</v>
      </c>
      <c r="ES21">
        <v>11.8301</v>
      </c>
      <c r="ET21">
        <v>4.9818499999999997</v>
      </c>
      <c r="EU21">
        <v>3.2990499999999998</v>
      </c>
      <c r="EV21">
        <v>41.4</v>
      </c>
      <c r="EW21">
        <v>152.19999999999999</v>
      </c>
      <c r="EX21">
        <v>2636</v>
      </c>
      <c r="EY21">
        <v>6529.9</v>
      </c>
      <c r="EZ21">
        <v>1.8736299999999999</v>
      </c>
      <c r="FA21">
        <v>1.87927</v>
      </c>
      <c r="FB21">
        <v>1.87968</v>
      </c>
      <c r="FC21">
        <v>1.88035</v>
      </c>
      <c r="FD21">
        <v>1.8778999999999999</v>
      </c>
      <c r="FE21">
        <v>1.8766700000000001</v>
      </c>
      <c r="FF21">
        <v>1.8772899999999999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-0.96399999999999997</v>
      </c>
      <c r="FV21">
        <v>0.19400000000000001</v>
      </c>
      <c r="FW21">
        <v>-0.96609041755691805</v>
      </c>
      <c r="FX21">
        <v>1.4527828764109799E-4</v>
      </c>
      <c r="FY21">
        <v>-4.3579519040863002E-7</v>
      </c>
      <c r="FZ21">
        <v>2.0799061152897499E-10</v>
      </c>
      <c r="GA21">
        <v>0.19404000000000099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5.3</v>
      </c>
      <c r="GJ21">
        <v>5.2</v>
      </c>
      <c r="GK21">
        <v>1.0656699999999999</v>
      </c>
      <c r="GL21">
        <v>2.5708000000000002</v>
      </c>
      <c r="GM21">
        <v>1.54541</v>
      </c>
      <c r="GN21">
        <v>2.2753899999999998</v>
      </c>
      <c r="GO21">
        <v>1.5979000000000001</v>
      </c>
      <c r="GP21">
        <v>2.36206</v>
      </c>
      <c r="GQ21">
        <v>35.847700000000003</v>
      </c>
      <c r="GR21">
        <v>14.9551</v>
      </c>
      <c r="GS21">
        <v>18</v>
      </c>
      <c r="GT21">
        <v>638.11900000000003</v>
      </c>
      <c r="GU21">
        <v>374.93400000000003</v>
      </c>
      <c r="GV21">
        <v>23.859400000000001</v>
      </c>
      <c r="GW21">
        <v>22.482800000000001</v>
      </c>
      <c r="GX21">
        <v>29.999700000000001</v>
      </c>
      <c r="GY21">
        <v>22.4117</v>
      </c>
      <c r="GZ21">
        <v>22.393599999999999</v>
      </c>
      <c r="HA21">
        <v>21.383500000000002</v>
      </c>
      <c r="HB21">
        <v>20</v>
      </c>
      <c r="HC21">
        <v>-30</v>
      </c>
      <c r="HD21">
        <v>23.841799999999999</v>
      </c>
      <c r="HE21">
        <v>414.70299999999997</v>
      </c>
      <c r="HF21">
        <v>0</v>
      </c>
      <c r="HG21">
        <v>100.511</v>
      </c>
      <c r="HH21">
        <v>99.691199999999995</v>
      </c>
    </row>
    <row r="22" spans="1:216" x14ac:dyDescent="0.2">
      <c r="A22">
        <v>4</v>
      </c>
      <c r="B22">
        <v>1689539074</v>
      </c>
      <c r="C22">
        <v>183</v>
      </c>
      <c r="D22" t="s">
        <v>358</v>
      </c>
      <c r="E22" t="s">
        <v>359</v>
      </c>
      <c r="F22" t="s">
        <v>343</v>
      </c>
      <c r="G22" t="s">
        <v>344</v>
      </c>
      <c r="H22" t="s">
        <v>345</v>
      </c>
      <c r="I22" t="s">
        <v>346</v>
      </c>
      <c r="J22" t="s">
        <v>347</v>
      </c>
      <c r="K22" t="s">
        <v>348</v>
      </c>
      <c r="L22">
        <v>1689539074</v>
      </c>
      <c r="M22">
        <f t="shared" si="0"/>
        <v>1.4408020889010217E-3</v>
      </c>
      <c r="N22">
        <f t="shared" si="1"/>
        <v>1.4408020889010216</v>
      </c>
      <c r="O22">
        <f t="shared" si="2"/>
        <v>14.507847796238901</v>
      </c>
      <c r="P22">
        <f t="shared" si="3"/>
        <v>399.976</v>
      </c>
      <c r="Q22">
        <f t="shared" si="4"/>
        <v>267.65173568217671</v>
      </c>
      <c r="R22">
        <f t="shared" si="5"/>
        <v>26.938192161487827</v>
      </c>
      <c r="S22">
        <f t="shared" si="6"/>
        <v>40.256157205636804</v>
      </c>
      <c r="T22">
        <f t="shared" si="7"/>
        <v>0.18661609126599615</v>
      </c>
      <c r="U22">
        <f t="shared" si="8"/>
        <v>2.9842084189310771</v>
      </c>
      <c r="V22">
        <f t="shared" si="9"/>
        <v>0.18036683789415989</v>
      </c>
      <c r="W22">
        <f t="shared" si="10"/>
        <v>0.11327331076882143</v>
      </c>
      <c r="X22">
        <f t="shared" si="11"/>
        <v>206.73648299999999</v>
      </c>
      <c r="Y22">
        <f t="shared" si="12"/>
        <v>25.897911029927403</v>
      </c>
      <c r="Z22">
        <f t="shared" si="13"/>
        <v>24.928699999999999</v>
      </c>
      <c r="AA22">
        <f t="shared" si="14"/>
        <v>3.1661863636853802</v>
      </c>
      <c r="AB22">
        <f t="shared" si="15"/>
        <v>74.689953496392576</v>
      </c>
      <c r="AC22">
        <f t="shared" si="16"/>
        <v>2.38437435720108</v>
      </c>
      <c r="AD22">
        <f t="shared" si="17"/>
        <v>3.1923628889610196</v>
      </c>
      <c r="AE22">
        <f t="shared" si="18"/>
        <v>0.78181200648430016</v>
      </c>
      <c r="AF22">
        <f t="shared" si="19"/>
        <v>-63.539372120535056</v>
      </c>
      <c r="AG22">
        <f t="shared" si="20"/>
        <v>22.218169375263258</v>
      </c>
      <c r="AH22">
        <f t="shared" si="21"/>
        <v>1.5748141489176841</v>
      </c>
      <c r="AI22">
        <f t="shared" si="22"/>
        <v>166.99009440364586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53447.432274313927</v>
      </c>
      <c r="AO22">
        <f t="shared" si="26"/>
        <v>1249.99</v>
      </c>
      <c r="AP22">
        <f t="shared" si="27"/>
        <v>1053.7419</v>
      </c>
      <c r="AQ22">
        <f t="shared" si="28"/>
        <v>0.84300026400211203</v>
      </c>
      <c r="AR22">
        <f t="shared" si="29"/>
        <v>0.16539050952407619</v>
      </c>
      <c r="AS22">
        <v>1689539074</v>
      </c>
      <c r="AT22">
        <v>399.976</v>
      </c>
      <c r="AU22">
        <v>414.416</v>
      </c>
      <c r="AV22">
        <v>23.6906</v>
      </c>
      <c r="AW22">
        <v>22.344000000000001</v>
      </c>
      <c r="AX22">
        <v>400.94099999999997</v>
      </c>
      <c r="AY22">
        <v>23.496500000000001</v>
      </c>
      <c r="AZ22">
        <v>600.33600000000001</v>
      </c>
      <c r="BA22">
        <v>100.602</v>
      </c>
      <c r="BB22">
        <v>4.44318E-2</v>
      </c>
      <c r="BC22">
        <v>25.066800000000001</v>
      </c>
      <c r="BD22">
        <v>24.928699999999999</v>
      </c>
      <c r="BE22">
        <v>999.9</v>
      </c>
      <c r="BF22">
        <v>0</v>
      </c>
      <c r="BG22">
        <v>0</v>
      </c>
      <c r="BH22">
        <v>9981.8799999999992</v>
      </c>
      <c r="BI22">
        <v>0</v>
      </c>
      <c r="BJ22">
        <v>125.006</v>
      </c>
      <c r="BK22">
        <v>-14.4397</v>
      </c>
      <c r="BL22">
        <v>409.68200000000002</v>
      </c>
      <c r="BM22">
        <v>423.887</v>
      </c>
      <c r="BN22">
        <v>1.34657</v>
      </c>
      <c r="BO22">
        <v>414.416</v>
      </c>
      <c r="BP22">
        <v>22.344000000000001</v>
      </c>
      <c r="BQ22">
        <v>2.3833199999999999</v>
      </c>
      <c r="BR22">
        <v>2.2478500000000001</v>
      </c>
      <c r="BS22">
        <v>20.250900000000001</v>
      </c>
      <c r="BT22">
        <v>19.307500000000001</v>
      </c>
      <c r="BU22">
        <v>1249.99</v>
      </c>
      <c r="BV22">
        <v>0.89999499999999999</v>
      </c>
      <c r="BW22">
        <v>0.100005</v>
      </c>
      <c r="BX22">
        <v>0</v>
      </c>
      <c r="BY22">
        <v>2.7959000000000001</v>
      </c>
      <c r="BZ22">
        <v>0</v>
      </c>
      <c r="CA22">
        <v>11608.8</v>
      </c>
      <c r="CB22">
        <v>11944.1</v>
      </c>
      <c r="CC22">
        <v>36.936999999999998</v>
      </c>
      <c r="CD22">
        <v>39.311999999999998</v>
      </c>
      <c r="CE22">
        <v>38.311999999999998</v>
      </c>
      <c r="CF22">
        <v>37.811999999999998</v>
      </c>
      <c r="CG22">
        <v>37.061999999999998</v>
      </c>
      <c r="CH22">
        <v>1124.98</v>
      </c>
      <c r="CI22">
        <v>125.01</v>
      </c>
      <c r="CJ22">
        <v>0</v>
      </c>
      <c r="CK22">
        <v>1689539077.0999999</v>
      </c>
      <c r="CL22">
        <v>0</v>
      </c>
      <c r="CM22">
        <v>1689538703</v>
      </c>
      <c r="CN22" t="s">
        <v>349</v>
      </c>
      <c r="CO22">
        <v>1689538697</v>
      </c>
      <c r="CP22">
        <v>1689538703</v>
      </c>
      <c r="CQ22">
        <v>21</v>
      </c>
      <c r="CR22">
        <v>0.36299999999999999</v>
      </c>
      <c r="CS22">
        <v>-0.01</v>
      </c>
      <c r="CT22">
        <v>-0.96599999999999997</v>
      </c>
      <c r="CU22">
        <v>0.19400000000000001</v>
      </c>
      <c r="CV22">
        <v>415</v>
      </c>
      <c r="CW22">
        <v>22</v>
      </c>
      <c r="CX22">
        <v>0.09</v>
      </c>
      <c r="CY22">
        <v>7.0000000000000007E-2</v>
      </c>
      <c r="CZ22">
        <v>13.8486664895552</v>
      </c>
      <c r="DA22">
        <v>-0.28946730363157402</v>
      </c>
      <c r="DB22">
        <v>4.3263456055984299E-2</v>
      </c>
      <c r="DC22">
        <v>1</v>
      </c>
      <c r="DD22">
        <v>414.41239999999999</v>
      </c>
      <c r="DE22">
        <v>-1.66917293239052E-2</v>
      </c>
      <c r="DF22">
        <v>2.95269368543307E-2</v>
      </c>
      <c r="DG22">
        <v>-1</v>
      </c>
      <c r="DH22">
        <v>1249.9938095238099</v>
      </c>
      <c r="DI22">
        <v>-7.2433714470552996E-2</v>
      </c>
      <c r="DJ22">
        <v>0.10562630401452799</v>
      </c>
      <c r="DK22">
        <v>1</v>
      </c>
      <c r="DL22">
        <v>2</v>
      </c>
      <c r="DM22">
        <v>2</v>
      </c>
      <c r="DN22" t="s">
        <v>350</v>
      </c>
      <c r="DO22">
        <v>3.1587999999999998</v>
      </c>
      <c r="DP22">
        <v>2.77861</v>
      </c>
      <c r="DQ22">
        <v>9.5089099999999996E-2</v>
      </c>
      <c r="DR22">
        <v>9.7836800000000002E-2</v>
      </c>
      <c r="DS22">
        <v>0.119489</v>
      </c>
      <c r="DT22">
        <v>0.115332</v>
      </c>
      <c r="DU22">
        <v>28753.9</v>
      </c>
      <c r="DV22">
        <v>29995.3</v>
      </c>
      <c r="DW22">
        <v>29514.7</v>
      </c>
      <c r="DX22">
        <v>30991</v>
      </c>
      <c r="DY22">
        <v>34016.699999999997</v>
      </c>
      <c r="DZ22">
        <v>35941.599999999999</v>
      </c>
      <c r="EA22">
        <v>40511.4</v>
      </c>
      <c r="EB22">
        <v>43020.7</v>
      </c>
      <c r="EC22">
        <v>2.27597</v>
      </c>
      <c r="ED22">
        <v>1.8059000000000001</v>
      </c>
      <c r="EE22">
        <v>0.169761</v>
      </c>
      <c r="EF22">
        <v>0</v>
      </c>
      <c r="EG22">
        <v>22.136500000000002</v>
      </c>
      <c r="EH22">
        <v>999.9</v>
      </c>
      <c r="EI22">
        <v>54.133000000000003</v>
      </c>
      <c r="EJ22">
        <v>32.609000000000002</v>
      </c>
      <c r="EK22">
        <v>26.594000000000001</v>
      </c>
      <c r="EL22">
        <v>61.252699999999997</v>
      </c>
      <c r="EM22">
        <v>24.919899999999998</v>
      </c>
      <c r="EN22">
        <v>1</v>
      </c>
      <c r="EO22">
        <v>-0.32247500000000001</v>
      </c>
      <c r="EP22">
        <v>-0.95404999999999995</v>
      </c>
      <c r="EQ22">
        <v>20.297899999999998</v>
      </c>
      <c r="ER22">
        <v>5.2404999999999999</v>
      </c>
      <c r="ES22">
        <v>11.8302</v>
      </c>
      <c r="ET22">
        <v>4.9816000000000003</v>
      </c>
      <c r="EU22">
        <v>3.2989999999999999</v>
      </c>
      <c r="EV22">
        <v>41.4</v>
      </c>
      <c r="EW22">
        <v>152.19999999999999</v>
      </c>
      <c r="EX22">
        <v>2637.2</v>
      </c>
      <c r="EY22">
        <v>6535.1</v>
      </c>
      <c r="EZ22">
        <v>1.87364</v>
      </c>
      <c r="FA22">
        <v>1.8792899999999999</v>
      </c>
      <c r="FB22">
        <v>1.8797299999999999</v>
      </c>
      <c r="FC22">
        <v>1.88036</v>
      </c>
      <c r="FD22">
        <v>1.8778999999999999</v>
      </c>
      <c r="FE22">
        <v>1.8766799999999999</v>
      </c>
      <c r="FF22">
        <v>1.8773599999999999</v>
      </c>
      <c r="FG22">
        <v>1.8751500000000001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-0.96499999999999997</v>
      </c>
      <c r="FV22">
        <v>0.19409999999999999</v>
      </c>
      <c r="FW22">
        <v>-0.96609041755691805</v>
      </c>
      <c r="FX22">
        <v>1.4527828764109799E-4</v>
      </c>
      <c r="FY22">
        <v>-4.3579519040863002E-7</v>
      </c>
      <c r="FZ22">
        <v>2.0799061152897499E-10</v>
      </c>
      <c r="GA22">
        <v>0.19404000000000099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6.3</v>
      </c>
      <c r="GJ22">
        <v>6.2</v>
      </c>
      <c r="GK22">
        <v>1.0644499999999999</v>
      </c>
      <c r="GL22">
        <v>2.5659200000000002</v>
      </c>
      <c r="GM22">
        <v>1.54541</v>
      </c>
      <c r="GN22">
        <v>2.2753899999999998</v>
      </c>
      <c r="GO22">
        <v>1.5979000000000001</v>
      </c>
      <c r="GP22">
        <v>2.47681</v>
      </c>
      <c r="GQ22">
        <v>35.9178</v>
      </c>
      <c r="GR22">
        <v>14.963800000000001</v>
      </c>
      <c r="GS22">
        <v>18</v>
      </c>
      <c r="GT22">
        <v>638.62199999999996</v>
      </c>
      <c r="GU22">
        <v>374.12700000000001</v>
      </c>
      <c r="GV22">
        <v>24.488</v>
      </c>
      <c r="GW22">
        <v>22.637599999999999</v>
      </c>
      <c r="GX22">
        <v>30.001100000000001</v>
      </c>
      <c r="GY22">
        <v>22.552600000000002</v>
      </c>
      <c r="GZ22">
        <v>22.534500000000001</v>
      </c>
      <c r="HA22">
        <v>21.374600000000001</v>
      </c>
      <c r="HB22">
        <v>20</v>
      </c>
      <c r="HC22">
        <v>-30</v>
      </c>
      <c r="HD22">
        <v>24.523399999999999</v>
      </c>
      <c r="HE22">
        <v>414.44799999999998</v>
      </c>
      <c r="HF22">
        <v>0</v>
      </c>
      <c r="HG22">
        <v>100.49</v>
      </c>
      <c r="HH22">
        <v>99.677700000000002</v>
      </c>
    </row>
    <row r="23" spans="1:216" x14ac:dyDescent="0.2">
      <c r="A23">
        <v>5</v>
      </c>
      <c r="B23">
        <v>1689539135</v>
      </c>
      <c r="C23">
        <v>244</v>
      </c>
      <c r="D23" t="s">
        <v>360</v>
      </c>
      <c r="E23" t="s">
        <v>361</v>
      </c>
      <c r="F23" t="s">
        <v>343</v>
      </c>
      <c r="G23" t="s">
        <v>344</v>
      </c>
      <c r="H23" t="s">
        <v>345</v>
      </c>
      <c r="I23" t="s">
        <v>346</v>
      </c>
      <c r="J23" t="s">
        <v>347</v>
      </c>
      <c r="K23" t="s">
        <v>348</v>
      </c>
      <c r="L23">
        <v>1689539135</v>
      </c>
      <c r="M23">
        <f t="shared" si="0"/>
        <v>1.3181080723255539E-3</v>
      </c>
      <c r="N23">
        <f t="shared" si="1"/>
        <v>1.3181080723255538</v>
      </c>
      <c r="O23">
        <f t="shared" si="2"/>
        <v>14.197372162347976</v>
      </c>
      <c r="P23">
        <f t="shared" si="3"/>
        <v>399.97800000000001</v>
      </c>
      <c r="Q23">
        <f t="shared" si="4"/>
        <v>259.08202209386229</v>
      </c>
      <c r="R23">
        <f t="shared" si="5"/>
        <v>26.075877399632347</v>
      </c>
      <c r="S23">
        <f t="shared" si="6"/>
        <v>40.256661601828803</v>
      </c>
      <c r="T23">
        <f t="shared" si="7"/>
        <v>0.1706668583163545</v>
      </c>
      <c r="U23">
        <f t="shared" si="8"/>
        <v>2.9843204592948669</v>
      </c>
      <c r="V23">
        <f t="shared" si="9"/>
        <v>0.16542418938260856</v>
      </c>
      <c r="W23">
        <f t="shared" si="10"/>
        <v>0.10384773609172751</v>
      </c>
      <c r="X23">
        <f t="shared" si="11"/>
        <v>165.39899700000001</v>
      </c>
      <c r="Y23">
        <f t="shared" si="12"/>
        <v>25.997843834694851</v>
      </c>
      <c r="Z23">
        <f t="shared" si="13"/>
        <v>25.046700000000001</v>
      </c>
      <c r="AA23">
        <f t="shared" si="14"/>
        <v>3.1885412621855505</v>
      </c>
      <c r="AB23">
        <f t="shared" si="15"/>
        <v>74.084233279984829</v>
      </c>
      <c r="AC23">
        <f t="shared" si="16"/>
        <v>2.4088797711674403</v>
      </c>
      <c r="AD23">
        <f t="shared" si="17"/>
        <v>3.2515417444675672</v>
      </c>
      <c r="AE23">
        <f t="shared" si="18"/>
        <v>0.77966149101811011</v>
      </c>
      <c r="AF23">
        <f t="shared" si="19"/>
        <v>-58.128565989556925</v>
      </c>
      <c r="AG23">
        <f t="shared" si="20"/>
        <v>52.884768028514287</v>
      </c>
      <c r="AH23">
        <f t="shared" si="21"/>
        <v>3.7563641133537335</v>
      </c>
      <c r="AI23">
        <f t="shared" si="22"/>
        <v>163.91156315231109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53395.33552363186</v>
      </c>
      <c r="AO23">
        <f t="shared" si="26"/>
        <v>1000.06</v>
      </c>
      <c r="AP23">
        <f t="shared" si="27"/>
        <v>843.05009999999993</v>
      </c>
      <c r="AQ23">
        <f t="shared" si="28"/>
        <v>0.8429995200287983</v>
      </c>
      <c r="AR23">
        <f t="shared" si="29"/>
        <v>0.16538907365558067</v>
      </c>
      <c r="AS23">
        <v>1689539135</v>
      </c>
      <c r="AT23">
        <v>399.97800000000001</v>
      </c>
      <c r="AU23">
        <v>414.077</v>
      </c>
      <c r="AV23">
        <v>23.933900000000001</v>
      </c>
      <c r="AW23">
        <v>22.702000000000002</v>
      </c>
      <c r="AX23">
        <v>400.94299999999998</v>
      </c>
      <c r="AY23">
        <v>23.739899999999999</v>
      </c>
      <c r="AZ23">
        <v>600.20000000000005</v>
      </c>
      <c r="BA23">
        <v>100.602</v>
      </c>
      <c r="BB23">
        <v>4.5189600000000003E-2</v>
      </c>
      <c r="BC23">
        <v>25.375399999999999</v>
      </c>
      <c r="BD23">
        <v>25.046700000000001</v>
      </c>
      <c r="BE23">
        <v>999.9</v>
      </c>
      <c r="BF23">
        <v>0</v>
      </c>
      <c r="BG23">
        <v>0</v>
      </c>
      <c r="BH23">
        <v>9982.5</v>
      </c>
      <c r="BI23">
        <v>0</v>
      </c>
      <c r="BJ23">
        <v>126.71299999999999</v>
      </c>
      <c r="BK23">
        <v>-14.098800000000001</v>
      </c>
      <c r="BL23">
        <v>409.786</v>
      </c>
      <c r="BM23">
        <v>423.69600000000003</v>
      </c>
      <c r="BN23">
        <v>1.23187</v>
      </c>
      <c r="BO23">
        <v>414.077</v>
      </c>
      <c r="BP23">
        <v>22.702000000000002</v>
      </c>
      <c r="BQ23">
        <v>2.4077999999999999</v>
      </c>
      <c r="BR23">
        <v>2.2838799999999999</v>
      </c>
      <c r="BS23">
        <v>20.416399999999999</v>
      </c>
      <c r="BT23">
        <v>19.563099999999999</v>
      </c>
      <c r="BU23">
        <v>1000.06</v>
      </c>
      <c r="BV23">
        <v>0.90001100000000001</v>
      </c>
      <c r="BW23">
        <v>9.9988800000000003E-2</v>
      </c>
      <c r="BX23">
        <v>0</v>
      </c>
      <c r="BY23">
        <v>2.7966000000000002</v>
      </c>
      <c r="BZ23">
        <v>0</v>
      </c>
      <c r="CA23">
        <v>9691.08</v>
      </c>
      <c r="CB23">
        <v>9555.93</v>
      </c>
      <c r="CC23">
        <v>36.561999999999998</v>
      </c>
      <c r="CD23">
        <v>39.25</v>
      </c>
      <c r="CE23">
        <v>38.186999999999998</v>
      </c>
      <c r="CF23">
        <v>37.811999999999998</v>
      </c>
      <c r="CG23">
        <v>36.811999999999998</v>
      </c>
      <c r="CH23">
        <v>900.07</v>
      </c>
      <c r="CI23">
        <v>99.99</v>
      </c>
      <c r="CJ23">
        <v>0</v>
      </c>
      <c r="CK23">
        <v>1689539138.3</v>
      </c>
      <c r="CL23">
        <v>0</v>
      </c>
      <c r="CM23">
        <v>1689538703</v>
      </c>
      <c r="CN23" t="s">
        <v>349</v>
      </c>
      <c r="CO23">
        <v>1689538697</v>
      </c>
      <c r="CP23">
        <v>1689538703</v>
      </c>
      <c r="CQ23">
        <v>21</v>
      </c>
      <c r="CR23">
        <v>0.36299999999999999</v>
      </c>
      <c r="CS23">
        <v>-0.01</v>
      </c>
      <c r="CT23">
        <v>-0.96599999999999997</v>
      </c>
      <c r="CU23">
        <v>0.19400000000000001</v>
      </c>
      <c r="CV23">
        <v>415</v>
      </c>
      <c r="CW23">
        <v>22</v>
      </c>
      <c r="CX23">
        <v>0.09</v>
      </c>
      <c r="CY23">
        <v>7.0000000000000007E-2</v>
      </c>
      <c r="CZ23">
        <v>13.522674906980001</v>
      </c>
      <c r="DA23">
        <v>-0.24486478807635101</v>
      </c>
      <c r="DB23">
        <v>3.4029441022870401E-2</v>
      </c>
      <c r="DC23">
        <v>1</v>
      </c>
      <c r="DD23">
        <v>414.03647619047598</v>
      </c>
      <c r="DE23">
        <v>-0.33568831168829999</v>
      </c>
      <c r="DF23">
        <v>4.5650451463495403E-2</v>
      </c>
      <c r="DG23">
        <v>-1</v>
      </c>
      <c r="DH23">
        <v>1000.0170952381</v>
      </c>
      <c r="DI23">
        <v>4.1283965484982303E-2</v>
      </c>
      <c r="DJ23">
        <v>6.4359041072706596E-2</v>
      </c>
      <c r="DK23">
        <v>1</v>
      </c>
      <c r="DL23">
        <v>2</v>
      </c>
      <c r="DM23">
        <v>2</v>
      </c>
      <c r="DN23" t="s">
        <v>350</v>
      </c>
      <c r="DO23">
        <v>3.1583800000000002</v>
      </c>
      <c r="DP23">
        <v>2.7793700000000001</v>
      </c>
      <c r="DQ23">
        <v>9.5056600000000005E-2</v>
      </c>
      <c r="DR23">
        <v>9.7744399999999995E-2</v>
      </c>
      <c r="DS23">
        <v>0.120325</v>
      </c>
      <c r="DT23">
        <v>0.11659</v>
      </c>
      <c r="DU23">
        <v>28746.2</v>
      </c>
      <c r="DV23">
        <v>29987.9</v>
      </c>
      <c r="DW23">
        <v>29506.400000000001</v>
      </c>
      <c r="DX23">
        <v>30980.9</v>
      </c>
      <c r="DY23">
        <v>33975.599999999999</v>
      </c>
      <c r="DZ23">
        <v>35877.599999999999</v>
      </c>
      <c r="EA23">
        <v>40501.199999999997</v>
      </c>
      <c r="EB23">
        <v>43005.599999999999</v>
      </c>
      <c r="EC23">
        <v>2.2736999999999998</v>
      </c>
      <c r="ED23">
        <v>1.8040799999999999</v>
      </c>
      <c r="EE23">
        <v>0.16891200000000001</v>
      </c>
      <c r="EF23">
        <v>0</v>
      </c>
      <c r="EG23">
        <v>22.269100000000002</v>
      </c>
      <c r="EH23">
        <v>999.9</v>
      </c>
      <c r="EI23">
        <v>54.095999999999997</v>
      </c>
      <c r="EJ23">
        <v>32.68</v>
      </c>
      <c r="EK23">
        <v>26.685600000000001</v>
      </c>
      <c r="EL23">
        <v>61.422699999999999</v>
      </c>
      <c r="EM23">
        <v>25.040099999999999</v>
      </c>
      <c r="EN23">
        <v>1</v>
      </c>
      <c r="EO23">
        <v>-0.31093700000000002</v>
      </c>
      <c r="EP23">
        <v>-1.5263599999999999</v>
      </c>
      <c r="EQ23">
        <v>20.2956</v>
      </c>
      <c r="ER23">
        <v>5.2401999999999997</v>
      </c>
      <c r="ES23">
        <v>11.8302</v>
      </c>
      <c r="ET23">
        <v>4.9819500000000003</v>
      </c>
      <c r="EU23">
        <v>3.2991000000000001</v>
      </c>
      <c r="EV23">
        <v>41.5</v>
      </c>
      <c r="EW23">
        <v>152.19999999999999</v>
      </c>
      <c r="EX23">
        <v>2638.6</v>
      </c>
      <c r="EY23">
        <v>6541.2</v>
      </c>
      <c r="EZ23">
        <v>1.87364</v>
      </c>
      <c r="FA23">
        <v>1.87931</v>
      </c>
      <c r="FB23">
        <v>1.8797299999999999</v>
      </c>
      <c r="FC23">
        <v>1.8803399999999999</v>
      </c>
      <c r="FD23">
        <v>1.8778999999999999</v>
      </c>
      <c r="FE23">
        <v>1.8766799999999999</v>
      </c>
      <c r="FF23">
        <v>1.8773200000000001</v>
      </c>
      <c r="FG23">
        <v>1.8751500000000001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-0.96499999999999997</v>
      </c>
      <c r="FV23">
        <v>0.19400000000000001</v>
      </c>
      <c r="FW23">
        <v>-0.96609041755691805</v>
      </c>
      <c r="FX23">
        <v>1.4527828764109799E-4</v>
      </c>
      <c r="FY23">
        <v>-4.3579519040863002E-7</v>
      </c>
      <c r="FZ23">
        <v>2.0799061152897499E-10</v>
      </c>
      <c r="GA23">
        <v>0.19404000000000099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7.3</v>
      </c>
      <c r="GJ23">
        <v>7.2</v>
      </c>
      <c r="GK23">
        <v>1.0644499999999999</v>
      </c>
      <c r="GL23">
        <v>2.5647000000000002</v>
      </c>
      <c r="GM23">
        <v>1.54541</v>
      </c>
      <c r="GN23">
        <v>2.2753899999999998</v>
      </c>
      <c r="GO23">
        <v>1.5979000000000001</v>
      </c>
      <c r="GP23">
        <v>2.4841299999999999</v>
      </c>
      <c r="GQ23">
        <v>35.941200000000002</v>
      </c>
      <c r="GR23">
        <v>14.9551</v>
      </c>
      <c r="GS23">
        <v>18</v>
      </c>
      <c r="GT23">
        <v>638.73400000000004</v>
      </c>
      <c r="GU23">
        <v>374.197</v>
      </c>
      <c r="GV23">
        <v>25.7471</v>
      </c>
      <c r="GW23">
        <v>22.783300000000001</v>
      </c>
      <c r="GX23">
        <v>30.000699999999998</v>
      </c>
      <c r="GY23">
        <v>22.696200000000001</v>
      </c>
      <c r="GZ23">
        <v>22.6767</v>
      </c>
      <c r="HA23">
        <v>21.372299999999999</v>
      </c>
      <c r="HB23">
        <v>20</v>
      </c>
      <c r="HC23">
        <v>-30</v>
      </c>
      <c r="HD23">
        <v>25.7225</v>
      </c>
      <c r="HE23">
        <v>414.08300000000003</v>
      </c>
      <c r="HF23">
        <v>0</v>
      </c>
      <c r="HG23">
        <v>100.464</v>
      </c>
      <c r="HH23">
        <v>99.643699999999995</v>
      </c>
    </row>
    <row r="24" spans="1:216" x14ac:dyDescent="0.2">
      <c r="A24">
        <v>6</v>
      </c>
      <c r="B24">
        <v>1689539196</v>
      </c>
      <c r="C24">
        <v>305</v>
      </c>
      <c r="D24" t="s">
        <v>362</v>
      </c>
      <c r="E24" t="s">
        <v>363</v>
      </c>
      <c r="F24" t="s">
        <v>343</v>
      </c>
      <c r="G24" t="s">
        <v>344</v>
      </c>
      <c r="H24" t="s">
        <v>345</v>
      </c>
      <c r="I24" t="s">
        <v>346</v>
      </c>
      <c r="J24" t="s">
        <v>347</v>
      </c>
      <c r="K24" t="s">
        <v>348</v>
      </c>
      <c r="L24">
        <v>1689539196</v>
      </c>
      <c r="M24">
        <f t="shared" si="0"/>
        <v>1.5974651849276079E-3</v>
      </c>
      <c r="N24">
        <f t="shared" si="1"/>
        <v>1.5974651849276078</v>
      </c>
      <c r="O24">
        <f t="shared" si="2"/>
        <v>13.433867946775948</v>
      </c>
      <c r="P24">
        <f t="shared" si="3"/>
        <v>400.036</v>
      </c>
      <c r="Q24">
        <f t="shared" si="4"/>
        <v>288.23999149333025</v>
      </c>
      <c r="R24">
        <f t="shared" si="5"/>
        <v>29.011244892006939</v>
      </c>
      <c r="S24">
        <f t="shared" si="6"/>
        <v>40.263470386229997</v>
      </c>
      <c r="T24">
        <f t="shared" si="7"/>
        <v>0.206705358219716</v>
      </c>
      <c r="U24">
        <f t="shared" si="8"/>
        <v>2.9852955760389297</v>
      </c>
      <c r="V24">
        <f t="shared" si="9"/>
        <v>0.19907051196916115</v>
      </c>
      <c r="W24">
        <f t="shared" si="10"/>
        <v>0.12508153556267396</v>
      </c>
      <c r="X24">
        <f t="shared" si="11"/>
        <v>124.05777378015438</v>
      </c>
      <c r="Y24">
        <f t="shared" si="12"/>
        <v>25.704974320665052</v>
      </c>
      <c r="Z24">
        <f t="shared" si="13"/>
        <v>24.9024</v>
      </c>
      <c r="AA24">
        <f t="shared" si="14"/>
        <v>3.1612225810542851</v>
      </c>
      <c r="AB24">
        <f t="shared" si="15"/>
        <v>72.985017231316903</v>
      </c>
      <c r="AC24">
        <f t="shared" si="16"/>
        <v>2.3757637663552496</v>
      </c>
      <c r="AD24">
        <f t="shared" si="17"/>
        <v>3.2551390086345569</v>
      </c>
      <c r="AE24">
        <f t="shared" si="18"/>
        <v>0.78545881469903556</v>
      </c>
      <c r="AF24">
        <f t="shared" si="19"/>
        <v>-70.44821465530751</v>
      </c>
      <c r="AG24">
        <f t="shared" si="20"/>
        <v>79.11970420490367</v>
      </c>
      <c r="AH24">
        <f t="shared" si="21"/>
        <v>5.6144264359036598</v>
      </c>
      <c r="AI24">
        <f t="shared" si="22"/>
        <v>138.34368976565418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53419.790275664862</v>
      </c>
      <c r="AO24">
        <f t="shared" si="26"/>
        <v>750.09199999999998</v>
      </c>
      <c r="AP24">
        <f t="shared" si="27"/>
        <v>632.32758600007992</v>
      </c>
      <c r="AQ24">
        <f t="shared" si="28"/>
        <v>0.84300003999520057</v>
      </c>
      <c r="AR24">
        <f t="shared" si="29"/>
        <v>0.16539007719073712</v>
      </c>
      <c r="AS24">
        <v>1689539196</v>
      </c>
      <c r="AT24">
        <v>400.036</v>
      </c>
      <c r="AU24">
        <v>413.512</v>
      </c>
      <c r="AV24">
        <v>23.604299999999999</v>
      </c>
      <c r="AW24">
        <v>22.110700000000001</v>
      </c>
      <c r="AX24">
        <v>401</v>
      </c>
      <c r="AY24">
        <v>23.410299999999999</v>
      </c>
      <c r="AZ24">
        <v>600.15599999999995</v>
      </c>
      <c r="BA24">
        <v>100.60599999999999</v>
      </c>
      <c r="BB24">
        <v>4.3617499999999997E-2</v>
      </c>
      <c r="BC24">
        <v>25.393999999999998</v>
      </c>
      <c r="BD24">
        <v>24.9024</v>
      </c>
      <c r="BE24">
        <v>999.9</v>
      </c>
      <c r="BF24">
        <v>0</v>
      </c>
      <c r="BG24">
        <v>0</v>
      </c>
      <c r="BH24">
        <v>9987.5</v>
      </c>
      <c r="BI24">
        <v>0</v>
      </c>
      <c r="BJ24">
        <v>132.21600000000001</v>
      </c>
      <c r="BK24">
        <v>-13.4764</v>
      </c>
      <c r="BL24">
        <v>409.70600000000002</v>
      </c>
      <c r="BM24">
        <v>422.86200000000002</v>
      </c>
      <c r="BN24">
        <v>1.4935499999999999</v>
      </c>
      <c r="BO24">
        <v>413.512</v>
      </c>
      <c r="BP24">
        <v>22.110700000000001</v>
      </c>
      <c r="BQ24">
        <v>2.37473</v>
      </c>
      <c r="BR24">
        <v>2.2244700000000002</v>
      </c>
      <c r="BS24">
        <v>20.192499999999999</v>
      </c>
      <c r="BT24">
        <v>19.139700000000001</v>
      </c>
      <c r="BU24">
        <v>750.09199999999998</v>
      </c>
      <c r="BV24">
        <v>0.89999799999999996</v>
      </c>
      <c r="BW24">
        <v>0.10000199999999999</v>
      </c>
      <c r="BX24">
        <v>0</v>
      </c>
      <c r="BY24">
        <v>2.4009999999999998</v>
      </c>
      <c r="BZ24">
        <v>0</v>
      </c>
      <c r="CA24">
        <v>7945.59</v>
      </c>
      <c r="CB24">
        <v>7167.38</v>
      </c>
      <c r="CC24">
        <v>36.061999999999998</v>
      </c>
      <c r="CD24">
        <v>39.125</v>
      </c>
      <c r="CE24">
        <v>37.875</v>
      </c>
      <c r="CF24">
        <v>37.75</v>
      </c>
      <c r="CG24">
        <v>36.5</v>
      </c>
      <c r="CH24">
        <v>675.08</v>
      </c>
      <c r="CI24">
        <v>75.010000000000005</v>
      </c>
      <c r="CJ24">
        <v>0</v>
      </c>
      <c r="CK24">
        <v>1689539199.5</v>
      </c>
      <c r="CL24">
        <v>0</v>
      </c>
      <c r="CM24">
        <v>1689538703</v>
      </c>
      <c r="CN24" t="s">
        <v>349</v>
      </c>
      <c r="CO24">
        <v>1689538697</v>
      </c>
      <c r="CP24">
        <v>1689538703</v>
      </c>
      <c r="CQ24">
        <v>21</v>
      </c>
      <c r="CR24">
        <v>0.36299999999999999</v>
      </c>
      <c r="CS24">
        <v>-0.01</v>
      </c>
      <c r="CT24">
        <v>-0.96599999999999997</v>
      </c>
      <c r="CU24">
        <v>0.19400000000000001</v>
      </c>
      <c r="CV24">
        <v>415</v>
      </c>
      <c r="CW24">
        <v>22</v>
      </c>
      <c r="CX24">
        <v>0.09</v>
      </c>
      <c r="CY24">
        <v>7.0000000000000007E-2</v>
      </c>
      <c r="CZ24">
        <v>12.851890681235099</v>
      </c>
      <c r="DA24">
        <v>0.44140327406743501</v>
      </c>
      <c r="DB24">
        <v>7.3877840695139196E-2</v>
      </c>
      <c r="DC24">
        <v>1</v>
      </c>
      <c r="DD24">
        <v>413.44479999999999</v>
      </c>
      <c r="DE24">
        <v>0.32751879699197101</v>
      </c>
      <c r="DF24">
        <v>6.5709664433777903E-2</v>
      </c>
      <c r="DG24">
        <v>-1</v>
      </c>
      <c r="DH24">
        <v>750.00109999999995</v>
      </c>
      <c r="DI24">
        <v>0.139734150686429</v>
      </c>
      <c r="DJ24">
        <v>0.13754195723488499</v>
      </c>
      <c r="DK24">
        <v>1</v>
      </c>
      <c r="DL24">
        <v>2</v>
      </c>
      <c r="DM24">
        <v>2</v>
      </c>
      <c r="DN24" t="s">
        <v>350</v>
      </c>
      <c r="DO24">
        <v>3.1581899999999998</v>
      </c>
      <c r="DP24">
        <v>2.7778399999999999</v>
      </c>
      <c r="DQ24">
        <v>9.5034599999999997E-2</v>
      </c>
      <c r="DR24">
        <v>9.7608600000000004E-2</v>
      </c>
      <c r="DS24">
        <v>0.119101</v>
      </c>
      <c r="DT24">
        <v>0.114412</v>
      </c>
      <c r="DU24">
        <v>28740.5</v>
      </c>
      <c r="DV24">
        <v>29990.9</v>
      </c>
      <c r="DW24">
        <v>29500.400000000001</v>
      </c>
      <c r="DX24">
        <v>30980</v>
      </c>
      <c r="DY24">
        <v>34019.199999999997</v>
      </c>
      <c r="DZ24">
        <v>35972.699999999997</v>
      </c>
      <c r="EA24">
        <v>40494</v>
      </c>
      <c r="EB24">
        <v>43010.9</v>
      </c>
      <c r="EC24">
        <v>2.2715200000000002</v>
      </c>
      <c r="ED24">
        <v>1.8000499999999999</v>
      </c>
      <c r="EE24">
        <v>0.15076999999999999</v>
      </c>
      <c r="EF24">
        <v>0</v>
      </c>
      <c r="EG24">
        <v>22.423200000000001</v>
      </c>
      <c r="EH24">
        <v>999.9</v>
      </c>
      <c r="EI24">
        <v>54.084000000000003</v>
      </c>
      <c r="EJ24">
        <v>32.78</v>
      </c>
      <c r="EK24">
        <v>26.825600000000001</v>
      </c>
      <c r="EL24">
        <v>61.352699999999999</v>
      </c>
      <c r="EM24">
        <v>25.745200000000001</v>
      </c>
      <c r="EN24">
        <v>1</v>
      </c>
      <c r="EO24">
        <v>-0.30089399999999999</v>
      </c>
      <c r="EP24">
        <v>-1.39801</v>
      </c>
      <c r="EQ24">
        <v>20.2987</v>
      </c>
      <c r="ER24">
        <v>5.2397499999999999</v>
      </c>
      <c r="ES24">
        <v>11.8302</v>
      </c>
      <c r="ET24">
        <v>4.9816000000000003</v>
      </c>
      <c r="EU24">
        <v>3.29908</v>
      </c>
      <c r="EV24">
        <v>41.5</v>
      </c>
      <c r="EW24">
        <v>152.19999999999999</v>
      </c>
      <c r="EX24">
        <v>2639.8</v>
      </c>
      <c r="EY24">
        <v>6546.4</v>
      </c>
      <c r="EZ24">
        <v>1.8736299999999999</v>
      </c>
      <c r="FA24">
        <v>1.8792899999999999</v>
      </c>
      <c r="FB24">
        <v>1.8796999999999999</v>
      </c>
      <c r="FC24">
        <v>1.8803399999999999</v>
      </c>
      <c r="FD24">
        <v>1.8778999999999999</v>
      </c>
      <c r="FE24">
        <v>1.8766799999999999</v>
      </c>
      <c r="FF24">
        <v>1.8773200000000001</v>
      </c>
      <c r="FG24">
        <v>1.8751500000000001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-0.96399999999999997</v>
      </c>
      <c r="FV24">
        <v>0.19400000000000001</v>
      </c>
      <c r="FW24">
        <v>-0.96609041755691805</v>
      </c>
      <c r="FX24">
        <v>1.4527828764109799E-4</v>
      </c>
      <c r="FY24">
        <v>-4.3579519040863002E-7</v>
      </c>
      <c r="FZ24">
        <v>2.0799061152897499E-10</v>
      </c>
      <c r="GA24">
        <v>0.19404000000000099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8.3000000000000007</v>
      </c>
      <c r="GJ24">
        <v>8.1999999999999993</v>
      </c>
      <c r="GK24">
        <v>1.0632299999999999</v>
      </c>
      <c r="GL24">
        <v>2.5671400000000002</v>
      </c>
      <c r="GM24">
        <v>1.54541</v>
      </c>
      <c r="GN24">
        <v>2.2753899999999998</v>
      </c>
      <c r="GO24">
        <v>1.5979000000000001</v>
      </c>
      <c r="GP24">
        <v>2.4584999999999999</v>
      </c>
      <c r="GQ24">
        <v>35.987900000000003</v>
      </c>
      <c r="GR24">
        <v>14.946300000000001</v>
      </c>
      <c r="GS24">
        <v>18</v>
      </c>
      <c r="GT24">
        <v>638.80399999999997</v>
      </c>
      <c r="GU24">
        <v>373.012</v>
      </c>
      <c r="GV24">
        <v>25.488099999999999</v>
      </c>
      <c r="GW24">
        <v>22.924499999999998</v>
      </c>
      <c r="GX24">
        <v>30.000900000000001</v>
      </c>
      <c r="GY24">
        <v>22.831</v>
      </c>
      <c r="GZ24">
        <v>22.809100000000001</v>
      </c>
      <c r="HA24">
        <v>21.341200000000001</v>
      </c>
      <c r="HB24">
        <v>20</v>
      </c>
      <c r="HC24">
        <v>-30</v>
      </c>
      <c r="HD24">
        <v>25.568300000000001</v>
      </c>
      <c r="HE24">
        <v>413.42500000000001</v>
      </c>
      <c r="HF24">
        <v>0</v>
      </c>
      <c r="HG24">
        <v>100.44499999999999</v>
      </c>
      <c r="HH24">
        <v>99.649699999999996</v>
      </c>
    </row>
    <row r="25" spans="1:216" x14ac:dyDescent="0.2">
      <c r="A25">
        <v>7</v>
      </c>
      <c r="B25">
        <v>1689539257</v>
      </c>
      <c r="C25">
        <v>366</v>
      </c>
      <c r="D25" t="s">
        <v>364</v>
      </c>
      <c r="E25" t="s">
        <v>365</v>
      </c>
      <c r="F25" t="s">
        <v>343</v>
      </c>
      <c r="G25" t="s">
        <v>344</v>
      </c>
      <c r="H25" t="s">
        <v>345</v>
      </c>
      <c r="I25" t="s">
        <v>346</v>
      </c>
      <c r="J25" t="s">
        <v>347</v>
      </c>
      <c r="K25" t="s">
        <v>348</v>
      </c>
      <c r="L25">
        <v>1689539257</v>
      </c>
      <c r="M25">
        <f t="shared" si="0"/>
        <v>1.4074550863911325E-3</v>
      </c>
      <c r="N25">
        <f t="shared" si="1"/>
        <v>1.4074550863911324</v>
      </c>
      <c r="O25">
        <f t="shared" si="2"/>
        <v>12.730495080073927</v>
      </c>
      <c r="P25">
        <f t="shared" si="3"/>
        <v>400.05</v>
      </c>
      <c r="Q25">
        <f t="shared" si="4"/>
        <v>271.03514792608883</v>
      </c>
      <c r="R25">
        <f t="shared" si="5"/>
        <v>27.280080368690186</v>
      </c>
      <c r="S25">
        <f t="shared" si="6"/>
        <v>40.265612172450005</v>
      </c>
      <c r="T25">
        <f t="shared" si="7"/>
        <v>0.16811220859348489</v>
      </c>
      <c r="U25">
        <f t="shared" si="8"/>
        <v>2.9859908584415855</v>
      </c>
      <c r="V25">
        <f t="shared" si="9"/>
        <v>0.1630255513164843</v>
      </c>
      <c r="W25">
        <f t="shared" si="10"/>
        <v>0.10233516506250986</v>
      </c>
      <c r="X25">
        <f t="shared" si="11"/>
        <v>99.226458267297815</v>
      </c>
      <c r="Y25">
        <f t="shared" si="12"/>
        <v>25.83866169507434</v>
      </c>
      <c r="Z25">
        <f t="shared" si="13"/>
        <v>25.046199999999999</v>
      </c>
      <c r="AA25">
        <f t="shared" si="14"/>
        <v>3.1884462478260223</v>
      </c>
      <c r="AB25">
        <f t="shared" si="15"/>
        <v>71.016441247895884</v>
      </c>
      <c r="AC25">
        <f t="shared" si="16"/>
        <v>2.3433670356179999</v>
      </c>
      <c r="AD25">
        <f t="shared" si="17"/>
        <v>3.2997528381322971</v>
      </c>
      <c r="AE25">
        <f t="shared" si="18"/>
        <v>0.8450792122080224</v>
      </c>
      <c r="AF25">
        <f t="shared" si="19"/>
        <v>-62.068769309848939</v>
      </c>
      <c r="AG25">
        <f t="shared" si="20"/>
        <v>92.885886495494972</v>
      </c>
      <c r="AH25">
        <f t="shared" si="21"/>
        <v>6.6021316592925627</v>
      </c>
      <c r="AI25">
        <f t="shared" si="22"/>
        <v>136.64570711223641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53398.548060622161</v>
      </c>
      <c r="AO25">
        <f t="shared" si="26"/>
        <v>599.95299999999997</v>
      </c>
      <c r="AP25">
        <f t="shared" si="27"/>
        <v>505.76049899859993</v>
      </c>
      <c r="AQ25">
        <f t="shared" si="28"/>
        <v>0.84300020001333431</v>
      </c>
      <c r="AR25">
        <f t="shared" si="29"/>
        <v>0.16539038602573505</v>
      </c>
      <c r="AS25">
        <v>1689539257</v>
      </c>
      <c r="AT25">
        <v>400.05</v>
      </c>
      <c r="AU25">
        <v>412.77699999999999</v>
      </c>
      <c r="AV25">
        <v>23.282</v>
      </c>
      <c r="AW25">
        <v>21.965900000000001</v>
      </c>
      <c r="AX25">
        <v>401.01400000000001</v>
      </c>
      <c r="AY25">
        <v>23.087900000000001</v>
      </c>
      <c r="AZ25">
        <v>600.28300000000002</v>
      </c>
      <c r="BA25">
        <v>100.607</v>
      </c>
      <c r="BB25">
        <v>4.4449000000000002E-2</v>
      </c>
      <c r="BC25">
        <v>25.623200000000001</v>
      </c>
      <c r="BD25">
        <v>25.046199999999999</v>
      </c>
      <c r="BE25">
        <v>999.9</v>
      </c>
      <c r="BF25">
        <v>0</v>
      </c>
      <c r="BG25">
        <v>0</v>
      </c>
      <c r="BH25">
        <v>9991.25</v>
      </c>
      <c r="BI25">
        <v>0</v>
      </c>
      <c r="BJ25">
        <v>132.85</v>
      </c>
      <c r="BK25">
        <v>-12.7277</v>
      </c>
      <c r="BL25">
        <v>409.58600000000001</v>
      </c>
      <c r="BM25">
        <v>422.048</v>
      </c>
      <c r="BN25">
        <v>1.31603</v>
      </c>
      <c r="BO25">
        <v>412.77699999999999</v>
      </c>
      <c r="BP25">
        <v>21.965900000000001</v>
      </c>
      <c r="BQ25">
        <v>2.34233</v>
      </c>
      <c r="BR25">
        <v>2.2099199999999999</v>
      </c>
      <c r="BS25">
        <v>19.970500000000001</v>
      </c>
      <c r="BT25">
        <v>19.034400000000002</v>
      </c>
      <c r="BU25">
        <v>599.95299999999997</v>
      </c>
      <c r="BV25">
        <v>0.9</v>
      </c>
      <c r="BW25">
        <v>0.1</v>
      </c>
      <c r="BX25">
        <v>0</v>
      </c>
      <c r="BY25">
        <v>2.4413</v>
      </c>
      <c r="BZ25">
        <v>0</v>
      </c>
      <c r="CA25">
        <v>6944.5</v>
      </c>
      <c r="CB25">
        <v>5732.76</v>
      </c>
      <c r="CC25">
        <v>35.686999999999998</v>
      </c>
      <c r="CD25">
        <v>39</v>
      </c>
      <c r="CE25">
        <v>37.75</v>
      </c>
      <c r="CF25">
        <v>37.686999999999998</v>
      </c>
      <c r="CG25">
        <v>36.186999999999998</v>
      </c>
      <c r="CH25">
        <v>539.96</v>
      </c>
      <c r="CI25">
        <v>60</v>
      </c>
      <c r="CJ25">
        <v>0</v>
      </c>
      <c r="CK25">
        <v>1689539260.0999999</v>
      </c>
      <c r="CL25">
        <v>0</v>
      </c>
      <c r="CM25">
        <v>1689538703</v>
      </c>
      <c r="CN25" t="s">
        <v>349</v>
      </c>
      <c r="CO25">
        <v>1689538697</v>
      </c>
      <c r="CP25">
        <v>1689538703</v>
      </c>
      <c r="CQ25">
        <v>21</v>
      </c>
      <c r="CR25">
        <v>0.36299999999999999</v>
      </c>
      <c r="CS25">
        <v>-0.01</v>
      </c>
      <c r="CT25">
        <v>-0.96599999999999997</v>
      </c>
      <c r="CU25">
        <v>0.19400000000000001</v>
      </c>
      <c r="CV25">
        <v>415</v>
      </c>
      <c r="CW25">
        <v>22</v>
      </c>
      <c r="CX25">
        <v>0.09</v>
      </c>
      <c r="CY25">
        <v>7.0000000000000007E-2</v>
      </c>
      <c r="CZ25">
        <v>12.188979999042401</v>
      </c>
      <c r="DA25">
        <v>-7.7673772061213397E-2</v>
      </c>
      <c r="DB25">
        <v>3.1575959785623102E-2</v>
      </c>
      <c r="DC25">
        <v>1</v>
      </c>
      <c r="DD25">
        <v>412.77266666666702</v>
      </c>
      <c r="DE25">
        <v>-0.17275324675294099</v>
      </c>
      <c r="DF25">
        <v>4.4939465456938402E-2</v>
      </c>
      <c r="DG25">
        <v>-1</v>
      </c>
      <c r="DH25">
        <v>600.00940000000003</v>
      </c>
      <c r="DI25">
        <v>-2.6638999109571501E-2</v>
      </c>
      <c r="DJ25">
        <v>0.124756322485068</v>
      </c>
      <c r="DK25">
        <v>1</v>
      </c>
      <c r="DL25">
        <v>2</v>
      </c>
      <c r="DM25">
        <v>2</v>
      </c>
      <c r="DN25" t="s">
        <v>350</v>
      </c>
      <c r="DO25">
        <v>3.1583800000000002</v>
      </c>
      <c r="DP25">
        <v>2.7787000000000002</v>
      </c>
      <c r="DQ25">
        <v>9.5006900000000005E-2</v>
      </c>
      <c r="DR25">
        <v>9.7448099999999996E-2</v>
      </c>
      <c r="DS25">
        <v>0.1179</v>
      </c>
      <c r="DT25">
        <v>0.113853</v>
      </c>
      <c r="DU25">
        <v>28737</v>
      </c>
      <c r="DV25">
        <v>29993.5</v>
      </c>
      <c r="DW25">
        <v>29496.400000000001</v>
      </c>
      <c r="DX25">
        <v>30977.7</v>
      </c>
      <c r="DY25">
        <v>34063.599999999999</v>
      </c>
      <c r="DZ25">
        <v>35995.9</v>
      </c>
      <c r="EA25">
        <v>40489.199999999997</v>
      </c>
      <c r="EB25">
        <v>43010.5</v>
      </c>
      <c r="EC25">
        <v>2.2697699999999998</v>
      </c>
      <c r="ED25">
        <v>1.7975699999999999</v>
      </c>
      <c r="EE25">
        <v>0.14924999999999999</v>
      </c>
      <c r="EF25">
        <v>0</v>
      </c>
      <c r="EG25">
        <v>22.592600000000001</v>
      </c>
      <c r="EH25">
        <v>999.9</v>
      </c>
      <c r="EI25">
        <v>54.072000000000003</v>
      </c>
      <c r="EJ25">
        <v>32.831000000000003</v>
      </c>
      <c r="EK25">
        <v>26.896999999999998</v>
      </c>
      <c r="EL25">
        <v>61.5227</v>
      </c>
      <c r="EM25">
        <v>25</v>
      </c>
      <c r="EN25">
        <v>1</v>
      </c>
      <c r="EO25">
        <v>-0.29435499999999998</v>
      </c>
      <c r="EP25">
        <v>-0.51549800000000001</v>
      </c>
      <c r="EQ25">
        <v>20.305700000000002</v>
      </c>
      <c r="ER25">
        <v>5.2408000000000001</v>
      </c>
      <c r="ES25">
        <v>11.8302</v>
      </c>
      <c r="ET25">
        <v>4.9816000000000003</v>
      </c>
      <c r="EU25">
        <v>3.2991000000000001</v>
      </c>
      <c r="EV25">
        <v>41.5</v>
      </c>
      <c r="EW25">
        <v>152.19999999999999</v>
      </c>
      <c r="EX25">
        <v>2641.2</v>
      </c>
      <c r="EY25">
        <v>6552.6</v>
      </c>
      <c r="EZ25">
        <v>1.87364</v>
      </c>
      <c r="FA25">
        <v>1.8793599999999999</v>
      </c>
      <c r="FB25">
        <v>1.8797299999999999</v>
      </c>
      <c r="FC25">
        <v>1.88036</v>
      </c>
      <c r="FD25">
        <v>1.87791</v>
      </c>
      <c r="FE25">
        <v>1.8766799999999999</v>
      </c>
      <c r="FF25">
        <v>1.87734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-0.96399999999999997</v>
      </c>
      <c r="FV25">
        <v>0.19409999999999999</v>
      </c>
      <c r="FW25">
        <v>-0.96609041755691805</v>
      </c>
      <c r="FX25">
        <v>1.4527828764109799E-4</v>
      </c>
      <c r="FY25">
        <v>-4.3579519040863002E-7</v>
      </c>
      <c r="FZ25">
        <v>2.0799061152897499E-10</v>
      </c>
      <c r="GA25">
        <v>0.19404000000000099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9.3000000000000007</v>
      </c>
      <c r="GJ25">
        <v>9.1999999999999993</v>
      </c>
      <c r="GK25">
        <v>1.0620099999999999</v>
      </c>
      <c r="GL25">
        <v>2.5708000000000002</v>
      </c>
      <c r="GM25">
        <v>1.54541</v>
      </c>
      <c r="GN25">
        <v>2.2753899999999998</v>
      </c>
      <c r="GO25">
        <v>1.5979000000000001</v>
      </c>
      <c r="GP25">
        <v>2.4218799999999998</v>
      </c>
      <c r="GQ25">
        <v>35.987900000000003</v>
      </c>
      <c r="GR25">
        <v>14.946300000000001</v>
      </c>
      <c r="GS25">
        <v>18</v>
      </c>
      <c r="GT25">
        <v>638.93299999999999</v>
      </c>
      <c r="GU25">
        <v>372.53399999999999</v>
      </c>
      <c r="GV25">
        <v>25.242100000000001</v>
      </c>
      <c r="GW25">
        <v>23.0336</v>
      </c>
      <c r="GX25">
        <v>30.000499999999999</v>
      </c>
      <c r="GY25">
        <v>22.945699999999999</v>
      </c>
      <c r="GZ25">
        <v>22.9252</v>
      </c>
      <c r="HA25">
        <v>21.316099999999999</v>
      </c>
      <c r="HB25">
        <v>20</v>
      </c>
      <c r="HC25">
        <v>-30</v>
      </c>
      <c r="HD25">
        <v>25.2258</v>
      </c>
      <c r="HE25">
        <v>412.82900000000001</v>
      </c>
      <c r="HF25">
        <v>0</v>
      </c>
      <c r="HG25">
        <v>100.432</v>
      </c>
      <c r="HH25">
        <v>99.646199999999993</v>
      </c>
    </row>
    <row r="26" spans="1:216" x14ac:dyDescent="0.2">
      <c r="A26">
        <v>8</v>
      </c>
      <c r="B26">
        <v>1689539318</v>
      </c>
      <c r="C26">
        <v>427</v>
      </c>
      <c r="D26" t="s">
        <v>366</v>
      </c>
      <c r="E26" t="s">
        <v>367</v>
      </c>
      <c r="F26" t="s">
        <v>343</v>
      </c>
      <c r="G26" t="s">
        <v>344</v>
      </c>
      <c r="H26" t="s">
        <v>345</v>
      </c>
      <c r="I26" t="s">
        <v>346</v>
      </c>
      <c r="J26" t="s">
        <v>347</v>
      </c>
      <c r="K26" t="s">
        <v>348</v>
      </c>
      <c r="L26">
        <v>1689539318</v>
      </c>
      <c r="M26">
        <f t="shared" si="0"/>
        <v>1.2042060479471055E-3</v>
      </c>
      <c r="N26">
        <f t="shared" si="1"/>
        <v>1.2042060479471055</v>
      </c>
      <c r="O26">
        <f t="shared" si="2"/>
        <v>12.106661438438445</v>
      </c>
      <c r="P26">
        <f t="shared" si="3"/>
        <v>399.983</v>
      </c>
      <c r="Q26">
        <f t="shared" si="4"/>
        <v>266.70380550058564</v>
      </c>
      <c r="R26">
        <f t="shared" si="5"/>
        <v>26.843002081153045</v>
      </c>
      <c r="S26">
        <f t="shared" si="6"/>
        <v>40.257185236909798</v>
      </c>
      <c r="T26">
        <f t="shared" si="7"/>
        <v>0.15383786546160744</v>
      </c>
      <c r="U26">
        <f t="shared" si="8"/>
        <v>2.9802694197824064</v>
      </c>
      <c r="V26">
        <f t="shared" si="9"/>
        <v>0.14955857812906609</v>
      </c>
      <c r="W26">
        <f t="shared" si="10"/>
        <v>9.3848673283575212E-2</v>
      </c>
      <c r="X26">
        <f t="shared" si="11"/>
        <v>82.695744391158001</v>
      </c>
      <c r="Y26">
        <f t="shared" si="12"/>
        <v>25.804787690198349</v>
      </c>
      <c r="Z26">
        <f t="shared" si="13"/>
        <v>25.041499999999999</v>
      </c>
      <c r="AA26">
        <f t="shared" si="14"/>
        <v>3.1875532337751635</v>
      </c>
      <c r="AB26">
        <f t="shared" si="15"/>
        <v>72.680622263745889</v>
      </c>
      <c r="AC26">
        <f t="shared" si="16"/>
        <v>2.39966170455738</v>
      </c>
      <c r="AD26">
        <f t="shared" si="17"/>
        <v>3.3016526686431038</v>
      </c>
      <c r="AE26">
        <f t="shared" si="18"/>
        <v>0.78789152921778349</v>
      </c>
      <c r="AF26">
        <f t="shared" si="19"/>
        <v>-53.105486714467354</v>
      </c>
      <c r="AG26">
        <f t="shared" si="20"/>
        <v>95.021589324935434</v>
      </c>
      <c r="AH26">
        <f t="shared" si="21"/>
        <v>6.7670693344547823</v>
      </c>
      <c r="AI26">
        <f t="shared" si="22"/>
        <v>131.37891633608086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53234.403688153863</v>
      </c>
      <c r="AO26">
        <f t="shared" si="26"/>
        <v>500.00099999999998</v>
      </c>
      <c r="AP26">
        <f t="shared" si="27"/>
        <v>421.5011430006</v>
      </c>
      <c r="AQ26">
        <f t="shared" si="28"/>
        <v>0.84300059999999999</v>
      </c>
      <c r="AR26">
        <f t="shared" si="29"/>
        <v>0.16539115800000001</v>
      </c>
      <c r="AS26">
        <v>1689539318</v>
      </c>
      <c r="AT26">
        <v>399.983</v>
      </c>
      <c r="AU26">
        <v>412.03699999999998</v>
      </c>
      <c r="AV26">
        <v>23.842300000000002</v>
      </c>
      <c r="AW26">
        <v>22.716699999999999</v>
      </c>
      <c r="AX26">
        <v>400.94799999999998</v>
      </c>
      <c r="AY26">
        <v>23.648199999999999</v>
      </c>
      <c r="AZ26">
        <v>600.17499999999995</v>
      </c>
      <c r="BA26">
        <v>100.60299999999999</v>
      </c>
      <c r="BB26">
        <v>4.4240599999999998E-2</v>
      </c>
      <c r="BC26">
        <v>25.632899999999999</v>
      </c>
      <c r="BD26">
        <v>25.041499999999999</v>
      </c>
      <c r="BE26">
        <v>999.9</v>
      </c>
      <c r="BF26">
        <v>0</v>
      </c>
      <c r="BG26">
        <v>0</v>
      </c>
      <c r="BH26">
        <v>9960</v>
      </c>
      <c r="BI26">
        <v>0</v>
      </c>
      <c r="BJ26">
        <v>135.15199999999999</v>
      </c>
      <c r="BK26">
        <v>-12.0535</v>
      </c>
      <c r="BL26">
        <v>409.75299999999999</v>
      </c>
      <c r="BM26">
        <v>421.61399999999998</v>
      </c>
      <c r="BN26">
        <v>1.12554</v>
      </c>
      <c r="BO26">
        <v>412.03699999999998</v>
      </c>
      <c r="BP26">
        <v>22.716699999999999</v>
      </c>
      <c r="BQ26">
        <v>2.3986100000000001</v>
      </c>
      <c r="BR26">
        <v>2.28538</v>
      </c>
      <c r="BS26">
        <v>20.354399999999998</v>
      </c>
      <c r="BT26">
        <v>19.573699999999999</v>
      </c>
      <c r="BU26">
        <v>500.00099999999998</v>
      </c>
      <c r="BV26">
        <v>0.89997700000000003</v>
      </c>
      <c r="BW26">
        <v>0.100023</v>
      </c>
      <c r="BX26">
        <v>0</v>
      </c>
      <c r="BY26">
        <v>2.5546000000000002</v>
      </c>
      <c r="BZ26">
        <v>0</v>
      </c>
      <c r="CA26">
        <v>6177.56</v>
      </c>
      <c r="CB26">
        <v>4777.66</v>
      </c>
      <c r="CC26">
        <v>35.311999999999998</v>
      </c>
      <c r="CD26">
        <v>38.875</v>
      </c>
      <c r="CE26">
        <v>37.436999999999998</v>
      </c>
      <c r="CF26">
        <v>37.561999999999998</v>
      </c>
      <c r="CG26">
        <v>35.936999999999998</v>
      </c>
      <c r="CH26">
        <v>449.99</v>
      </c>
      <c r="CI26">
        <v>50.01</v>
      </c>
      <c r="CJ26">
        <v>0</v>
      </c>
      <c r="CK26">
        <v>1689539321.3</v>
      </c>
      <c r="CL26">
        <v>0</v>
      </c>
      <c r="CM26">
        <v>1689538703</v>
      </c>
      <c r="CN26" t="s">
        <v>349</v>
      </c>
      <c r="CO26">
        <v>1689538697</v>
      </c>
      <c r="CP26">
        <v>1689538703</v>
      </c>
      <c r="CQ26">
        <v>21</v>
      </c>
      <c r="CR26">
        <v>0.36299999999999999</v>
      </c>
      <c r="CS26">
        <v>-0.01</v>
      </c>
      <c r="CT26">
        <v>-0.96599999999999997</v>
      </c>
      <c r="CU26">
        <v>0.19400000000000001</v>
      </c>
      <c r="CV26">
        <v>415</v>
      </c>
      <c r="CW26">
        <v>22</v>
      </c>
      <c r="CX26">
        <v>0.09</v>
      </c>
      <c r="CY26">
        <v>7.0000000000000007E-2</v>
      </c>
      <c r="CZ26">
        <v>11.5239532595104</v>
      </c>
      <c r="DA26">
        <v>-2.2125298490443999E-2</v>
      </c>
      <c r="DB26">
        <v>3.9742913315283297E-2</v>
      </c>
      <c r="DC26">
        <v>1</v>
      </c>
      <c r="DD26">
        <v>411.97735</v>
      </c>
      <c r="DE26">
        <v>-0.16497744360897099</v>
      </c>
      <c r="DF26">
        <v>4.1429790006706699E-2</v>
      </c>
      <c r="DG26">
        <v>-1</v>
      </c>
      <c r="DH26">
        <v>500.001714285714</v>
      </c>
      <c r="DI26">
        <v>-1.9197532022014699E-2</v>
      </c>
      <c r="DJ26">
        <v>6.5424724361844697E-2</v>
      </c>
      <c r="DK26">
        <v>1</v>
      </c>
      <c r="DL26">
        <v>2</v>
      </c>
      <c r="DM26">
        <v>2</v>
      </c>
      <c r="DN26" t="s">
        <v>350</v>
      </c>
      <c r="DO26">
        <v>3.1580599999999999</v>
      </c>
      <c r="DP26">
        <v>2.7782300000000002</v>
      </c>
      <c r="DQ26">
        <v>9.4971700000000006E-2</v>
      </c>
      <c r="DR26">
        <v>9.7294199999999997E-2</v>
      </c>
      <c r="DS26">
        <v>0.119895</v>
      </c>
      <c r="DT26">
        <v>0.116547</v>
      </c>
      <c r="DU26">
        <v>28734.2</v>
      </c>
      <c r="DV26">
        <v>29987.5</v>
      </c>
      <c r="DW26">
        <v>29492.799999999999</v>
      </c>
      <c r="DX26">
        <v>30966.799999999999</v>
      </c>
      <c r="DY26">
        <v>33981.300000000003</v>
      </c>
      <c r="DZ26">
        <v>35869.800000000003</v>
      </c>
      <c r="EA26">
        <v>40485.199999999997</v>
      </c>
      <c r="EB26">
        <v>42992.4</v>
      </c>
      <c r="EC26">
        <v>2.2679800000000001</v>
      </c>
      <c r="ED26">
        <v>1.79765</v>
      </c>
      <c r="EE26">
        <v>0.13758999999999999</v>
      </c>
      <c r="EF26">
        <v>0</v>
      </c>
      <c r="EG26">
        <v>22.779900000000001</v>
      </c>
      <c r="EH26">
        <v>999.9</v>
      </c>
      <c r="EI26">
        <v>54.072000000000003</v>
      </c>
      <c r="EJ26">
        <v>32.901000000000003</v>
      </c>
      <c r="EK26">
        <v>27.001899999999999</v>
      </c>
      <c r="EL26">
        <v>61.0627</v>
      </c>
      <c r="EM26">
        <v>25.036100000000001</v>
      </c>
      <c r="EN26">
        <v>1</v>
      </c>
      <c r="EO26">
        <v>-0.28861799999999999</v>
      </c>
      <c r="EP26">
        <v>-0.33945799999999998</v>
      </c>
      <c r="EQ26">
        <v>20.306999999999999</v>
      </c>
      <c r="ER26">
        <v>5.2401999999999997</v>
      </c>
      <c r="ES26">
        <v>11.8302</v>
      </c>
      <c r="ET26">
        <v>4.9816000000000003</v>
      </c>
      <c r="EU26">
        <v>3.29915</v>
      </c>
      <c r="EV26">
        <v>41.5</v>
      </c>
      <c r="EW26">
        <v>152.19999999999999</v>
      </c>
      <c r="EX26">
        <v>2642.4</v>
      </c>
      <c r="EY26">
        <v>6557.8</v>
      </c>
      <c r="EZ26">
        <v>1.8736600000000001</v>
      </c>
      <c r="FA26">
        <v>1.8794200000000001</v>
      </c>
      <c r="FB26">
        <v>1.8797299999999999</v>
      </c>
      <c r="FC26">
        <v>1.8803700000000001</v>
      </c>
      <c r="FD26">
        <v>1.87792</v>
      </c>
      <c r="FE26">
        <v>1.87669</v>
      </c>
      <c r="FF26">
        <v>1.8774</v>
      </c>
      <c r="FG26">
        <v>1.8751500000000001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-0.96499999999999997</v>
      </c>
      <c r="FV26">
        <v>0.19409999999999999</v>
      </c>
      <c r="FW26">
        <v>-0.96609041755691805</v>
      </c>
      <c r="FX26">
        <v>1.4527828764109799E-4</v>
      </c>
      <c r="FY26">
        <v>-4.3579519040863002E-7</v>
      </c>
      <c r="FZ26">
        <v>2.0799061152897499E-10</v>
      </c>
      <c r="GA26">
        <v>0.19404000000000099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10.3</v>
      </c>
      <c r="GJ26">
        <v>10.199999999999999</v>
      </c>
      <c r="GK26">
        <v>1.0607899999999999</v>
      </c>
      <c r="GL26">
        <v>2.5695800000000002</v>
      </c>
      <c r="GM26">
        <v>1.54541</v>
      </c>
      <c r="GN26">
        <v>2.2741699999999998</v>
      </c>
      <c r="GO26">
        <v>1.5979000000000001</v>
      </c>
      <c r="GP26">
        <v>2.3535200000000001</v>
      </c>
      <c r="GQ26">
        <v>36.011299999999999</v>
      </c>
      <c r="GR26">
        <v>14.9376</v>
      </c>
      <c r="GS26">
        <v>18</v>
      </c>
      <c r="GT26">
        <v>638.88800000000003</v>
      </c>
      <c r="GU26">
        <v>373.32900000000001</v>
      </c>
      <c r="GV26">
        <v>25.167300000000001</v>
      </c>
      <c r="GW26">
        <v>23.133500000000002</v>
      </c>
      <c r="GX26">
        <v>30.000599999999999</v>
      </c>
      <c r="GY26">
        <v>23.049600000000002</v>
      </c>
      <c r="GZ26">
        <v>23.028600000000001</v>
      </c>
      <c r="HA26">
        <v>21.3</v>
      </c>
      <c r="HB26">
        <v>20</v>
      </c>
      <c r="HC26">
        <v>-30</v>
      </c>
      <c r="HD26">
        <v>25.132999999999999</v>
      </c>
      <c r="HE26">
        <v>412.089</v>
      </c>
      <c r="HF26">
        <v>0</v>
      </c>
      <c r="HG26">
        <v>100.42100000000001</v>
      </c>
      <c r="HH26">
        <v>99.606899999999996</v>
      </c>
    </row>
    <row r="27" spans="1:216" x14ac:dyDescent="0.2">
      <c r="A27">
        <v>9</v>
      </c>
      <c r="B27">
        <v>1689539379</v>
      </c>
      <c r="C27">
        <v>488</v>
      </c>
      <c r="D27" t="s">
        <v>368</v>
      </c>
      <c r="E27" t="s">
        <v>369</v>
      </c>
      <c r="F27" t="s">
        <v>343</v>
      </c>
      <c r="G27" t="s">
        <v>344</v>
      </c>
      <c r="H27" t="s">
        <v>345</v>
      </c>
      <c r="I27" t="s">
        <v>346</v>
      </c>
      <c r="J27" t="s">
        <v>347</v>
      </c>
      <c r="K27" t="s">
        <v>348</v>
      </c>
      <c r="L27">
        <v>1689539379</v>
      </c>
      <c r="M27">
        <f t="shared" si="0"/>
        <v>1.1256977937388352E-3</v>
      </c>
      <c r="N27">
        <f t="shared" si="1"/>
        <v>1.1256977937388353</v>
      </c>
      <c r="O27">
        <f t="shared" si="2"/>
        <v>10.329831657199374</v>
      </c>
      <c r="P27">
        <f t="shared" si="3"/>
        <v>399.971</v>
      </c>
      <c r="Q27">
        <f t="shared" si="4"/>
        <v>279.74573765964675</v>
      </c>
      <c r="R27">
        <f t="shared" si="5"/>
        <v>28.154986687731792</v>
      </c>
      <c r="S27">
        <f t="shared" si="6"/>
        <v>40.255048297392506</v>
      </c>
      <c r="T27">
        <f t="shared" si="7"/>
        <v>0.14586104006664422</v>
      </c>
      <c r="U27">
        <f t="shared" si="8"/>
        <v>2.9952311067386796</v>
      </c>
      <c r="V27">
        <f t="shared" si="9"/>
        <v>0.14202674465011572</v>
      </c>
      <c r="W27">
        <f t="shared" si="10"/>
        <v>8.9102816368562821E-2</v>
      </c>
      <c r="X27">
        <f t="shared" si="11"/>
        <v>62.028154836947067</v>
      </c>
      <c r="Y27">
        <f t="shared" si="12"/>
        <v>25.695307812473054</v>
      </c>
      <c r="Z27">
        <f t="shared" si="13"/>
        <v>25.005299999999998</v>
      </c>
      <c r="AA27">
        <f t="shared" si="14"/>
        <v>3.1806824469892803</v>
      </c>
      <c r="AB27">
        <f t="shared" si="15"/>
        <v>72.885466039087305</v>
      </c>
      <c r="AC27">
        <f t="shared" si="16"/>
        <v>2.4051115934975003</v>
      </c>
      <c r="AD27">
        <f t="shared" si="17"/>
        <v>3.2998507441904503</v>
      </c>
      <c r="AE27">
        <f t="shared" si="18"/>
        <v>0.77557085349178001</v>
      </c>
      <c r="AF27">
        <f t="shared" si="19"/>
        <v>-49.643272703882637</v>
      </c>
      <c r="AG27">
        <f t="shared" si="20"/>
        <v>99.858551405345125</v>
      </c>
      <c r="AH27">
        <f t="shared" si="21"/>
        <v>7.0744012505388705</v>
      </c>
      <c r="AI27">
        <f t="shared" si="22"/>
        <v>119.31783478894843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53660.902687327252</v>
      </c>
      <c r="AO27">
        <f t="shared" si="26"/>
        <v>375.04700000000003</v>
      </c>
      <c r="AP27">
        <f t="shared" si="27"/>
        <v>316.16417100359951</v>
      </c>
      <c r="AQ27">
        <f t="shared" si="28"/>
        <v>0.84299880015997852</v>
      </c>
      <c r="AR27">
        <f t="shared" si="29"/>
        <v>0.1653876843087588</v>
      </c>
      <c r="AS27">
        <v>1689539379</v>
      </c>
      <c r="AT27">
        <v>399.971</v>
      </c>
      <c r="AU27">
        <v>410.29</v>
      </c>
      <c r="AV27">
        <v>23.896999999999998</v>
      </c>
      <c r="AW27">
        <v>22.845199999999998</v>
      </c>
      <c r="AX27">
        <v>400.93599999999998</v>
      </c>
      <c r="AY27">
        <v>23.7029</v>
      </c>
      <c r="AZ27">
        <v>600.37900000000002</v>
      </c>
      <c r="BA27">
        <v>100.601</v>
      </c>
      <c r="BB27">
        <v>4.3917499999999998E-2</v>
      </c>
      <c r="BC27">
        <v>25.623699999999999</v>
      </c>
      <c r="BD27">
        <v>25.005299999999998</v>
      </c>
      <c r="BE27">
        <v>999.9</v>
      </c>
      <c r="BF27">
        <v>0</v>
      </c>
      <c r="BG27">
        <v>0</v>
      </c>
      <c r="BH27">
        <v>10043.1</v>
      </c>
      <c r="BI27">
        <v>0</v>
      </c>
      <c r="BJ27">
        <v>136.34299999999999</v>
      </c>
      <c r="BK27">
        <v>-10.3184</v>
      </c>
      <c r="BL27">
        <v>409.76299999999998</v>
      </c>
      <c r="BM27">
        <v>419.88200000000001</v>
      </c>
      <c r="BN27">
        <v>1.05172</v>
      </c>
      <c r="BO27">
        <v>410.29</v>
      </c>
      <c r="BP27">
        <v>22.845199999999998</v>
      </c>
      <c r="BQ27">
        <v>2.4040599999999999</v>
      </c>
      <c r="BR27">
        <v>2.2982499999999999</v>
      </c>
      <c r="BS27">
        <v>20.391100000000002</v>
      </c>
      <c r="BT27">
        <v>19.664100000000001</v>
      </c>
      <c r="BU27">
        <v>375.04700000000003</v>
      </c>
      <c r="BV27">
        <v>0.90004700000000004</v>
      </c>
      <c r="BW27">
        <v>9.9952799999999994E-2</v>
      </c>
      <c r="BX27">
        <v>0</v>
      </c>
      <c r="BY27">
        <v>2.3077999999999999</v>
      </c>
      <c r="BZ27">
        <v>0</v>
      </c>
      <c r="CA27">
        <v>5019.8100000000004</v>
      </c>
      <c r="CB27">
        <v>3583.74</v>
      </c>
      <c r="CC27">
        <v>34.936999999999998</v>
      </c>
      <c r="CD27">
        <v>38.75</v>
      </c>
      <c r="CE27">
        <v>37.125</v>
      </c>
      <c r="CF27">
        <v>37.561999999999998</v>
      </c>
      <c r="CG27">
        <v>35.686999999999998</v>
      </c>
      <c r="CH27">
        <v>337.56</v>
      </c>
      <c r="CI27">
        <v>37.49</v>
      </c>
      <c r="CJ27">
        <v>0</v>
      </c>
      <c r="CK27">
        <v>1689539382.5</v>
      </c>
      <c r="CL27">
        <v>0</v>
      </c>
      <c r="CM27">
        <v>1689538703</v>
      </c>
      <c r="CN27" t="s">
        <v>349</v>
      </c>
      <c r="CO27">
        <v>1689538697</v>
      </c>
      <c r="CP27">
        <v>1689538703</v>
      </c>
      <c r="CQ27">
        <v>21</v>
      </c>
      <c r="CR27">
        <v>0.36299999999999999</v>
      </c>
      <c r="CS27">
        <v>-0.01</v>
      </c>
      <c r="CT27">
        <v>-0.96599999999999997</v>
      </c>
      <c r="CU27">
        <v>0.19400000000000001</v>
      </c>
      <c r="CV27">
        <v>415</v>
      </c>
      <c r="CW27">
        <v>22</v>
      </c>
      <c r="CX27">
        <v>0.09</v>
      </c>
      <c r="CY27">
        <v>7.0000000000000007E-2</v>
      </c>
      <c r="CZ27">
        <v>9.7754867904301097</v>
      </c>
      <c r="DA27">
        <v>0.78082109113595399</v>
      </c>
      <c r="DB27">
        <v>7.8323902525169395E-2</v>
      </c>
      <c r="DC27">
        <v>1</v>
      </c>
      <c r="DD27">
        <v>410.283761904762</v>
      </c>
      <c r="DE27">
        <v>0.29727272727267501</v>
      </c>
      <c r="DF27">
        <v>4.51209008288855E-2</v>
      </c>
      <c r="DG27">
        <v>-1</v>
      </c>
      <c r="DH27">
        <v>374.97719999999998</v>
      </c>
      <c r="DI27">
        <v>-0.30571462615133899</v>
      </c>
      <c r="DJ27">
        <v>0.12048427283260001</v>
      </c>
      <c r="DK27">
        <v>1</v>
      </c>
      <c r="DL27">
        <v>2</v>
      </c>
      <c r="DM27">
        <v>2</v>
      </c>
      <c r="DN27" t="s">
        <v>350</v>
      </c>
      <c r="DO27">
        <v>3.1584300000000001</v>
      </c>
      <c r="DP27">
        <v>2.7786300000000002</v>
      </c>
      <c r="DQ27">
        <v>9.4942600000000002E-2</v>
      </c>
      <c r="DR27">
        <v>9.6954499999999999E-2</v>
      </c>
      <c r="DS27">
        <v>0.12006</v>
      </c>
      <c r="DT27">
        <v>0.116978</v>
      </c>
      <c r="DU27">
        <v>28730.9</v>
      </c>
      <c r="DV27">
        <v>29994.5</v>
      </c>
      <c r="DW27">
        <v>29488.9</v>
      </c>
      <c r="DX27">
        <v>30962.799999999999</v>
      </c>
      <c r="DY27">
        <v>33971.599999999999</v>
      </c>
      <c r="DZ27">
        <v>35848.1</v>
      </c>
      <c r="EA27">
        <v>40480.699999999997</v>
      </c>
      <c r="EB27">
        <v>42987.199999999997</v>
      </c>
      <c r="EC27">
        <v>2.2674500000000002</v>
      </c>
      <c r="ED27">
        <v>1.7955000000000001</v>
      </c>
      <c r="EE27">
        <v>0.125058</v>
      </c>
      <c r="EF27">
        <v>0</v>
      </c>
      <c r="EG27">
        <v>22.9499</v>
      </c>
      <c r="EH27">
        <v>999.9</v>
      </c>
      <c r="EI27">
        <v>54.058999999999997</v>
      </c>
      <c r="EJ27">
        <v>32.962000000000003</v>
      </c>
      <c r="EK27">
        <v>27.088100000000001</v>
      </c>
      <c r="EL27">
        <v>61.442700000000002</v>
      </c>
      <c r="EM27">
        <v>25.3446</v>
      </c>
      <c r="EN27">
        <v>1</v>
      </c>
      <c r="EO27">
        <v>-0.28221800000000002</v>
      </c>
      <c r="EP27">
        <v>-0.61823300000000003</v>
      </c>
      <c r="EQ27">
        <v>20.307099999999998</v>
      </c>
      <c r="ER27">
        <v>5.2409499999999998</v>
      </c>
      <c r="ES27">
        <v>11.8302</v>
      </c>
      <c r="ET27">
        <v>4.9817499999999999</v>
      </c>
      <c r="EU27">
        <v>3.29935</v>
      </c>
      <c r="EV27">
        <v>41.5</v>
      </c>
      <c r="EW27">
        <v>152.19999999999999</v>
      </c>
      <c r="EX27">
        <v>2643.8</v>
      </c>
      <c r="EY27">
        <v>6564</v>
      </c>
      <c r="EZ27">
        <v>1.8736299999999999</v>
      </c>
      <c r="FA27">
        <v>1.8792899999999999</v>
      </c>
      <c r="FB27">
        <v>1.8796999999999999</v>
      </c>
      <c r="FC27">
        <v>1.8803399999999999</v>
      </c>
      <c r="FD27">
        <v>1.8778999999999999</v>
      </c>
      <c r="FE27">
        <v>1.8766799999999999</v>
      </c>
      <c r="FF27">
        <v>1.8773299999999999</v>
      </c>
      <c r="FG27">
        <v>1.8751500000000001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-0.96499999999999997</v>
      </c>
      <c r="FV27">
        <v>0.19409999999999999</v>
      </c>
      <c r="FW27">
        <v>-0.96609041755691805</v>
      </c>
      <c r="FX27">
        <v>1.4527828764109799E-4</v>
      </c>
      <c r="FY27">
        <v>-4.3579519040863002E-7</v>
      </c>
      <c r="FZ27">
        <v>2.0799061152897499E-10</v>
      </c>
      <c r="GA27">
        <v>0.19404000000000099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11.4</v>
      </c>
      <c r="GJ27">
        <v>11.3</v>
      </c>
      <c r="GK27">
        <v>1.0583499999999999</v>
      </c>
      <c r="GL27">
        <v>2.5744600000000002</v>
      </c>
      <c r="GM27">
        <v>1.54541</v>
      </c>
      <c r="GN27">
        <v>2.2753899999999998</v>
      </c>
      <c r="GO27">
        <v>1.5979000000000001</v>
      </c>
      <c r="GP27">
        <v>2.4584999999999999</v>
      </c>
      <c r="GQ27">
        <v>36.058199999999999</v>
      </c>
      <c r="GR27">
        <v>14.928800000000001</v>
      </c>
      <c r="GS27">
        <v>18</v>
      </c>
      <c r="GT27">
        <v>639.76</v>
      </c>
      <c r="GU27">
        <v>372.94499999999999</v>
      </c>
      <c r="GV27">
        <v>25.336200000000002</v>
      </c>
      <c r="GW27">
        <v>23.234400000000001</v>
      </c>
      <c r="GX27">
        <v>30.000699999999998</v>
      </c>
      <c r="GY27">
        <v>23.152200000000001</v>
      </c>
      <c r="GZ27">
        <v>23.134499999999999</v>
      </c>
      <c r="HA27">
        <v>21.234300000000001</v>
      </c>
      <c r="HB27">
        <v>20</v>
      </c>
      <c r="HC27">
        <v>-30</v>
      </c>
      <c r="HD27">
        <v>25.3352</v>
      </c>
      <c r="HE27">
        <v>410.346</v>
      </c>
      <c r="HF27">
        <v>0</v>
      </c>
      <c r="HG27">
        <v>100.40900000000001</v>
      </c>
      <c r="HH27">
        <v>99.594499999999996</v>
      </c>
    </row>
    <row r="28" spans="1:216" x14ac:dyDescent="0.2">
      <c r="A28">
        <v>10</v>
      </c>
      <c r="B28">
        <v>1689539440</v>
      </c>
      <c r="C28">
        <v>549</v>
      </c>
      <c r="D28" t="s">
        <v>370</v>
      </c>
      <c r="E28" t="s">
        <v>371</v>
      </c>
      <c r="F28" t="s">
        <v>343</v>
      </c>
      <c r="G28" t="s">
        <v>344</v>
      </c>
      <c r="H28" t="s">
        <v>345</v>
      </c>
      <c r="I28" t="s">
        <v>346</v>
      </c>
      <c r="J28" t="s">
        <v>347</v>
      </c>
      <c r="K28" t="s">
        <v>348</v>
      </c>
      <c r="L28">
        <v>1689539440</v>
      </c>
      <c r="M28">
        <f t="shared" si="0"/>
        <v>8.2769033749284103E-4</v>
      </c>
      <c r="N28">
        <f t="shared" si="1"/>
        <v>0.82769033749284104</v>
      </c>
      <c r="O28">
        <f t="shared" si="2"/>
        <v>7.4271406626917971</v>
      </c>
      <c r="P28">
        <f t="shared" si="3"/>
        <v>400.005</v>
      </c>
      <c r="Q28">
        <f t="shared" si="4"/>
        <v>295.58018213657442</v>
      </c>
      <c r="R28">
        <f t="shared" si="5"/>
        <v>29.747953457205583</v>
      </c>
      <c r="S28">
        <f t="shared" si="6"/>
        <v>40.257537012922498</v>
      </c>
      <c r="T28">
        <f t="shared" si="7"/>
        <v>0.12047593951181164</v>
      </c>
      <c r="U28">
        <f t="shared" si="8"/>
        <v>2.9845884364102249</v>
      </c>
      <c r="V28">
        <f t="shared" si="9"/>
        <v>0.11783801302719631</v>
      </c>
      <c r="W28">
        <f t="shared" si="10"/>
        <v>7.3880954620010569E-2</v>
      </c>
      <c r="X28">
        <f t="shared" si="11"/>
        <v>41.382694838330274</v>
      </c>
      <c r="Y28">
        <f t="shared" si="12"/>
        <v>25.551120361902779</v>
      </c>
      <c r="Z28">
        <f t="shared" si="13"/>
        <v>24.8216</v>
      </c>
      <c r="AA28">
        <f t="shared" si="14"/>
        <v>3.1460151493809549</v>
      </c>
      <c r="AB28">
        <f t="shared" si="15"/>
        <v>74.959771195753433</v>
      </c>
      <c r="AC28">
        <f t="shared" si="16"/>
        <v>2.45878891766105</v>
      </c>
      <c r="AD28">
        <f t="shared" si="17"/>
        <v>3.2801446408368222</v>
      </c>
      <c r="AE28">
        <f t="shared" si="18"/>
        <v>0.68722623171990493</v>
      </c>
      <c r="AF28">
        <f t="shared" si="19"/>
        <v>-36.501143883434288</v>
      </c>
      <c r="AG28">
        <f t="shared" si="20"/>
        <v>112.82667840676415</v>
      </c>
      <c r="AH28">
        <f t="shared" si="21"/>
        <v>8.0101492479319809</v>
      </c>
      <c r="AI28">
        <f t="shared" si="22"/>
        <v>125.71837860959212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53376.492548298927</v>
      </c>
      <c r="AO28">
        <f t="shared" si="26"/>
        <v>250.21700000000001</v>
      </c>
      <c r="AP28">
        <f t="shared" si="27"/>
        <v>210.9325710043162</v>
      </c>
      <c r="AQ28">
        <f t="shared" si="28"/>
        <v>0.84299856126608586</v>
      </c>
      <c r="AR28">
        <f t="shared" si="29"/>
        <v>0.16538722324354568</v>
      </c>
      <c r="AS28">
        <v>1689539440</v>
      </c>
      <c r="AT28">
        <v>400.005</v>
      </c>
      <c r="AU28">
        <v>407.43299999999999</v>
      </c>
      <c r="AV28">
        <v>24.430900000000001</v>
      </c>
      <c r="AW28">
        <v>23.657800000000002</v>
      </c>
      <c r="AX28">
        <v>400.96899999999999</v>
      </c>
      <c r="AY28">
        <v>24.236899999999999</v>
      </c>
      <c r="AZ28">
        <v>600.24900000000002</v>
      </c>
      <c r="BA28">
        <v>100.598</v>
      </c>
      <c r="BB28">
        <v>4.4584499999999999E-2</v>
      </c>
      <c r="BC28">
        <v>25.5228</v>
      </c>
      <c r="BD28">
        <v>24.8216</v>
      </c>
      <c r="BE28">
        <v>999.9</v>
      </c>
      <c r="BF28">
        <v>0</v>
      </c>
      <c r="BG28">
        <v>0</v>
      </c>
      <c r="BH28">
        <v>9984.3799999999992</v>
      </c>
      <c r="BI28">
        <v>0</v>
      </c>
      <c r="BJ28">
        <v>134.636</v>
      </c>
      <c r="BK28">
        <v>-7.4281899999999998</v>
      </c>
      <c r="BL28">
        <v>410.02199999999999</v>
      </c>
      <c r="BM28">
        <v>417.30500000000001</v>
      </c>
      <c r="BN28">
        <v>0.77305800000000002</v>
      </c>
      <c r="BO28">
        <v>407.43299999999999</v>
      </c>
      <c r="BP28">
        <v>23.657800000000002</v>
      </c>
      <c r="BQ28">
        <v>2.4577</v>
      </c>
      <c r="BR28">
        <v>2.3799399999999999</v>
      </c>
      <c r="BS28">
        <v>20.749099999999999</v>
      </c>
      <c r="BT28">
        <v>20.227900000000002</v>
      </c>
      <c r="BU28">
        <v>250.21700000000001</v>
      </c>
      <c r="BV28">
        <v>0.90005199999999996</v>
      </c>
      <c r="BW28">
        <v>9.9948400000000007E-2</v>
      </c>
      <c r="BX28">
        <v>0</v>
      </c>
      <c r="BY28">
        <v>2.355</v>
      </c>
      <c r="BZ28">
        <v>0</v>
      </c>
      <c r="CA28">
        <v>3761.29</v>
      </c>
      <c r="CB28">
        <v>2390.9299999999998</v>
      </c>
      <c r="CC28">
        <v>34.5</v>
      </c>
      <c r="CD28">
        <v>38.561999999999998</v>
      </c>
      <c r="CE28">
        <v>36.811999999999998</v>
      </c>
      <c r="CF28">
        <v>37.436999999999998</v>
      </c>
      <c r="CG28">
        <v>35.436999999999998</v>
      </c>
      <c r="CH28">
        <v>225.21</v>
      </c>
      <c r="CI28">
        <v>25.01</v>
      </c>
      <c r="CJ28">
        <v>0</v>
      </c>
      <c r="CK28">
        <v>1689539443.0999999</v>
      </c>
      <c r="CL28">
        <v>0</v>
      </c>
      <c r="CM28">
        <v>1689538703</v>
      </c>
      <c r="CN28" t="s">
        <v>349</v>
      </c>
      <c r="CO28">
        <v>1689538697</v>
      </c>
      <c r="CP28">
        <v>1689538703</v>
      </c>
      <c r="CQ28">
        <v>21</v>
      </c>
      <c r="CR28">
        <v>0.36299999999999999</v>
      </c>
      <c r="CS28">
        <v>-0.01</v>
      </c>
      <c r="CT28">
        <v>-0.96599999999999997</v>
      </c>
      <c r="CU28">
        <v>0.19400000000000001</v>
      </c>
      <c r="CV28">
        <v>415</v>
      </c>
      <c r="CW28">
        <v>22</v>
      </c>
      <c r="CX28">
        <v>0.09</v>
      </c>
      <c r="CY28">
        <v>7.0000000000000007E-2</v>
      </c>
      <c r="CZ28">
        <v>6.9140013488298599</v>
      </c>
      <c r="DA28">
        <v>1.1101861212361901</v>
      </c>
      <c r="DB28">
        <v>0.11370637580643</v>
      </c>
      <c r="DC28">
        <v>1</v>
      </c>
      <c r="DD28">
        <v>407.37304761904801</v>
      </c>
      <c r="DE28">
        <v>-5.4077922077467699E-2</v>
      </c>
      <c r="DF28">
        <v>4.4794213264101497E-2</v>
      </c>
      <c r="DG28">
        <v>-1</v>
      </c>
      <c r="DH28">
        <v>249.97325000000001</v>
      </c>
      <c r="DI28">
        <v>-4.1880119853069199E-2</v>
      </c>
      <c r="DJ28">
        <v>0.13153093742538599</v>
      </c>
      <c r="DK28">
        <v>1</v>
      </c>
      <c r="DL28">
        <v>2</v>
      </c>
      <c r="DM28">
        <v>2</v>
      </c>
      <c r="DN28" t="s">
        <v>350</v>
      </c>
      <c r="DO28">
        <v>3.1580499999999998</v>
      </c>
      <c r="DP28">
        <v>2.7787700000000002</v>
      </c>
      <c r="DQ28">
        <v>9.4921000000000005E-2</v>
      </c>
      <c r="DR28">
        <v>9.6416799999999997E-2</v>
      </c>
      <c r="DS28">
        <v>0.121933</v>
      </c>
      <c r="DT28">
        <v>0.119841</v>
      </c>
      <c r="DU28">
        <v>28724.5</v>
      </c>
      <c r="DV28">
        <v>29995.3</v>
      </c>
      <c r="DW28">
        <v>29482.1</v>
      </c>
      <c r="DX28">
        <v>30945.8</v>
      </c>
      <c r="DY28">
        <v>33891.1</v>
      </c>
      <c r="DZ28">
        <v>35706.9</v>
      </c>
      <c r="EA28">
        <v>40472.9</v>
      </c>
      <c r="EB28">
        <v>42959.1</v>
      </c>
      <c r="EC28">
        <v>2.2653300000000001</v>
      </c>
      <c r="ED28">
        <v>1.79562</v>
      </c>
      <c r="EE28">
        <v>0.121854</v>
      </c>
      <c r="EF28">
        <v>0</v>
      </c>
      <c r="EG28">
        <v>22.8184</v>
      </c>
      <c r="EH28">
        <v>999.9</v>
      </c>
      <c r="EI28">
        <v>54.034999999999997</v>
      </c>
      <c r="EJ28">
        <v>33.031999999999996</v>
      </c>
      <c r="EK28">
        <v>27.1831</v>
      </c>
      <c r="EL28">
        <v>61.3127</v>
      </c>
      <c r="EM28">
        <v>25.036100000000001</v>
      </c>
      <c r="EN28">
        <v>1</v>
      </c>
      <c r="EO28">
        <v>-0.27164899999999997</v>
      </c>
      <c r="EP28">
        <v>-2.0509200000000001</v>
      </c>
      <c r="EQ28">
        <v>20.295400000000001</v>
      </c>
      <c r="ER28">
        <v>5.2393000000000001</v>
      </c>
      <c r="ES28">
        <v>11.8302</v>
      </c>
      <c r="ET28">
        <v>4.9819500000000003</v>
      </c>
      <c r="EU28">
        <v>3.2991000000000001</v>
      </c>
      <c r="EV28">
        <v>41.5</v>
      </c>
      <c r="EW28">
        <v>152.19999999999999</v>
      </c>
      <c r="EX28">
        <v>2645</v>
      </c>
      <c r="EY28">
        <v>6569.3</v>
      </c>
      <c r="EZ28">
        <v>1.8736299999999999</v>
      </c>
      <c r="FA28">
        <v>1.87931</v>
      </c>
      <c r="FB28">
        <v>1.87971</v>
      </c>
      <c r="FC28">
        <v>1.8803399999999999</v>
      </c>
      <c r="FD28">
        <v>1.87791</v>
      </c>
      <c r="FE28">
        <v>1.8766799999999999</v>
      </c>
      <c r="FF28">
        <v>1.87731</v>
      </c>
      <c r="FG28">
        <v>1.8751500000000001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-0.96399999999999997</v>
      </c>
      <c r="FV28">
        <v>0.19400000000000001</v>
      </c>
      <c r="FW28">
        <v>-0.96609041755691805</v>
      </c>
      <c r="FX28">
        <v>1.4527828764109799E-4</v>
      </c>
      <c r="FY28">
        <v>-4.3579519040863002E-7</v>
      </c>
      <c r="FZ28">
        <v>2.0799061152897499E-10</v>
      </c>
      <c r="GA28">
        <v>0.19404000000000099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12.4</v>
      </c>
      <c r="GJ28">
        <v>12.3</v>
      </c>
      <c r="GK28">
        <v>1.0522499999999999</v>
      </c>
      <c r="GL28">
        <v>2.5793499999999998</v>
      </c>
      <c r="GM28">
        <v>1.54541</v>
      </c>
      <c r="GN28">
        <v>2.2753899999999998</v>
      </c>
      <c r="GO28">
        <v>1.5979000000000001</v>
      </c>
      <c r="GP28">
        <v>2.4023400000000001</v>
      </c>
      <c r="GQ28">
        <v>36.104999999999997</v>
      </c>
      <c r="GR28">
        <v>14.911300000000001</v>
      </c>
      <c r="GS28">
        <v>18</v>
      </c>
      <c r="GT28">
        <v>639.70899999999995</v>
      </c>
      <c r="GU28">
        <v>373.92500000000001</v>
      </c>
      <c r="GV28">
        <v>26.174600000000002</v>
      </c>
      <c r="GW28">
        <v>23.348500000000001</v>
      </c>
      <c r="GX28">
        <v>30.001100000000001</v>
      </c>
      <c r="GY28">
        <v>23.2759</v>
      </c>
      <c r="GZ28">
        <v>23.26</v>
      </c>
      <c r="HA28">
        <v>21.126200000000001</v>
      </c>
      <c r="HB28">
        <v>20</v>
      </c>
      <c r="HC28">
        <v>-30</v>
      </c>
      <c r="HD28">
        <v>26.2227</v>
      </c>
      <c r="HE28">
        <v>407.42099999999999</v>
      </c>
      <c r="HF28">
        <v>0</v>
      </c>
      <c r="HG28">
        <v>100.38800000000001</v>
      </c>
      <c r="HH28">
        <v>99.533799999999999</v>
      </c>
    </row>
    <row r="29" spans="1:216" x14ac:dyDescent="0.2">
      <c r="A29">
        <v>11</v>
      </c>
      <c r="B29">
        <v>1689539501</v>
      </c>
      <c r="C29">
        <v>610</v>
      </c>
      <c r="D29" t="s">
        <v>372</v>
      </c>
      <c r="E29" t="s">
        <v>373</v>
      </c>
      <c r="F29" t="s">
        <v>343</v>
      </c>
      <c r="G29" t="s">
        <v>344</v>
      </c>
      <c r="H29" t="s">
        <v>345</v>
      </c>
      <c r="I29" t="s">
        <v>346</v>
      </c>
      <c r="J29" t="s">
        <v>347</v>
      </c>
      <c r="K29" t="s">
        <v>348</v>
      </c>
      <c r="L29">
        <v>1689539501</v>
      </c>
      <c r="M29">
        <f t="shared" si="0"/>
        <v>1.0148715613966094E-3</v>
      </c>
      <c r="N29">
        <f t="shared" si="1"/>
        <v>1.0148715613966095</v>
      </c>
      <c r="O29">
        <f t="shared" si="2"/>
        <v>5.1133661571819529</v>
      </c>
      <c r="P29">
        <f t="shared" si="3"/>
        <v>400.02</v>
      </c>
      <c r="Q29">
        <f t="shared" si="4"/>
        <v>336.07261525313874</v>
      </c>
      <c r="R29">
        <f t="shared" si="5"/>
        <v>33.822081627921037</v>
      </c>
      <c r="S29">
        <f t="shared" si="6"/>
        <v>40.257695744147995</v>
      </c>
      <c r="T29">
        <f t="shared" si="7"/>
        <v>0.14034949612030168</v>
      </c>
      <c r="U29">
        <f t="shared" si="8"/>
        <v>2.985661843258681</v>
      </c>
      <c r="V29">
        <f t="shared" si="9"/>
        <v>0.13678461300653791</v>
      </c>
      <c r="W29">
        <f t="shared" si="10"/>
        <v>8.5803131899596513E-2</v>
      </c>
      <c r="X29">
        <f t="shared" si="11"/>
        <v>29.758010999999996</v>
      </c>
      <c r="Y29">
        <f t="shared" si="12"/>
        <v>25.710835179432966</v>
      </c>
      <c r="Z29">
        <f t="shared" si="13"/>
        <v>24.9392</v>
      </c>
      <c r="AA29">
        <f t="shared" si="14"/>
        <v>3.1681700037062077</v>
      </c>
      <c r="AB29">
        <f t="shared" si="15"/>
        <v>73.25199795438391</v>
      </c>
      <c r="AC29">
        <f t="shared" si="16"/>
        <v>2.4422921573417202</v>
      </c>
      <c r="AD29">
        <f t="shared" si="17"/>
        <v>3.3340963052811263</v>
      </c>
      <c r="AE29">
        <f t="shared" si="18"/>
        <v>0.72587784636448749</v>
      </c>
      <c r="AF29">
        <f t="shared" si="19"/>
        <v>-44.755835857590476</v>
      </c>
      <c r="AG29">
        <f t="shared" si="20"/>
        <v>138.20283291082393</v>
      </c>
      <c r="AH29">
        <f t="shared" si="21"/>
        <v>9.8275971851483988</v>
      </c>
      <c r="AI29">
        <f t="shared" si="22"/>
        <v>133.03260523838185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53357.751720778448</v>
      </c>
      <c r="AO29">
        <f t="shared" si="26"/>
        <v>179.92</v>
      </c>
      <c r="AP29">
        <f t="shared" si="27"/>
        <v>151.67309999999998</v>
      </c>
      <c r="AQ29">
        <f t="shared" si="28"/>
        <v>0.84300300133392614</v>
      </c>
      <c r="AR29">
        <f t="shared" si="29"/>
        <v>0.16539579257447753</v>
      </c>
      <c r="AS29">
        <v>1689539501</v>
      </c>
      <c r="AT29">
        <v>400.02</v>
      </c>
      <c r="AU29">
        <v>405.30500000000001</v>
      </c>
      <c r="AV29">
        <v>24.267800000000001</v>
      </c>
      <c r="AW29">
        <v>23.319600000000001</v>
      </c>
      <c r="AX29">
        <v>400.98399999999998</v>
      </c>
      <c r="AY29">
        <v>24.073799999999999</v>
      </c>
      <c r="AZ29">
        <v>600.18200000000002</v>
      </c>
      <c r="BA29">
        <v>100.595</v>
      </c>
      <c r="BB29">
        <v>4.4207400000000001E-2</v>
      </c>
      <c r="BC29">
        <v>25.797799999999999</v>
      </c>
      <c r="BD29">
        <v>24.9392</v>
      </c>
      <c r="BE29">
        <v>999.9</v>
      </c>
      <c r="BF29">
        <v>0</v>
      </c>
      <c r="BG29">
        <v>0</v>
      </c>
      <c r="BH29">
        <v>9990.6200000000008</v>
      </c>
      <c r="BI29">
        <v>0</v>
      </c>
      <c r="BJ29">
        <v>128.393</v>
      </c>
      <c r="BK29">
        <v>-5.2854599999999996</v>
      </c>
      <c r="BL29">
        <v>409.96899999999999</v>
      </c>
      <c r="BM29">
        <v>414.98200000000003</v>
      </c>
      <c r="BN29">
        <v>0.94821200000000005</v>
      </c>
      <c r="BO29">
        <v>405.30500000000001</v>
      </c>
      <c r="BP29">
        <v>23.319600000000001</v>
      </c>
      <c r="BQ29">
        <v>2.44123</v>
      </c>
      <c r="BR29">
        <v>2.3458399999999999</v>
      </c>
      <c r="BS29">
        <v>20.639900000000001</v>
      </c>
      <c r="BT29">
        <v>19.994700000000002</v>
      </c>
      <c r="BU29">
        <v>179.92</v>
      </c>
      <c r="BV29">
        <v>0.89992399999999995</v>
      </c>
      <c r="BW29">
        <v>0.100076</v>
      </c>
      <c r="BX29">
        <v>0</v>
      </c>
      <c r="BY29">
        <v>2.4422000000000001</v>
      </c>
      <c r="BZ29">
        <v>0</v>
      </c>
      <c r="CA29">
        <v>3012.29</v>
      </c>
      <c r="CB29">
        <v>1719.17</v>
      </c>
      <c r="CC29">
        <v>34</v>
      </c>
      <c r="CD29">
        <v>38.311999999999998</v>
      </c>
      <c r="CE29">
        <v>36.5</v>
      </c>
      <c r="CF29">
        <v>37.25</v>
      </c>
      <c r="CG29">
        <v>35.061999999999998</v>
      </c>
      <c r="CH29">
        <v>161.91</v>
      </c>
      <c r="CI29">
        <v>18.010000000000002</v>
      </c>
      <c r="CJ29">
        <v>0</v>
      </c>
      <c r="CK29">
        <v>1689539504.3</v>
      </c>
      <c r="CL29">
        <v>0</v>
      </c>
      <c r="CM29">
        <v>1689538703</v>
      </c>
      <c r="CN29" t="s">
        <v>349</v>
      </c>
      <c r="CO29">
        <v>1689538697</v>
      </c>
      <c r="CP29">
        <v>1689538703</v>
      </c>
      <c r="CQ29">
        <v>21</v>
      </c>
      <c r="CR29">
        <v>0.36299999999999999</v>
      </c>
      <c r="CS29">
        <v>-0.01</v>
      </c>
      <c r="CT29">
        <v>-0.96599999999999997</v>
      </c>
      <c r="CU29">
        <v>0.19400000000000001</v>
      </c>
      <c r="CV29">
        <v>415</v>
      </c>
      <c r="CW29">
        <v>22</v>
      </c>
      <c r="CX29">
        <v>0.09</v>
      </c>
      <c r="CY29">
        <v>7.0000000000000007E-2</v>
      </c>
      <c r="CZ29">
        <v>4.6652628294944103</v>
      </c>
      <c r="DA29">
        <v>1.04765820012905</v>
      </c>
      <c r="DB29">
        <v>0.11004264312317801</v>
      </c>
      <c r="DC29">
        <v>1</v>
      </c>
      <c r="DD29">
        <v>405.22661904761901</v>
      </c>
      <c r="DE29">
        <v>2.4077922078094401E-2</v>
      </c>
      <c r="DF29">
        <v>3.69664921509988E-2</v>
      </c>
      <c r="DG29">
        <v>-1</v>
      </c>
      <c r="DH29">
        <v>179.97861904761899</v>
      </c>
      <c r="DI29">
        <v>-0.41411974135481999</v>
      </c>
      <c r="DJ29">
        <v>0.118606382302565</v>
      </c>
      <c r="DK29">
        <v>1</v>
      </c>
      <c r="DL29">
        <v>2</v>
      </c>
      <c r="DM29">
        <v>2</v>
      </c>
      <c r="DN29" t="s">
        <v>350</v>
      </c>
      <c r="DO29">
        <v>3.1578300000000001</v>
      </c>
      <c r="DP29">
        <v>2.7784499999999999</v>
      </c>
      <c r="DQ29">
        <v>9.48909E-2</v>
      </c>
      <c r="DR29">
        <v>9.5999500000000001E-2</v>
      </c>
      <c r="DS29">
        <v>0.12131400000000001</v>
      </c>
      <c r="DT29">
        <v>0.118602</v>
      </c>
      <c r="DU29">
        <v>28717</v>
      </c>
      <c r="DV29">
        <v>30004.1</v>
      </c>
      <c r="DW29">
        <v>29473.9</v>
      </c>
      <c r="DX29">
        <v>30941</v>
      </c>
      <c r="DY29">
        <v>33908.199999999997</v>
      </c>
      <c r="DZ29">
        <v>35756.1</v>
      </c>
      <c r="EA29">
        <v>40463.1</v>
      </c>
      <c r="EB29">
        <v>42956.3</v>
      </c>
      <c r="EC29">
        <v>2.2646500000000001</v>
      </c>
      <c r="ED29">
        <v>1.79128</v>
      </c>
      <c r="EE29">
        <v>0.14255200000000001</v>
      </c>
      <c r="EF29">
        <v>0</v>
      </c>
      <c r="EG29">
        <v>22.595500000000001</v>
      </c>
      <c r="EH29">
        <v>999.9</v>
      </c>
      <c r="EI29">
        <v>54.023000000000003</v>
      </c>
      <c r="EJ29">
        <v>33.103000000000002</v>
      </c>
      <c r="EK29">
        <v>27.2912</v>
      </c>
      <c r="EL29">
        <v>61.092700000000001</v>
      </c>
      <c r="EM29">
        <v>25.8614</v>
      </c>
      <c r="EN29">
        <v>1</v>
      </c>
      <c r="EO29">
        <v>-0.26108199999999998</v>
      </c>
      <c r="EP29">
        <v>-2.2875800000000002</v>
      </c>
      <c r="EQ29">
        <v>20.293900000000001</v>
      </c>
      <c r="ER29">
        <v>5.2403500000000003</v>
      </c>
      <c r="ES29">
        <v>11.8302</v>
      </c>
      <c r="ET29">
        <v>4.9814999999999996</v>
      </c>
      <c r="EU29">
        <v>3.2989999999999999</v>
      </c>
      <c r="EV29">
        <v>41.6</v>
      </c>
      <c r="EW29">
        <v>152.19999999999999</v>
      </c>
      <c r="EX29">
        <v>2646.4</v>
      </c>
      <c r="EY29">
        <v>6575.6</v>
      </c>
      <c r="EZ29">
        <v>1.87364</v>
      </c>
      <c r="FA29">
        <v>1.8793500000000001</v>
      </c>
      <c r="FB29">
        <v>1.8797299999999999</v>
      </c>
      <c r="FC29">
        <v>1.88036</v>
      </c>
      <c r="FD29">
        <v>1.8778999999999999</v>
      </c>
      <c r="FE29">
        <v>1.8766799999999999</v>
      </c>
      <c r="FF29">
        <v>1.87737</v>
      </c>
      <c r="FG29">
        <v>1.8751500000000001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-0.96399999999999997</v>
      </c>
      <c r="FV29">
        <v>0.19400000000000001</v>
      </c>
      <c r="FW29">
        <v>-0.96609041755691805</v>
      </c>
      <c r="FX29">
        <v>1.4527828764109799E-4</v>
      </c>
      <c r="FY29">
        <v>-4.3579519040863002E-7</v>
      </c>
      <c r="FZ29">
        <v>2.0799061152897499E-10</v>
      </c>
      <c r="GA29">
        <v>0.19404000000000099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13.4</v>
      </c>
      <c r="GJ29">
        <v>13.3</v>
      </c>
      <c r="GK29">
        <v>1.0473600000000001</v>
      </c>
      <c r="GL29">
        <v>2.5695800000000002</v>
      </c>
      <c r="GM29">
        <v>1.54541</v>
      </c>
      <c r="GN29">
        <v>2.2741699999999998</v>
      </c>
      <c r="GO29">
        <v>1.5979000000000001</v>
      </c>
      <c r="GP29">
        <v>2.4523899999999998</v>
      </c>
      <c r="GQ29">
        <v>36.152000000000001</v>
      </c>
      <c r="GR29">
        <v>14.9026</v>
      </c>
      <c r="GS29">
        <v>18</v>
      </c>
      <c r="GT29">
        <v>640.65700000000004</v>
      </c>
      <c r="GU29">
        <v>372.45100000000002</v>
      </c>
      <c r="GV29">
        <v>27.233000000000001</v>
      </c>
      <c r="GW29">
        <v>23.4556</v>
      </c>
      <c r="GX29">
        <v>30.000900000000001</v>
      </c>
      <c r="GY29">
        <v>23.394300000000001</v>
      </c>
      <c r="GZ29">
        <v>23.379300000000001</v>
      </c>
      <c r="HA29">
        <v>21.0306</v>
      </c>
      <c r="HB29">
        <v>20</v>
      </c>
      <c r="HC29">
        <v>-30</v>
      </c>
      <c r="HD29">
        <v>27.281300000000002</v>
      </c>
      <c r="HE29">
        <v>405.19499999999999</v>
      </c>
      <c r="HF29">
        <v>0</v>
      </c>
      <c r="HG29">
        <v>100.363</v>
      </c>
      <c r="HH29">
        <v>99.523700000000005</v>
      </c>
    </row>
    <row r="30" spans="1:216" x14ac:dyDescent="0.2">
      <c r="A30">
        <v>12</v>
      </c>
      <c r="B30">
        <v>1689539562</v>
      </c>
      <c r="C30">
        <v>671</v>
      </c>
      <c r="D30" t="s">
        <v>374</v>
      </c>
      <c r="E30" t="s">
        <v>375</v>
      </c>
      <c r="F30" t="s">
        <v>343</v>
      </c>
      <c r="G30" t="s">
        <v>344</v>
      </c>
      <c r="H30" t="s">
        <v>345</v>
      </c>
      <c r="I30" t="s">
        <v>346</v>
      </c>
      <c r="J30" t="s">
        <v>347</v>
      </c>
      <c r="K30" t="s">
        <v>348</v>
      </c>
      <c r="L30">
        <v>1689539562</v>
      </c>
      <c r="M30">
        <f t="shared" si="0"/>
        <v>9.1819194552372209E-4</v>
      </c>
      <c r="N30">
        <f t="shared" si="1"/>
        <v>0.91819194552372208</v>
      </c>
      <c r="O30">
        <f t="shared" si="2"/>
        <v>2.9771385805112089</v>
      </c>
      <c r="P30">
        <f t="shared" si="3"/>
        <v>399.964</v>
      </c>
      <c r="Q30">
        <f t="shared" si="4"/>
        <v>357.00271157088429</v>
      </c>
      <c r="R30">
        <f t="shared" si="5"/>
        <v>35.927967272326711</v>
      </c>
      <c r="S30">
        <f t="shared" si="6"/>
        <v>40.251496799221606</v>
      </c>
      <c r="T30">
        <f t="shared" si="7"/>
        <v>0.12630937635930836</v>
      </c>
      <c r="U30">
        <f t="shared" si="8"/>
        <v>2.9834813604319104</v>
      </c>
      <c r="V30">
        <f t="shared" si="9"/>
        <v>0.12341206901305746</v>
      </c>
      <c r="W30">
        <f t="shared" si="10"/>
        <v>7.7387319395547036E-2</v>
      </c>
      <c r="X30">
        <f t="shared" si="11"/>
        <v>20.695655687892593</v>
      </c>
      <c r="Y30">
        <f t="shared" si="12"/>
        <v>25.872845767554704</v>
      </c>
      <c r="Z30">
        <f t="shared" si="13"/>
        <v>25.049900000000001</v>
      </c>
      <c r="AA30">
        <f t="shared" si="14"/>
        <v>3.1891494126778639</v>
      </c>
      <c r="AB30">
        <f t="shared" si="15"/>
        <v>73.000088856891892</v>
      </c>
      <c r="AC30">
        <f t="shared" si="16"/>
        <v>2.4614194252850803</v>
      </c>
      <c r="AD30">
        <f t="shared" si="17"/>
        <v>3.371803327678689</v>
      </c>
      <c r="AE30">
        <f t="shared" si="18"/>
        <v>0.72772998739278361</v>
      </c>
      <c r="AF30">
        <f t="shared" si="19"/>
        <v>-40.492264797596143</v>
      </c>
      <c r="AG30">
        <f t="shared" si="20"/>
        <v>150.84086029376084</v>
      </c>
      <c r="AH30">
        <f t="shared" si="21"/>
        <v>10.750360117275997</v>
      </c>
      <c r="AI30">
        <f t="shared" si="22"/>
        <v>141.7946113013333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53262.012731612493</v>
      </c>
      <c r="AO30">
        <f t="shared" si="26"/>
        <v>125.137</v>
      </c>
      <c r="AP30">
        <f t="shared" si="27"/>
        <v>105.49010097818268</v>
      </c>
      <c r="AQ30">
        <f t="shared" si="28"/>
        <v>0.84299688324142885</v>
      </c>
      <c r="AR30">
        <f t="shared" si="29"/>
        <v>0.1653839846559578</v>
      </c>
      <c r="AS30">
        <v>1689539562</v>
      </c>
      <c r="AT30">
        <v>399.964</v>
      </c>
      <c r="AU30">
        <v>403.166</v>
      </c>
      <c r="AV30">
        <v>24.458200000000001</v>
      </c>
      <c r="AW30">
        <v>23.6006</v>
      </c>
      <c r="AX30">
        <v>400.92899999999997</v>
      </c>
      <c r="AY30">
        <v>24.264199999999999</v>
      </c>
      <c r="AZ30">
        <v>600.255</v>
      </c>
      <c r="BA30">
        <v>100.593</v>
      </c>
      <c r="BB30">
        <v>4.4799400000000003E-2</v>
      </c>
      <c r="BC30">
        <v>25.9877</v>
      </c>
      <c r="BD30">
        <v>25.049900000000001</v>
      </c>
      <c r="BE30">
        <v>999.9</v>
      </c>
      <c r="BF30">
        <v>0</v>
      </c>
      <c r="BG30">
        <v>0</v>
      </c>
      <c r="BH30">
        <v>9978.75</v>
      </c>
      <c r="BI30">
        <v>0</v>
      </c>
      <c r="BJ30">
        <v>129.768</v>
      </c>
      <c r="BK30">
        <v>-3.2016900000000001</v>
      </c>
      <c r="BL30">
        <v>409.99200000000002</v>
      </c>
      <c r="BM30">
        <v>412.911</v>
      </c>
      <c r="BN30">
        <v>0.85764499999999999</v>
      </c>
      <c r="BO30">
        <v>403.166</v>
      </c>
      <c r="BP30">
        <v>23.6006</v>
      </c>
      <c r="BQ30">
        <v>2.4603299999999999</v>
      </c>
      <c r="BR30">
        <v>2.3740600000000001</v>
      </c>
      <c r="BS30">
        <v>20.766400000000001</v>
      </c>
      <c r="BT30">
        <v>20.187899999999999</v>
      </c>
      <c r="BU30">
        <v>125.137</v>
      </c>
      <c r="BV30">
        <v>0.90009099999999997</v>
      </c>
      <c r="BW30">
        <v>9.99086E-2</v>
      </c>
      <c r="BX30">
        <v>0</v>
      </c>
      <c r="BY30">
        <v>2.3780000000000001</v>
      </c>
      <c r="BZ30">
        <v>0</v>
      </c>
      <c r="CA30">
        <v>2488.84</v>
      </c>
      <c r="CB30">
        <v>1195.75</v>
      </c>
      <c r="CC30">
        <v>33.625</v>
      </c>
      <c r="CD30">
        <v>38</v>
      </c>
      <c r="CE30">
        <v>36.186999999999998</v>
      </c>
      <c r="CF30">
        <v>36.936999999999998</v>
      </c>
      <c r="CG30">
        <v>34.686999999999998</v>
      </c>
      <c r="CH30">
        <v>112.63</v>
      </c>
      <c r="CI30">
        <v>12.5</v>
      </c>
      <c r="CJ30">
        <v>0</v>
      </c>
      <c r="CK30">
        <v>1689539565.5</v>
      </c>
      <c r="CL30">
        <v>0</v>
      </c>
      <c r="CM30">
        <v>1689538703</v>
      </c>
      <c r="CN30" t="s">
        <v>349</v>
      </c>
      <c r="CO30">
        <v>1689538697</v>
      </c>
      <c r="CP30">
        <v>1689538703</v>
      </c>
      <c r="CQ30">
        <v>21</v>
      </c>
      <c r="CR30">
        <v>0.36299999999999999</v>
      </c>
      <c r="CS30">
        <v>-0.01</v>
      </c>
      <c r="CT30">
        <v>-0.96599999999999997</v>
      </c>
      <c r="CU30">
        <v>0.19400000000000001</v>
      </c>
      <c r="CV30">
        <v>415</v>
      </c>
      <c r="CW30">
        <v>22</v>
      </c>
      <c r="CX30">
        <v>0.09</v>
      </c>
      <c r="CY30">
        <v>7.0000000000000007E-2</v>
      </c>
      <c r="CZ30">
        <v>2.6096263615155402</v>
      </c>
      <c r="DA30">
        <v>0.87923905289196203</v>
      </c>
      <c r="DB30">
        <v>0.10171854534489901</v>
      </c>
      <c r="DC30">
        <v>1</v>
      </c>
      <c r="DD30">
        <v>403.12815000000001</v>
      </c>
      <c r="DE30">
        <v>-0.403082706766629</v>
      </c>
      <c r="DF30">
        <v>6.1121416050352401E-2</v>
      </c>
      <c r="DG30">
        <v>-1</v>
      </c>
      <c r="DH30">
        <v>124.99525</v>
      </c>
      <c r="DI30">
        <v>0.65381955674459502</v>
      </c>
      <c r="DJ30">
        <v>0.150524042930026</v>
      </c>
      <c r="DK30">
        <v>1</v>
      </c>
      <c r="DL30">
        <v>2</v>
      </c>
      <c r="DM30">
        <v>2</v>
      </c>
      <c r="DN30" t="s">
        <v>350</v>
      </c>
      <c r="DO30">
        <v>3.1579199999999998</v>
      </c>
      <c r="DP30">
        <v>2.77894</v>
      </c>
      <c r="DQ30">
        <v>9.4857300000000006E-2</v>
      </c>
      <c r="DR30">
        <v>9.5591899999999994E-2</v>
      </c>
      <c r="DS30">
        <v>0.121963</v>
      </c>
      <c r="DT30">
        <v>0.119572</v>
      </c>
      <c r="DU30">
        <v>28712.799999999999</v>
      </c>
      <c r="DV30">
        <v>30008.799999999999</v>
      </c>
      <c r="DW30">
        <v>29468.9</v>
      </c>
      <c r="DX30">
        <v>30932.3</v>
      </c>
      <c r="DY30">
        <v>33877.9</v>
      </c>
      <c r="DZ30">
        <v>35705.699999999997</v>
      </c>
      <c r="EA30">
        <v>40457.199999999997</v>
      </c>
      <c r="EB30">
        <v>42943.5</v>
      </c>
      <c r="EC30">
        <v>2.2628499999999998</v>
      </c>
      <c r="ED30">
        <v>1.7905</v>
      </c>
      <c r="EE30">
        <v>0.157833</v>
      </c>
      <c r="EF30">
        <v>0</v>
      </c>
      <c r="EG30">
        <v>22.454899999999999</v>
      </c>
      <c r="EH30">
        <v>999.9</v>
      </c>
      <c r="EI30">
        <v>53.985999999999997</v>
      </c>
      <c r="EJ30">
        <v>33.162999999999997</v>
      </c>
      <c r="EK30">
        <v>27.365500000000001</v>
      </c>
      <c r="EL30">
        <v>61.2027</v>
      </c>
      <c r="EM30">
        <v>25.524799999999999</v>
      </c>
      <c r="EN30">
        <v>1</v>
      </c>
      <c r="EO30">
        <v>-0.25619199999999998</v>
      </c>
      <c r="EP30">
        <v>-0.84587400000000001</v>
      </c>
      <c r="EQ30">
        <v>20.309200000000001</v>
      </c>
      <c r="ER30">
        <v>5.2403500000000003</v>
      </c>
      <c r="ES30">
        <v>11.83</v>
      </c>
      <c r="ET30">
        <v>4.9817</v>
      </c>
      <c r="EU30">
        <v>3.29915</v>
      </c>
      <c r="EV30">
        <v>41.6</v>
      </c>
      <c r="EW30">
        <v>152.19999999999999</v>
      </c>
      <c r="EX30">
        <v>2647.6</v>
      </c>
      <c r="EY30">
        <v>6580.8</v>
      </c>
      <c r="EZ30">
        <v>1.8736600000000001</v>
      </c>
      <c r="FA30">
        <v>1.8794200000000001</v>
      </c>
      <c r="FB30">
        <v>1.8797299999999999</v>
      </c>
      <c r="FC30">
        <v>1.8804099999999999</v>
      </c>
      <c r="FD30">
        <v>1.8779300000000001</v>
      </c>
      <c r="FE30">
        <v>1.87669</v>
      </c>
      <c r="FF30">
        <v>1.8774</v>
      </c>
      <c r="FG30">
        <v>1.8751599999999999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-0.96499999999999997</v>
      </c>
      <c r="FV30">
        <v>0.19400000000000001</v>
      </c>
      <c r="FW30">
        <v>-0.96609041755691805</v>
      </c>
      <c r="FX30">
        <v>1.4527828764109799E-4</v>
      </c>
      <c r="FY30">
        <v>-4.3579519040863002E-7</v>
      </c>
      <c r="FZ30">
        <v>2.0799061152897499E-10</v>
      </c>
      <c r="GA30">
        <v>0.19404000000000099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14.4</v>
      </c>
      <c r="GJ30">
        <v>14.3</v>
      </c>
      <c r="GK30">
        <v>1.0437000000000001</v>
      </c>
      <c r="GL30">
        <v>2.5708000000000002</v>
      </c>
      <c r="GM30">
        <v>1.54541</v>
      </c>
      <c r="GN30">
        <v>2.2729499999999998</v>
      </c>
      <c r="GO30">
        <v>1.5979000000000001</v>
      </c>
      <c r="GP30">
        <v>2.4670399999999999</v>
      </c>
      <c r="GQ30">
        <v>36.175400000000003</v>
      </c>
      <c r="GR30">
        <v>14.911300000000001</v>
      </c>
      <c r="GS30">
        <v>18</v>
      </c>
      <c r="GT30">
        <v>640.49300000000005</v>
      </c>
      <c r="GU30">
        <v>372.709</v>
      </c>
      <c r="GV30">
        <v>26.097200000000001</v>
      </c>
      <c r="GW30">
        <v>23.526</v>
      </c>
      <c r="GX30">
        <v>30.000699999999998</v>
      </c>
      <c r="GY30">
        <v>23.4894</v>
      </c>
      <c r="GZ30">
        <v>23.472799999999999</v>
      </c>
      <c r="HA30">
        <v>20.9499</v>
      </c>
      <c r="HB30">
        <v>20</v>
      </c>
      <c r="HC30">
        <v>-30</v>
      </c>
      <c r="HD30">
        <v>26.057300000000001</v>
      </c>
      <c r="HE30">
        <v>403.22899999999998</v>
      </c>
      <c r="HF30">
        <v>0</v>
      </c>
      <c r="HG30">
        <v>100.34699999999999</v>
      </c>
      <c r="HH30">
        <v>99.494699999999995</v>
      </c>
    </row>
    <row r="31" spans="1:216" x14ac:dyDescent="0.2">
      <c r="A31">
        <v>13</v>
      </c>
      <c r="B31">
        <v>1689539623</v>
      </c>
      <c r="C31">
        <v>732</v>
      </c>
      <c r="D31" t="s">
        <v>376</v>
      </c>
      <c r="E31" t="s">
        <v>377</v>
      </c>
      <c r="F31" t="s">
        <v>343</v>
      </c>
      <c r="G31" t="s">
        <v>344</v>
      </c>
      <c r="H31" t="s">
        <v>345</v>
      </c>
      <c r="I31" t="s">
        <v>346</v>
      </c>
      <c r="J31" t="s">
        <v>347</v>
      </c>
      <c r="K31" t="s">
        <v>348</v>
      </c>
      <c r="L31">
        <v>1689539623</v>
      </c>
      <c r="M31">
        <f t="shared" si="0"/>
        <v>9.0079699526011362E-4</v>
      </c>
      <c r="N31">
        <f t="shared" si="1"/>
        <v>0.90079699526011359</v>
      </c>
      <c r="O31">
        <f t="shared" si="2"/>
        <v>1.8235193743947566</v>
      </c>
      <c r="P31">
        <f t="shared" si="3"/>
        <v>400.02800000000002</v>
      </c>
      <c r="Q31">
        <f t="shared" si="4"/>
        <v>372.20538541852858</v>
      </c>
      <c r="R31">
        <f t="shared" si="5"/>
        <v>37.457682652357491</v>
      </c>
      <c r="S31">
        <f t="shared" si="6"/>
        <v>40.257670799707199</v>
      </c>
      <c r="T31">
        <f t="shared" si="7"/>
        <v>0.12740367026609128</v>
      </c>
      <c r="U31">
        <f t="shared" si="8"/>
        <v>2.9787146863220153</v>
      </c>
      <c r="V31">
        <f t="shared" si="9"/>
        <v>0.12445197583331848</v>
      </c>
      <c r="W31">
        <f t="shared" si="10"/>
        <v>7.8041987198896684E-2</v>
      </c>
      <c r="X31">
        <f t="shared" si="11"/>
        <v>16.563709096246004</v>
      </c>
      <c r="Y31">
        <f t="shared" si="12"/>
        <v>25.731812393819453</v>
      </c>
      <c r="Z31">
        <f t="shared" si="13"/>
        <v>25.005800000000001</v>
      </c>
      <c r="AA31">
        <f t="shared" si="14"/>
        <v>3.1807772591437131</v>
      </c>
      <c r="AB31">
        <f t="shared" si="15"/>
        <v>73.866650110784519</v>
      </c>
      <c r="AC31">
        <f t="shared" si="16"/>
        <v>2.4728153624798401</v>
      </c>
      <c r="AD31">
        <f t="shared" si="17"/>
        <v>3.3476749775049153</v>
      </c>
      <c r="AE31">
        <f t="shared" si="18"/>
        <v>0.70796189666387299</v>
      </c>
      <c r="AF31">
        <f t="shared" si="19"/>
        <v>-39.725147490971011</v>
      </c>
      <c r="AG31">
        <f t="shared" si="20"/>
        <v>138.20243398503465</v>
      </c>
      <c r="AH31">
        <f t="shared" si="21"/>
        <v>9.8571862738332516</v>
      </c>
      <c r="AI31">
        <f t="shared" si="22"/>
        <v>124.89818186414288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53148.539921779739</v>
      </c>
      <c r="AO31">
        <f t="shared" si="26"/>
        <v>100.155</v>
      </c>
      <c r="AP31">
        <f t="shared" si="27"/>
        <v>84.430185023961656</v>
      </c>
      <c r="AQ31">
        <f t="shared" si="28"/>
        <v>0.84299520766773151</v>
      </c>
      <c r="AR31">
        <f t="shared" si="29"/>
        <v>0.16538075079872203</v>
      </c>
      <c r="AS31">
        <v>1689539623</v>
      </c>
      <c r="AT31">
        <v>400.02800000000002</v>
      </c>
      <c r="AU31">
        <v>402.11900000000003</v>
      </c>
      <c r="AV31">
        <v>24.5716</v>
      </c>
      <c r="AW31">
        <v>23.7303</v>
      </c>
      <c r="AX31">
        <v>400.99200000000002</v>
      </c>
      <c r="AY31">
        <v>24.377500000000001</v>
      </c>
      <c r="AZ31">
        <v>600.22299999999996</v>
      </c>
      <c r="BA31">
        <v>100.592</v>
      </c>
      <c r="BB31">
        <v>4.5132400000000003E-2</v>
      </c>
      <c r="BC31">
        <v>25.866399999999999</v>
      </c>
      <c r="BD31">
        <v>25.005800000000001</v>
      </c>
      <c r="BE31">
        <v>999.9</v>
      </c>
      <c r="BF31">
        <v>0</v>
      </c>
      <c r="BG31">
        <v>0</v>
      </c>
      <c r="BH31">
        <v>9952.5</v>
      </c>
      <c r="BI31">
        <v>0</v>
      </c>
      <c r="BJ31">
        <v>129.583</v>
      </c>
      <c r="BK31">
        <v>-2.0910299999999999</v>
      </c>
      <c r="BL31">
        <v>410.10500000000002</v>
      </c>
      <c r="BM31">
        <v>411.89299999999997</v>
      </c>
      <c r="BN31">
        <v>0.84127600000000002</v>
      </c>
      <c r="BO31">
        <v>402.11900000000003</v>
      </c>
      <c r="BP31">
        <v>23.7303</v>
      </c>
      <c r="BQ31">
        <v>2.4716999999999998</v>
      </c>
      <c r="BR31">
        <v>2.38707</v>
      </c>
      <c r="BS31">
        <v>20.8413</v>
      </c>
      <c r="BT31">
        <v>20.276299999999999</v>
      </c>
      <c r="BU31">
        <v>100.155</v>
      </c>
      <c r="BV31">
        <v>0.90017999999999998</v>
      </c>
      <c r="BW31">
        <v>9.9820500000000006E-2</v>
      </c>
      <c r="BX31">
        <v>0</v>
      </c>
      <c r="BY31">
        <v>2.306</v>
      </c>
      <c r="BZ31">
        <v>0</v>
      </c>
      <c r="CA31">
        <v>2219.1999999999998</v>
      </c>
      <c r="CB31">
        <v>957.05499999999995</v>
      </c>
      <c r="CC31">
        <v>33.625</v>
      </c>
      <c r="CD31">
        <v>38.186999999999998</v>
      </c>
      <c r="CE31">
        <v>36.25</v>
      </c>
      <c r="CF31">
        <v>37.25</v>
      </c>
      <c r="CG31">
        <v>34.75</v>
      </c>
      <c r="CH31">
        <v>90.16</v>
      </c>
      <c r="CI31">
        <v>10</v>
      </c>
      <c r="CJ31">
        <v>0</v>
      </c>
      <c r="CK31">
        <v>1689539626.0999999</v>
      </c>
      <c r="CL31">
        <v>0</v>
      </c>
      <c r="CM31">
        <v>1689538703</v>
      </c>
      <c r="CN31" t="s">
        <v>349</v>
      </c>
      <c r="CO31">
        <v>1689538697</v>
      </c>
      <c r="CP31">
        <v>1689538703</v>
      </c>
      <c r="CQ31">
        <v>21</v>
      </c>
      <c r="CR31">
        <v>0.36299999999999999</v>
      </c>
      <c r="CS31">
        <v>-0.01</v>
      </c>
      <c r="CT31">
        <v>-0.96599999999999997</v>
      </c>
      <c r="CU31">
        <v>0.19400000000000001</v>
      </c>
      <c r="CV31">
        <v>415</v>
      </c>
      <c r="CW31">
        <v>22</v>
      </c>
      <c r="CX31">
        <v>0.09</v>
      </c>
      <c r="CY31">
        <v>7.0000000000000007E-2</v>
      </c>
      <c r="CZ31">
        <v>1.63728808696294</v>
      </c>
      <c r="DA31">
        <v>0.71361751917774696</v>
      </c>
      <c r="DB31">
        <v>8.28467758497968E-2</v>
      </c>
      <c r="DC31">
        <v>1</v>
      </c>
      <c r="DD31">
        <v>402.04442857142902</v>
      </c>
      <c r="DE31">
        <v>4.80779220784079E-2</v>
      </c>
      <c r="DF31">
        <v>3.3431623792268002E-2</v>
      </c>
      <c r="DG31">
        <v>-1</v>
      </c>
      <c r="DH31">
        <v>100.02736666666701</v>
      </c>
      <c r="DI31">
        <v>0.47053744351684001</v>
      </c>
      <c r="DJ31">
        <v>0.14831191819730899</v>
      </c>
      <c r="DK31">
        <v>1</v>
      </c>
      <c r="DL31">
        <v>2</v>
      </c>
      <c r="DM31">
        <v>2</v>
      </c>
      <c r="DN31" t="s">
        <v>350</v>
      </c>
      <c r="DO31">
        <v>3.1577700000000002</v>
      </c>
      <c r="DP31">
        <v>2.7790400000000002</v>
      </c>
      <c r="DQ31">
        <v>9.4842899999999994E-2</v>
      </c>
      <c r="DR31">
        <v>9.5376100000000005E-2</v>
      </c>
      <c r="DS31">
        <v>0.122334</v>
      </c>
      <c r="DT31">
        <v>0.11999899999999999</v>
      </c>
      <c r="DU31">
        <v>28707.3</v>
      </c>
      <c r="DV31">
        <v>30009</v>
      </c>
      <c r="DW31">
        <v>29463.200000000001</v>
      </c>
      <c r="DX31">
        <v>30925.7</v>
      </c>
      <c r="DY31">
        <v>33858.199999999997</v>
      </c>
      <c r="DZ31">
        <v>35681.5</v>
      </c>
      <c r="EA31">
        <v>40450.6</v>
      </c>
      <c r="EB31">
        <v>42935</v>
      </c>
      <c r="EC31">
        <v>2.2612999999999999</v>
      </c>
      <c r="ED31">
        <v>1.7889200000000001</v>
      </c>
      <c r="EE31">
        <v>0.14291000000000001</v>
      </c>
      <c r="EF31">
        <v>0</v>
      </c>
      <c r="EG31">
        <v>22.656500000000001</v>
      </c>
      <c r="EH31">
        <v>999.9</v>
      </c>
      <c r="EI31">
        <v>53.936999999999998</v>
      </c>
      <c r="EJ31">
        <v>33.234000000000002</v>
      </c>
      <c r="EK31">
        <v>27.446300000000001</v>
      </c>
      <c r="EL31">
        <v>61.582700000000003</v>
      </c>
      <c r="EM31">
        <v>25.745200000000001</v>
      </c>
      <c r="EN31">
        <v>1</v>
      </c>
      <c r="EO31">
        <v>-0.24862300000000001</v>
      </c>
      <c r="EP31">
        <v>-0.59894899999999995</v>
      </c>
      <c r="EQ31">
        <v>20.310400000000001</v>
      </c>
      <c r="ER31">
        <v>5.2404999999999999</v>
      </c>
      <c r="ES31">
        <v>11.8302</v>
      </c>
      <c r="ET31">
        <v>4.9817999999999998</v>
      </c>
      <c r="EU31">
        <v>3.2993800000000002</v>
      </c>
      <c r="EV31">
        <v>41.6</v>
      </c>
      <c r="EW31">
        <v>152.19999999999999</v>
      </c>
      <c r="EX31">
        <v>2649</v>
      </c>
      <c r="EY31">
        <v>6587.2</v>
      </c>
      <c r="EZ31">
        <v>1.8736900000000001</v>
      </c>
      <c r="FA31">
        <v>1.87941</v>
      </c>
      <c r="FB31">
        <v>1.8797299999999999</v>
      </c>
      <c r="FC31">
        <v>1.88043</v>
      </c>
      <c r="FD31">
        <v>1.8779300000000001</v>
      </c>
      <c r="FE31">
        <v>1.8766799999999999</v>
      </c>
      <c r="FF31">
        <v>1.8774200000000001</v>
      </c>
      <c r="FG31">
        <v>1.8751500000000001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-0.96399999999999997</v>
      </c>
      <c r="FV31">
        <v>0.19409999999999999</v>
      </c>
      <c r="FW31">
        <v>-0.96609041755691805</v>
      </c>
      <c r="FX31">
        <v>1.4527828764109799E-4</v>
      </c>
      <c r="FY31">
        <v>-4.3579519040863002E-7</v>
      </c>
      <c r="FZ31">
        <v>2.0799061152897499E-10</v>
      </c>
      <c r="GA31">
        <v>0.19404000000000099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15.4</v>
      </c>
      <c r="GJ31">
        <v>15.3</v>
      </c>
      <c r="GK31">
        <v>1.0412600000000001</v>
      </c>
      <c r="GL31">
        <v>2.5781200000000002</v>
      </c>
      <c r="GM31">
        <v>1.54541</v>
      </c>
      <c r="GN31">
        <v>2.2741699999999998</v>
      </c>
      <c r="GO31">
        <v>1.5979000000000001</v>
      </c>
      <c r="GP31">
        <v>2.3596200000000001</v>
      </c>
      <c r="GQ31">
        <v>36.198900000000002</v>
      </c>
      <c r="GR31">
        <v>14.893800000000001</v>
      </c>
      <c r="GS31">
        <v>18</v>
      </c>
      <c r="GT31">
        <v>640.63499999999999</v>
      </c>
      <c r="GU31">
        <v>372.65199999999999</v>
      </c>
      <c r="GV31">
        <v>25.705500000000001</v>
      </c>
      <c r="GW31">
        <v>23.630700000000001</v>
      </c>
      <c r="GX31">
        <v>30.000800000000002</v>
      </c>
      <c r="GY31">
        <v>23.594799999999999</v>
      </c>
      <c r="GZ31">
        <v>23.582599999999999</v>
      </c>
      <c r="HA31">
        <v>20.910499999999999</v>
      </c>
      <c r="HB31">
        <v>20</v>
      </c>
      <c r="HC31">
        <v>-30</v>
      </c>
      <c r="HD31">
        <v>25.701000000000001</v>
      </c>
      <c r="HE31">
        <v>402.09699999999998</v>
      </c>
      <c r="HF31">
        <v>0</v>
      </c>
      <c r="HG31">
        <v>100.32899999999999</v>
      </c>
      <c r="HH31">
        <v>99.474400000000003</v>
      </c>
    </row>
    <row r="32" spans="1:216" x14ac:dyDescent="0.2">
      <c r="A32">
        <v>14</v>
      </c>
      <c r="B32">
        <v>1689539684</v>
      </c>
      <c r="C32">
        <v>793</v>
      </c>
      <c r="D32" t="s">
        <v>378</v>
      </c>
      <c r="E32" t="s">
        <v>379</v>
      </c>
      <c r="F32" t="s">
        <v>343</v>
      </c>
      <c r="G32" t="s">
        <v>344</v>
      </c>
      <c r="H32" t="s">
        <v>345</v>
      </c>
      <c r="I32" t="s">
        <v>346</v>
      </c>
      <c r="J32" t="s">
        <v>347</v>
      </c>
      <c r="K32" t="s">
        <v>348</v>
      </c>
      <c r="L32">
        <v>1689539684</v>
      </c>
      <c r="M32">
        <f t="shared" si="0"/>
        <v>1.0913824265284425E-3</v>
      </c>
      <c r="N32">
        <f t="shared" si="1"/>
        <v>1.0913824265284424</v>
      </c>
      <c r="O32">
        <f t="shared" si="2"/>
        <v>0.51599041625635889</v>
      </c>
      <c r="P32">
        <f t="shared" si="3"/>
        <v>400.02100000000002</v>
      </c>
      <c r="Q32">
        <f t="shared" si="4"/>
        <v>389.73270191340282</v>
      </c>
      <c r="R32">
        <f t="shared" si="5"/>
        <v>39.220221161072828</v>
      </c>
      <c r="S32">
        <f t="shared" si="6"/>
        <v>40.255570066479898</v>
      </c>
      <c r="T32">
        <f t="shared" si="7"/>
        <v>0.15079972982694401</v>
      </c>
      <c r="U32">
        <f t="shared" si="8"/>
        <v>2.9844270374647355</v>
      </c>
      <c r="V32">
        <f t="shared" si="9"/>
        <v>0.14669092598591393</v>
      </c>
      <c r="W32">
        <f t="shared" si="10"/>
        <v>9.2041663651543398E-2</v>
      </c>
      <c r="X32">
        <f t="shared" si="11"/>
        <v>12.392862985968238</v>
      </c>
      <c r="Y32">
        <f t="shared" si="12"/>
        <v>25.5932989412747</v>
      </c>
      <c r="Z32">
        <f t="shared" si="13"/>
        <v>24.922000000000001</v>
      </c>
      <c r="AA32">
        <f t="shared" si="14"/>
        <v>3.1649211797630032</v>
      </c>
      <c r="AB32">
        <f t="shared" si="15"/>
        <v>73.082488504380763</v>
      </c>
      <c r="AC32">
        <f t="shared" si="16"/>
        <v>2.4370449058923001</v>
      </c>
      <c r="AD32">
        <f t="shared" si="17"/>
        <v>3.3346495935838543</v>
      </c>
      <c r="AE32">
        <f t="shared" si="18"/>
        <v>0.72787627387070319</v>
      </c>
      <c r="AF32">
        <f t="shared" si="19"/>
        <v>-48.129965009904311</v>
      </c>
      <c r="AG32">
        <f t="shared" si="20"/>
        <v>141.36360378792145</v>
      </c>
      <c r="AH32">
        <f t="shared" si="21"/>
        <v>10.05579159084966</v>
      </c>
      <c r="AI32">
        <f t="shared" si="22"/>
        <v>115.68229335483504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53322.096627152197</v>
      </c>
      <c r="AO32">
        <f t="shared" si="26"/>
        <v>74.928700000000006</v>
      </c>
      <c r="AP32">
        <f t="shared" si="27"/>
        <v>63.165104096356607</v>
      </c>
      <c r="AQ32">
        <f t="shared" si="28"/>
        <v>0.84300280261577476</v>
      </c>
      <c r="AR32">
        <f t="shared" si="29"/>
        <v>0.16539540904844521</v>
      </c>
      <c r="AS32">
        <v>1689539684</v>
      </c>
      <c r="AT32">
        <v>400.02100000000002</v>
      </c>
      <c r="AU32">
        <v>400.93299999999999</v>
      </c>
      <c r="AV32">
        <v>24.216999999999999</v>
      </c>
      <c r="AW32">
        <v>23.197399999999998</v>
      </c>
      <c r="AX32">
        <v>400.98599999999999</v>
      </c>
      <c r="AY32">
        <v>24.023</v>
      </c>
      <c r="AZ32">
        <v>600.26300000000003</v>
      </c>
      <c r="BA32">
        <v>100.589</v>
      </c>
      <c r="BB32">
        <v>4.4641899999999998E-2</v>
      </c>
      <c r="BC32">
        <v>25.800599999999999</v>
      </c>
      <c r="BD32">
        <v>24.922000000000001</v>
      </c>
      <c r="BE32">
        <v>999.9</v>
      </c>
      <c r="BF32">
        <v>0</v>
      </c>
      <c r="BG32">
        <v>0</v>
      </c>
      <c r="BH32">
        <v>9984.3799999999992</v>
      </c>
      <c r="BI32">
        <v>0</v>
      </c>
      <c r="BJ32">
        <v>129.37100000000001</v>
      </c>
      <c r="BK32">
        <v>-0.91189600000000004</v>
      </c>
      <c r="BL32">
        <v>409.94900000000001</v>
      </c>
      <c r="BM32">
        <v>410.45499999999998</v>
      </c>
      <c r="BN32">
        <v>1.01963</v>
      </c>
      <c r="BO32">
        <v>400.93299999999999</v>
      </c>
      <c r="BP32">
        <v>23.197399999999998</v>
      </c>
      <c r="BQ32">
        <v>2.4359700000000002</v>
      </c>
      <c r="BR32">
        <v>2.3334100000000002</v>
      </c>
      <c r="BS32">
        <v>20.604900000000001</v>
      </c>
      <c r="BT32">
        <v>19.908899999999999</v>
      </c>
      <c r="BU32">
        <v>74.928700000000006</v>
      </c>
      <c r="BV32">
        <v>0.89991600000000005</v>
      </c>
      <c r="BW32">
        <v>0.10008400000000001</v>
      </c>
      <c r="BX32">
        <v>0</v>
      </c>
      <c r="BY32">
        <v>2.6156000000000001</v>
      </c>
      <c r="BZ32">
        <v>0</v>
      </c>
      <c r="CA32">
        <v>1973.64</v>
      </c>
      <c r="CB32">
        <v>715.95600000000002</v>
      </c>
      <c r="CC32">
        <v>33.561999999999998</v>
      </c>
      <c r="CD32">
        <v>38.375</v>
      </c>
      <c r="CE32">
        <v>36.311999999999998</v>
      </c>
      <c r="CF32">
        <v>37.5</v>
      </c>
      <c r="CG32">
        <v>34.75</v>
      </c>
      <c r="CH32">
        <v>67.430000000000007</v>
      </c>
      <c r="CI32">
        <v>7.5</v>
      </c>
      <c r="CJ32">
        <v>0</v>
      </c>
      <c r="CK32">
        <v>1689539687.3</v>
      </c>
      <c r="CL32">
        <v>0</v>
      </c>
      <c r="CM32">
        <v>1689538703</v>
      </c>
      <c r="CN32" t="s">
        <v>349</v>
      </c>
      <c r="CO32">
        <v>1689538697</v>
      </c>
      <c r="CP32">
        <v>1689538703</v>
      </c>
      <c r="CQ32">
        <v>21</v>
      </c>
      <c r="CR32">
        <v>0.36299999999999999</v>
      </c>
      <c r="CS32">
        <v>-0.01</v>
      </c>
      <c r="CT32">
        <v>-0.96599999999999997</v>
      </c>
      <c r="CU32">
        <v>0.19400000000000001</v>
      </c>
      <c r="CV32">
        <v>415</v>
      </c>
      <c r="CW32">
        <v>22</v>
      </c>
      <c r="CX32">
        <v>0.09</v>
      </c>
      <c r="CY32">
        <v>7.0000000000000007E-2</v>
      </c>
      <c r="CZ32">
        <v>0.35962003439360701</v>
      </c>
      <c r="DA32">
        <v>0.49422569377230102</v>
      </c>
      <c r="DB32">
        <v>6.3005328012343903E-2</v>
      </c>
      <c r="DC32">
        <v>1</v>
      </c>
      <c r="DD32">
        <v>400.90375</v>
      </c>
      <c r="DE32">
        <v>2.4586466166164798E-2</v>
      </c>
      <c r="DF32">
        <v>4.57469944367992E-2</v>
      </c>
      <c r="DG32">
        <v>-1</v>
      </c>
      <c r="DH32">
        <v>75.005461904761901</v>
      </c>
      <c r="DI32">
        <v>-0.193371948254911</v>
      </c>
      <c r="DJ32">
        <v>0.13036519940313501</v>
      </c>
      <c r="DK32">
        <v>1</v>
      </c>
      <c r="DL32">
        <v>2</v>
      </c>
      <c r="DM32">
        <v>2</v>
      </c>
      <c r="DN32" t="s">
        <v>350</v>
      </c>
      <c r="DO32">
        <v>3.1577600000000001</v>
      </c>
      <c r="DP32">
        <v>2.7788400000000002</v>
      </c>
      <c r="DQ32">
        <v>9.4805899999999999E-2</v>
      </c>
      <c r="DR32">
        <v>9.5124299999999995E-2</v>
      </c>
      <c r="DS32">
        <v>0.12103</v>
      </c>
      <c r="DT32">
        <v>0.11806700000000001</v>
      </c>
      <c r="DU32">
        <v>28701.200000000001</v>
      </c>
      <c r="DV32">
        <v>30015.4</v>
      </c>
      <c r="DW32">
        <v>29456.3</v>
      </c>
      <c r="DX32">
        <v>30924.3</v>
      </c>
      <c r="DY32">
        <v>33903.699999999997</v>
      </c>
      <c r="DZ32">
        <v>35764.199999999997</v>
      </c>
      <c r="EA32">
        <v>40442.199999999997</v>
      </c>
      <c r="EB32">
        <v>42938</v>
      </c>
      <c r="EC32">
        <v>2.2599499999999999</v>
      </c>
      <c r="ED32">
        <v>1.7849999999999999</v>
      </c>
      <c r="EE32">
        <v>0.13496</v>
      </c>
      <c r="EF32">
        <v>0</v>
      </c>
      <c r="EG32">
        <v>22.703299999999999</v>
      </c>
      <c r="EH32">
        <v>999.9</v>
      </c>
      <c r="EI32">
        <v>53.924999999999997</v>
      </c>
      <c r="EJ32">
        <v>33.323999999999998</v>
      </c>
      <c r="EK32">
        <v>27.5823</v>
      </c>
      <c r="EL32">
        <v>61.182699999999997</v>
      </c>
      <c r="EM32">
        <v>24.779599999999999</v>
      </c>
      <c r="EN32">
        <v>1</v>
      </c>
      <c r="EO32">
        <v>-0.238006</v>
      </c>
      <c r="EP32">
        <v>-1.4348799999999999</v>
      </c>
      <c r="EQ32">
        <v>20.305499999999999</v>
      </c>
      <c r="ER32">
        <v>5.2397499999999999</v>
      </c>
      <c r="ES32">
        <v>11.8302</v>
      </c>
      <c r="ET32">
        <v>4.9819500000000003</v>
      </c>
      <c r="EU32">
        <v>3.29915</v>
      </c>
      <c r="EV32">
        <v>41.6</v>
      </c>
      <c r="EW32">
        <v>152.19999999999999</v>
      </c>
      <c r="EX32">
        <v>2650.4</v>
      </c>
      <c r="EY32">
        <v>6593.5</v>
      </c>
      <c r="EZ32">
        <v>1.8737200000000001</v>
      </c>
      <c r="FA32">
        <v>1.8794200000000001</v>
      </c>
      <c r="FB32">
        <v>1.8797299999999999</v>
      </c>
      <c r="FC32">
        <v>1.88045</v>
      </c>
      <c r="FD32">
        <v>1.8779600000000001</v>
      </c>
      <c r="FE32">
        <v>1.8767</v>
      </c>
      <c r="FF32">
        <v>1.8774299999999999</v>
      </c>
      <c r="FG32">
        <v>1.87517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-0.96499999999999997</v>
      </c>
      <c r="FV32">
        <v>0.19400000000000001</v>
      </c>
      <c r="FW32">
        <v>-0.96609041755691805</v>
      </c>
      <c r="FX32">
        <v>1.4527828764109799E-4</v>
      </c>
      <c r="FY32">
        <v>-4.3579519040863002E-7</v>
      </c>
      <c r="FZ32">
        <v>2.0799061152897499E-10</v>
      </c>
      <c r="GA32">
        <v>0.19404000000000099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16.399999999999999</v>
      </c>
      <c r="GJ32">
        <v>16.399999999999999</v>
      </c>
      <c r="GK32">
        <v>1.0388200000000001</v>
      </c>
      <c r="GL32">
        <v>2.5781200000000002</v>
      </c>
      <c r="GM32">
        <v>1.54541</v>
      </c>
      <c r="GN32">
        <v>2.2729499999999998</v>
      </c>
      <c r="GO32">
        <v>1.5979000000000001</v>
      </c>
      <c r="GP32">
        <v>2.4597199999999999</v>
      </c>
      <c r="GQ32">
        <v>36.245899999999999</v>
      </c>
      <c r="GR32">
        <v>14.893800000000001</v>
      </c>
      <c r="GS32">
        <v>18</v>
      </c>
      <c r="GT32">
        <v>641.14200000000005</v>
      </c>
      <c r="GU32">
        <v>371.435</v>
      </c>
      <c r="GV32">
        <v>26.343299999999999</v>
      </c>
      <c r="GW32">
        <v>23.7621</v>
      </c>
      <c r="GX32">
        <v>30.000900000000001</v>
      </c>
      <c r="GY32">
        <v>23.718800000000002</v>
      </c>
      <c r="GZ32">
        <v>23.707000000000001</v>
      </c>
      <c r="HA32">
        <v>20.852699999999999</v>
      </c>
      <c r="HB32">
        <v>20</v>
      </c>
      <c r="HC32">
        <v>-30</v>
      </c>
      <c r="HD32">
        <v>26.368400000000001</v>
      </c>
      <c r="HE32">
        <v>400.88400000000001</v>
      </c>
      <c r="HF32">
        <v>0</v>
      </c>
      <c r="HG32">
        <v>100.307</v>
      </c>
      <c r="HH32">
        <v>99.476500000000001</v>
      </c>
    </row>
    <row r="33" spans="1:216" x14ac:dyDescent="0.2">
      <c r="A33">
        <v>15</v>
      </c>
      <c r="B33">
        <v>1689539745</v>
      </c>
      <c r="C33">
        <v>854</v>
      </c>
      <c r="D33" t="s">
        <v>380</v>
      </c>
      <c r="E33" t="s">
        <v>381</v>
      </c>
      <c r="F33" t="s">
        <v>343</v>
      </c>
      <c r="G33" t="s">
        <v>344</v>
      </c>
      <c r="H33" t="s">
        <v>345</v>
      </c>
      <c r="I33" t="s">
        <v>346</v>
      </c>
      <c r="J33" t="s">
        <v>347</v>
      </c>
      <c r="K33" t="s">
        <v>348</v>
      </c>
      <c r="L33">
        <v>1689539745</v>
      </c>
      <c r="M33">
        <f t="shared" si="0"/>
        <v>1.0202862308322821E-3</v>
      </c>
      <c r="N33">
        <f t="shared" si="1"/>
        <v>1.0202862308322822</v>
      </c>
      <c r="O33">
        <f t="shared" si="2"/>
        <v>-0.36216622554236716</v>
      </c>
      <c r="P33">
        <f t="shared" si="3"/>
        <v>400.00299999999999</v>
      </c>
      <c r="Q33">
        <f t="shared" si="4"/>
        <v>399.45576137575921</v>
      </c>
      <c r="R33">
        <f t="shared" si="5"/>
        <v>40.197246888684106</v>
      </c>
      <c r="S33">
        <f t="shared" si="6"/>
        <v>40.252315530102294</v>
      </c>
      <c r="T33">
        <f t="shared" si="7"/>
        <v>0.13643761633870352</v>
      </c>
      <c r="U33">
        <f t="shared" si="8"/>
        <v>2.9806254321268568</v>
      </c>
      <c r="V33">
        <f t="shared" si="9"/>
        <v>0.13306057164719162</v>
      </c>
      <c r="W33">
        <f t="shared" si="10"/>
        <v>8.345930935696047E-2</v>
      </c>
      <c r="X33">
        <f t="shared" si="11"/>
        <v>9.8889000841987276</v>
      </c>
      <c r="Y33">
        <f t="shared" si="12"/>
        <v>25.658327430159051</v>
      </c>
      <c r="Z33">
        <f t="shared" si="13"/>
        <v>24.985099999999999</v>
      </c>
      <c r="AA33">
        <f t="shared" si="14"/>
        <v>3.1768541007076876</v>
      </c>
      <c r="AB33">
        <f t="shared" si="15"/>
        <v>72.507853200834987</v>
      </c>
      <c r="AC33">
        <f t="shared" si="16"/>
        <v>2.4267234613317301</v>
      </c>
      <c r="AD33">
        <f t="shared" si="17"/>
        <v>3.3468422442602184</v>
      </c>
      <c r="AE33">
        <f t="shared" si="18"/>
        <v>0.75013063937595748</v>
      </c>
      <c r="AF33">
        <f t="shared" si="19"/>
        <v>-44.99462277970364</v>
      </c>
      <c r="AG33">
        <f t="shared" si="20"/>
        <v>140.94249561414389</v>
      </c>
      <c r="AH33">
        <f t="shared" si="21"/>
        <v>10.044918415256973</v>
      </c>
      <c r="AI33">
        <f t="shared" si="22"/>
        <v>115.88169133389596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53203.266454020668</v>
      </c>
      <c r="AO33">
        <f t="shared" si="26"/>
        <v>59.780200000000001</v>
      </c>
      <c r="AP33">
        <f t="shared" si="27"/>
        <v>50.395668603211774</v>
      </c>
      <c r="AQ33">
        <f t="shared" si="28"/>
        <v>0.84301605888256936</v>
      </c>
      <c r="AR33">
        <f t="shared" si="29"/>
        <v>0.16542099364335897</v>
      </c>
      <c r="AS33">
        <v>1689539745</v>
      </c>
      <c r="AT33">
        <v>400.00299999999999</v>
      </c>
      <c r="AU33">
        <v>400.04700000000003</v>
      </c>
      <c r="AV33">
        <v>24.115300000000001</v>
      </c>
      <c r="AW33">
        <v>23.161899999999999</v>
      </c>
      <c r="AX33">
        <v>400.96699999999998</v>
      </c>
      <c r="AY33">
        <v>23.921299999999999</v>
      </c>
      <c r="AZ33">
        <v>600.18700000000001</v>
      </c>
      <c r="BA33">
        <v>100.58499999999999</v>
      </c>
      <c r="BB33">
        <v>4.5034100000000001E-2</v>
      </c>
      <c r="BC33">
        <v>25.862200000000001</v>
      </c>
      <c r="BD33">
        <v>24.985099999999999</v>
      </c>
      <c r="BE33">
        <v>999.9</v>
      </c>
      <c r="BF33">
        <v>0</v>
      </c>
      <c r="BG33">
        <v>0</v>
      </c>
      <c r="BH33">
        <v>9963.75</v>
      </c>
      <c r="BI33">
        <v>0</v>
      </c>
      <c r="BJ33">
        <v>120.191</v>
      </c>
      <c r="BK33">
        <v>-4.4281000000000001E-2</v>
      </c>
      <c r="BL33">
        <v>409.887</v>
      </c>
      <c r="BM33">
        <v>409.53300000000002</v>
      </c>
      <c r="BN33">
        <v>0.95337899999999998</v>
      </c>
      <c r="BO33">
        <v>400.04700000000003</v>
      </c>
      <c r="BP33">
        <v>23.161899999999999</v>
      </c>
      <c r="BQ33">
        <v>2.42564</v>
      </c>
      <c r="BR33">
        <v>2.3297500000000002</v>
      </c>
      <c r="BS33">
        <v>20.536000000000001</v>
      </c>
      <c r="BT33">
        <v>19.883600000000001</v>
      </c>
      <c r="BU33">
        <v>59.780200000000001</v>
      </c>
      <c r="BV33">
        <v>0.89953300000000003</v>
      </c>
      <c r="BW33">
        <v>0.100467</v>
      </c>
      <c r="BX33">
        <v>0</v>
      </c>
      <c r="BY33">
        <v>2.2827000000000002</v>
      </c>
      <c r="BZ33">
        <v>0</v>
      </c>
      <c r="CA33">
        <v>1793.2</v>
      </c>
      <c r="CB33">
        <v>571.16200000000003</v>
      </c>
      <c r="CC33">
        <v>33.5</v>
      </c>
      <c r="CD33">
        <v>38.5</v>
      </c>
      <c r="CE33">
        <v>36.311999999999998</v>
      </c>
      <c r="CF33">
        <v>37.561999999999998</v>
      </c>
      <c r="CG33">
        <v>34.75</v>
      </c>
      <c r="CH33">
        <v>53.77</v>
      </c>
      <c r="CI33">
        <v>6.01</v>
      </c>
      <c r="CJ33">
        <v>0</v>
      </c>
      <c r="CK33">
        <v>1689539748.5</v>
      </c>
      <c r="CL33">
        <v>0</v>
      </c>
      <c r="CM33">
        <v>1689538703</v>
      </c>
      <c r="CN33" t="s">
        <v>349</v>
      </c>
      <c r="CO33">
        <v>1689538697</v>
      </c>
      <c r="CP33">
        <v>1689538703</v>
      </c>
      <c r="CQ33">
        <v>21</v>
      </c>
      <c r="CR33">
        <v>0.36299999999999999</v>
      </c>
      <c r="CS33">
        <v>-0.01</v>
      </c>
      <c r="CT33">
        <v>-0.96599999999999997</v>
      </c>
      <c r="CU33">
        <v>0.19400000000000001</v>
      </c>
      <c r="CV33">
        <v>415</v>
      </c>
      <c r="CW33">
        <v>22</v>
      </c>
      <c r="CX33">
        <v>0.09</v>
      </c>
      <c r="CY33">
        <v>7.0000000000000007E-2</v>
      </c>
      <c r="CZ33">
        <v>-0.33769351155494698</v>
      </c>
      <c r="DA33">
        <v>-0.74643356879126399</v>
      </c>
      <c r="DB33">
        <v>8.2913932534432494E-2</v>
      </c>
      <c r="DC33">
        <v>1</v>
      </c>
      <c r="DD33">
        <v>400.16266666666701</v>
      </c>
      <c r="DE33">
        <v>-0.76831168831148</v>
      </c>
      <c r="DF33">
        <v>8.2778150633012706E-2</v>
      </c>
      <c r="DG33">
        <v>-1</v>
      </c>
      <c r="DH33">
        <v>59.999519999999997</v>
      </c>
      <c r="DI33">
        <v>0.49087385038373599</v>
      </c>
      <c r="DJ33">
        <v>0.138747542680942</v>
      </c>
      <c r="DK33">
        <v>1</v>
      </c>
      <c r="DL33">
        <v>2</v>
      </c>
      <c r="DM33">
        <v>2</v>
      </c>
      <c r="DN33" t="s">
        <v>350</v>
      </c>
      <c r="DO33">
        <v>3.1575099999999998</v>
      </c>
      <c r="DP33">
        <v>2.7790499999999998</v>
      </c>
      <c r="DQ33">
        <v>9.4769599999999996E-2</v>
      </c>
      <c r="DR33">
        <v>9.4932199999999994E-2</v>
      </c>
      <c r="DS33">
        <v>0.120628</v>
      </c>
      <c r="DT33">
        <v>0.11790399999999999</v>
      </c>
      <c r="DU33">
        <v>28696.2</v>
      </c>
      <c r="DV33">
        <v>30015.599999999999</v>
      </c>
      <c r="DW33">
        <v>29450.5</v>
      </c>
      <c r="DX33">
        <v>30918.5</v>
      </c>
      <c r="DY33">
        <v>33914.6</v>
      </c>
      <c r="DZ33">
        <v>35766.400000000001</v>
      </c>
      <c r="EA33">
        <v>40435.199999999997</v>
      </c>
      <c r="EB33">
        <v>42931.9</v>
      </c>
      <c r="EC33">
        <v>2.2578299999999998</v>
      </c>
      <c r="ED33">
        <v>1.7825500000000001</v>
      </c>
      <c r="EE33">
        <v>0.12892500000000001</v>
      </c>
      <c r="EF33">
        <v>0</v>
      </c>
      <c r="EG33">
        <v>22.866</v>
      </c>
      <c r="EH33">
        <v>999.9</v>
      </c>
      <c r="EI33">
        <v>53.887999999999998</v>
      </c>
      <c r="EJ33">
        <v>33.395000000000003</v>
      </c>
      <c r="EK33">
        <v>27.671099999999999</v>
      </c>
      <c r="EL33">
        <v>61.172699999999999</v>
      </c>
      <c r="EM33">
        <v>24.931899999999999</v>
      </c>
      <c r="EN33">
        <v>1</v>
      </c>
      <c r="EO33">
        <v>-0.22981699999999999</v>
      </c>
      <c r="EP33">
        <v>-0.71476300000000004</v>
      </c>
      <c r="EQ33">
        <v>20.310500000000001</v>
      </c>
      <c r="ER33">
        <v>5.2409499999999998</v>
      </c>
      <c r="ES33">
        <v>11.8301</v>
      </c>
      <c r="ET33">
        <v>4.9817</v>
      </c>
      <c r="EU33">
        <v>3.2991799999999998</v>
      </c>
      <c r="EV33">
        <v>41.6</v>
      </c>
      <c r="EW33">
        <v>152.19999999999999</v>
      </c>
      <c r="EX33">
        <v>2651.6</v>
      </c>
      <c r="EY33">
        <v>6598.8</v>
      </c>
      <c r="EZ33">
        <v>1.8736999999999999</v>
      </c>
      <c r="FA33">
        <v>1.8794</v>
      </c>
      <c r="FB33">
        <v>1.87974</v>
      </c>
      <c r="FC33">
        <v>1.8804000000000001</v>
      </c>
      <c r="FD33">
        <v>1.8779399999999999</v>
      </c>
      <c r="FE33">
        <v>1.8767</v>
      </c>
      <c r="FF33">
        <v>1.8774200000000001</v>
      </c>
      <c r="FG33">
        <v>1.8751800000000001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-0.96399999999999997</v>
      </c>
      <c r="FV33">
        <v>0.19400000000000001</v>
      </c>
      <c r="FW33">
        <v>-0.96609041755691805</v>
      </c>
      <c r="FX33">
        <v>1.4527828764109799E-4</v>
      </c>
      <c r="FY33">
        <v>-4.3579519040863002E-7</v>
      </c>
      <c r="FZ33">
        <v>2.0799061152897499E-10</v>
      </c>
      <c r="GA33">
        <v>0.19404000000000099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17.5</v>
      </c>
      <c r="GJ33">
        <v>17.399999999999999</v>
      </c>
      <c r="GK33">
        <v>1.0376000000000001</v>
      </c>
      <c r="GL33">
        <v>2.5769000000000002</v>
      </c>
      <c r="GM33">
        <v>1.54541</v>
      </c>
      <c r="GN33">
        <v>2.2729499999999998</v>
      </c>
      <c r="GO33">
        <v>1.5979000000000001</v>
      </c>
      <c r="GP33">
        <v>2.4572799999999999</v>
      </c>
      <c r="GQ33">
        <v>36.292900000000003</v>
      </c>
      <c r="GR33">
        <v>14.885</v>
      </c>
      <c r="GS33">
        <v>18</v>
      </c>
      <c r="GT33">
        <v>640.98699999999997</v>
      </c>
      <c r="GU33">
        <v>370.94</v>
      </c>
      <c r="GV33">
        <v>25.9696</v>
      </c>
      <c r="GW33">
        <v>23.882200000000001</v>
      </c>
      <c r="GX33">
        <v>30.000800000000002</v>
      </c>
      <c r="GY33">
        <v>23.8353</v>
      </c>
      <c r="GZ33">
        <v>23.821899999999999</v>
      </c>
      <c r="HA33">
        <v>20.825299999999999</v>
      </c>
      <c r="HB33">
        <v>20</v>
      </c>
      <c r="HC33">
        <v>-30</v>
      </c>
      <c r="HD33">
        <v>25.981100000000001</v>
      </c>
      <c r="HE33">
        <v>400.197</v>
      </c>
      <c r="HF33">
        <v>0</v>
      </c>
      <c r="HG33">
        <v>100.289</v>
      </c>
      <c r="HH33">
        <v>99.460499999999996</v>
      </c>
    </row>
    <row r="34" spans="1:216" x14ac:dyDescent="0.2">
      <c r="A34">
        <v>16</v>
      </c>
      <c r="B34">
        <v>1689539806</v>
      </c>
      <c r="C34">
        <v>915</v>
      </c>
      <c r="D34" t="s">
        <v>382</v>
      </c>
      <c r="E34" t="s">
        <v>383</v>
      </c>
      <c r="F34" t="s">
        <v>343</v>
      </c>
      <c r="G34" t="s">
        <v>344</v>
      </c>
      <c r="H34" t="s">
        <v>345</v>
      </c>
      <c r="I34" t="s">
        <v>346</v>
      </c>
      <c r="J34" t="s">
        <v>347</v>
      </c>
      <c r="K34" t="s">
        <v>348</v>
      </c>
      <c r="L34">
        <v>1689539806</v>
      </c>
      <c r="M34">
        <f t="shared" si="0"/>
        <v>9.4799589034129644E-4</v>
      </c>
      <c r="N34">
        <f t="shared" si="1"/>
        <v>0.94799589034129639</v>
      </c>
      <c r="O34">
        <f t="shared" si="2"/>
        <v>-0.85547893264451869</v>
      </c>
      <c r="P34">
        <f t="shared" si="3"/>
        <v>400.00900000000001</v>
      </c>
      <c r="Q34">
        <f t="shared" si="4"/>
        <v>406.26866412156227</v>
      </c>
      <c r="R34">
        <f t="shared" si="5"/>
        <v>40.880734274932777</v>
      </c>
      <c r="S34">
        <f t="shared" si="6"/>
        <v>40.250856343891201</v>
      </c>
      <c r="T34">
        <f t="shared" si="7"/>
        <v>0.12335300779253286</v>
      </c>
      <c r="U34">
        <f t="shared" si="8"/>
        <v>2.9856203189695778</v>
      </c>
      <c r="V34">
        <f t="shared" si="9"/>
        <v>0.12059007435898646</v>
      </c>
      <c r="W34">
        <f t="shared" si="10"/>
        <v>7.5611880673204512E-2</v>
      </c>
      <c r="X34">
        <f t="shared" si="11"/>
        <v>8.2687392059999993</v>
      </c>
      <c r="Y34">
        <f t="shared" si="12"/>
        <v>25.693840012100903</v>
      </c>
      <c r="Z34">
        <f t="shared" si="13"/>
        <v>25.058800000000002</v>
      </c>
      <c r="AA34">
        <f t="shared" si="14"/>
        <v>3.1908413642470896</v>
      </c>
      <c r="AB34">
        <f t="shared" si="15"/>
        <v>72.250751661517072</v>
      </c>
      <c r="AC34">
        <f t="shared" si="16"/>
        <v>2.42185965979776</v>
      </c>
      <c r="AD34">
        <f t="shared" si="17"/>
        <v>3.352020019312429</v>
      </c>
      <c r="AE34">
        <f t="shared" si="18"/>
        <v>0.76898170444932967</v>
      </c>
      <c r="AF34">
        <f t="shared" si="19"/>
        <v>-41.806618764051173</v>
      </c>
      <c r="AG34">
        <f t="shared" si="20"/>
        <v>133.51695260680071</v>
      </c>
      <c r="AH34">
        <f t="shared" si="21"/>
        <v>9.504547233127683</v>
      </c>
      <c r="AI34">
        <f t="shared" si="22"/>
        <v>109.48362028187722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53340.094508272312</v>
      </c>
      <c r="AO34">
        <f t="shared" si="26"/>
        <v>49.995399999999997</v>
      </c>
      <c r="AP34">
        <f t="shared" si="27"/>
        <v>42.146122199999994</v>
      </c>
      <c r="AQ34">
        <f t="shared" si="28"/>
        <v>0.84299999999999997</v>
      </c>
      <c r="AR34">
        <f t="shared" si="29"/>
        <v>0.16538999999999998</v>
      </c>
      <c r="AS34">
        <v>1689539806</v>
      </c>
      <c r="AT34">
        <v>400.00900000000001</v>
      </c>
      <c r="AU34">
        <v>399.553</v>
      </c>
      <c r="AV34">
        <v>24.068200000000001</v>
      </c>
      <c r="AW34">
        <v>23.182400000000001</v>
      </c>
      <c r="AX34">
        <v>400.97399999999999</v>
      </c>
      <c r="AY34">
        <v>23.874199999999998</v>
      </c>
      <c r="AZ34">
        <v>600.24900000000002</v>
      </c>
      <c r="BA34">
        <v>100.58</v>
      </c>
      <c r="BB34">
        <v>4.4876800000000001E-2</v>
      </c>
      <c r="BC34">
        <v>25.888300000000001</v>
      </c>
      <c r="BD34">
        <v>25.058800000000002</v>
      </c>
      <c r="BE34">
        <v>999.9</v>
      </c>
      <c r="BF34">
        <v>0</v>
      </c>
      <c r="BG34">
        <v>0</v>
      </c>
      <c r="BH34">
        <v>9991.8799999999992</v>
      </c>
      <c r="BI34">
        <v>0</v>
      </c>
      <c r="BJ34">
        <v>132.36099999999999</v>
      </c>
      <c r="BK34">
        <v>0.45611600000000002</v>
      </c>
      <c r="BL34">
        <v>409.87400000000002</v>
      </c>
      <c r="BM34">
        <v>409.036</v>
      </c>
      <c r="BN34">
        <v>0.88579600000000003</v>
      </c>
      <c r="BO34">
        <v>399.553</v>
      </c>
      <c r="BP34">
        <v>23.182400000000001</v>
      </c>
      <c r="BQ34">
        <v>2.4207800000000002</v>
      </c>
      <c r="BR34">
        <v>2.33169</v>
      </c>
      <c r="BS34">
        <v>20.503499999999999</v>
      </c>
      <c r="BT34">
        <v>19.896999999999998</v>
      </c>
      <c r="BU34">
        <v>49.995399999999997</v>
      </c>
      <c r="BV34">
        <v>0.90000500000000005</v>
      </c>
      <c r="BW34">
        <v>9.9995399999999998E-2</v>
      </c>
      <c r="BX34">
        <v>0</v>
      </c>
      <c r="BY34">
        <v>2.5613999999999999</v>
      </c>
      <c r="BZ34">
        <v>0</v>
      </c>
      <c r="CA34">
        <v>1736.98</v>
      </c>
      <c r="CB34">
        <v>477.72300000000001</v>
      </c>
      <c r="CC34">
        <v>33.5</v>
      </c>
      <c r="CD34">
        <v>38.436999999999998</v>
      </c>
      <c r="CE34">
        <v>36.25</v>
      </c>
      <c r="CF34">
        <v>37.561999999999998</v>
      </c>
      <c r="CG34">
        <v>34.686999999999998</v>
      </c>
      <c r="CH34">
        <v>45</v>
      </c>
      <c r="CI34">
        <v>5</v>
      </c>
      <c r="CJ34">
        <v>0</v>
      </c>
      <c r="CK34">
        <v>1689539809.0999999</v>
      </c>
      <c r="CL34">
        <v>0</v>
      </c>
      <c r="CM34">
        <v>1689538703</v>
      </c>
      <c r="CN34" t="s">
        <v>349</v>
      </c>
      <c r="CO34">
        <v>1689538697</v>
      </c>
      <c r="CP34">
        <v>1689538703</v>
      </c>
      <c r="CQ34">
        <v>21</v>
      </c>
      <c r="CR34">
        <v>0.36299999999999999</v>
      </c>
      <c r="CS34">
        <v>-0.01</v>
      </c>
      <c r="CT34">
        <v>-0.96599999999999997</v>
      </c>
      <c r="CU34">
        <v>0.19400000000000001</v>
      </c>
      <c r="CV34">
        <v>415</v>
      </c>
      <c r="CW34">
        <v>22</v>
      </c>
      <c r="CX34">
        <v>0.09</v>
      </c>
      <c r="CY34">
        <v>7.0000000000000007E-2</v>
      </c>
      <c r="CZ34">
        <v>-0.76822761923536098</v>
      </c>
      <c r="DA34">
        <v>0.48455270721610399</v>
      </c>
      <c r="DB34">
        <v>6.70711815643346E-2</v>
      </c>
      <c r="DC34">
        <v>1</v>
      </c>
      <c r="DD34">
        <v>399.64710000000002</v>
      </c>
      <c r="DE34">
        <v>-0.126766917293307</v>
      </c>
      <c r="DF34">
        <v>4.6553087974915502E-2</v>
      </c>
      <c r="DG34">
        <v>-1</v>
      </c>
      <c r="DH34">
        <v>50.000165000000003</v>
      </c>
      <c r="DI34">
        <v>1.4124145063069001E-2</v>
      </c>
      <c r="DJ34">
        <v>3.66255034095039E-3</v>
      </c>
      <c r="DK34">
        <v>1</v>
      </c>
      <c r="DL34">
        <v>2</v>
      </c>
      <c r="DM34">
        <v>2</v>
      </c>
      <c r="DN34" t="s">
        <v>350</v>
      </c>
      <c r="DO34">
        <v>3.15754</v>
      </c>
      <c r="DP34">
        <v>2.7791299999999999</v>
      </c>
      <c r="DQ34">
        <v>9.4739799999999999E-2</v>
      </c>
      <c r="DR34">
        <v>9.48127E-2</v>
      </c>
      <c r="DS34">
        <v>0.120423</v>
      </c>
      <c r="DT34">
        <v>0.11794200000000001</v>
      </c>
      <c r="DU34">
        <v>28692.1</v>
      </c>
      <c r="DV34">
        <v>30013.4</v>
      </c>
      <c r="DW34">
        <v>29445.8</v>
      </c>
      <c r="DX34">
        <v>30912.7</v>
      </c>
      <c r="DY34">
        <v>33918.400000000001</v>
      </c>
      <c r="DZ34">
        <v>35759.9</v>
      </c>
      <c r="EA34">
        <v>40429.4</v>
      </c>
      <c r="EB34">
        <v>42925.5</v>
      </c>
      <c r="EC34">
        <v>2.2564000000000002</v>
      </c>
      <c r="ED34">
        <v>1.7807500000000001</v>
      </c>
      <c r="EE34">
        <v>0.127025</v>
      </c>
      <c r="EF34">
        <v>0</v>
      </c>
      <c r="EG34">
        <v>22.9712</v>
      </c>
      <c r="EH34">
        <v>999.9</v>
      </c>
      <c r="EI34">
        <v>53.887999999999998</v>
      </c>
      <c r="EJ34">
        <v>33.475000000000001</v>
      </c>
      <c r="EK34">
        <v>27.799800000000001</v>
      </c>
      <c r="EL34">
        <v>61.282699999999998</v>
      </c>
      <c r="EM34">
        <v>25</v>
      </c>
      <c r="EN34">
        <v>1</v>
      </c>
      <c r="EO34">
        <v>-0.22243099999999999</v>
      </c>
      <c r="EP34">
        <v>-0.63603500000000002</v>
      </c>
      <c r="EQ34">
        <v>20.311</v>
      </c>
      <c r="ER34">
        <v>5.2398999999999996</v>
      </c>
      <c r="ES34">
        <v>11.8302</v>
      </c>
      <c r="ET34">
        <v>4.9817499999999999</v>
      </c>
      <c r="EU34">
        <v>3.2993299999999999</v>
      </c>
      <c r="EV34">
        <v>41.6</v>
      </c>
      <c r="EW34">
        <v>152.19999999999999</v>
      </c>
      <c r="EX34">
        <v>2653</v>
      </c>
      <c r="EY34">
        <v>6605.2</v>
      </c>
      <c r="EZ34">
        <v>1.8736699999999999</v>
      </c>
      <c r="FA34">
        <v>1.8793599999999999</v>
      </c>
      <c r="FB34">
        <v>1.8797299999999999</v>
      </c>
      <c r="FC34">
        <v>1.88039</v>
      </c>
      <c r="FD34">
        <v>1.87792</v>
      </c>
      <c r="FE34">
        <v>1.8766799999999999</v>
      </c>
      <c r="FF34">
        <v>1.8774</v>
      </c>
      <c r="FG34">
        <v>1.8751599999999999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-0.96499999999999997</v>
      </c>
      <c r="FV34">
        <v>0.19400000000000001</v>
      </c>
      <c r="FW34">
        <v>-0.96609041755691805</v>
      </c>
      <c r="FX34">
        <v>1.4527828764109799E-4</v>
      </c>
      <c r="FY34">
        <v>-4.3579519040863002E-7</v>
      </c>
      <c r="FZ34">
        <v>2.0799061152897499E-10</v>
      </c>
      <c r="GA34">
        <v>0.19404000000000099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18.5</v>
      </c>
      <c r="GJ34">
        <v>18.399999999999999</v>
      </c>
      <c r="GK34">
        <v>1.0363800000000001</v>
      </c>
      <c r="GL34">
        <v>2.5744600000000002</v>
      </c>
      <c r="GM34">
        <v>1.54541</v>
      </c>
      <c r="GN34">
        <v>2.2729499999999998</v>
      </c>
      <c r="GO34">
        <v>1.5979000000000001</v>
      </c>
      <c r="GP34">
        <v>2.4597199999999999</v>
      </c>
      <c r="GQ34">
        <v>36.292900000000003</v>
      </c>
      <c r="GR34">
        <v>14.885</v>
      </c>
      <c r="GS34">
        <v>18</v>
      </c>
      <c r="GT34">
        <v>641.22299999999996</v>
      </c>
      <c r="GU34">
        <v>370.72699999999998</v>
      </c>
      <c r="GV34">
        <v>26.0214</v>
      </c>
      <c r="GW34">
        <v>23.989599999999999</v>
      </c>
      <c r="GX34">
        <v>30.000499999999999</v>
      </c>
      <c r="GY34">
        <v>23.941700000000001</v>
      </c>
      <c r="GZ34">
        <v>23.927800000000001</v>
      </c>
      <c r="HA34">
        <v>20.805900000000001</v>
      </c>
      <c r="HB34">
        <v>20</v>
      </c>
      <c r="HC34">
        <v>-30</v>
      </c>
      <c r="HD34">
        <v>25.955500000000001</v>
      </c>
      <c r="HE34">
        <v>399.66699999999997</v>
      </c>
      <c r="HF34">
        <v>0</v>
      </c>
      <c r="HG34">
        <v>100.274</v>
      </c>
      <c r="HH34">
        <v>99.444000000000003</v>
      </c>
    </row>
    <row r="35" spans="1:216" x14ac:dyDescent="0.2">
      <c r="A35">
        <v>17</v>
      </c>
      <c r="B35">
        <v>1689539867</v>
      </c>
      <c r="C35">
        <v>976</v>
      </c>
      <c r="D35" t="s">
        <v>384</v>
      </c>
      <c r="E35" t="s">
        <v>385</v>
      </c>
      <c r="F35" t="s">
        <v>343</v>
      </c>
      <c r="G35" t="s">
        <v>344</v>
      </c>
      <c r="H35" t="s">
        <v>345</v>
      </c>
      <c r="I35" t="s">
        <v>346</v>
      </c>
      <c r="J35" t="s">
        <v>347</v>
      </c>
      <c r="K35" t="s">
        <v>348</v>
      </c>
      <c r="L35">
        <v>1689539867</v>
      </c>
      <c r="M35">
        <f t="shared" si="0"/>
        <v>9.7372987655581155E-4</v>
      </c>
      <c r="N35">
        <f t="shared" si="1"/>
        <v>0.97372987655581156</v>
      </c>
      <c r="O35">
        <f t="shared" si="2"/>
        <v>-1.9625002085533392</v>
      </c>
      <c r="P35">
        <f t="shared" si="3"/>
        <v>400.09100000000001</v>
      </c>
      <c r="Q35">
        <f t="shared" si="4"/>
        <v>419.92222199027481</v>
      </c>
      <c r="R35">
        <f t="shared" si="5"/>
        <v>42.253594051723105</v>
      </c>
      <c r="S35">
        <f t="shared" si="6"/>
        <v>40.2581283210572</v>
      </c>
      <c r="T35">
        <f t="shared" si="7"/>
        <v>0.1287062356000214</v>
      </c>
      <c r="U35">
        <f t="shared" si="8"/>
        <v>2.9873752878889976</v>
      </c>
      <c r="V35">
        <f t="shared" si="9"/>
        <v>0.12570315668124896</v>
      </c>
      <c r="W35">
        <f t="shared" si="10"/>
        <v>7.8828451550217199E-2</v>
      </c>
      <c r="X35">
        <f t="shared" si="11"/>
        <v>4.9836721613806834</v>
      </c>
      <c r="Y35">
        <f t="shared" si="12"/>
        <v>25.545614868792374</v>
      </c>
      <c r="Z35">
        <f t="shared" si="13"/>
        <v>24.978899999999999</v>
      </c>
      <c r="AA35">
        <f t="shared" si="14"/>
        <v>3.1756798716559209</v>
      </c>
      <c r="AB35">
        <f t="shared" si="15"/>
        <v>72.658835859457142</v>
      </c>
      <c r="AC35">
        <f t="shared" si="16"/>
        <v>2.4178966002184796</v>
      </c>
      <c r="AD35">
        <f t="shared" si="17"/>
        <v>3.3277392510050392</v>
      </c>
      <c r="AE35">
        <f t="shared" si="18"/>
        <v>0.75778327143744129</v>
      </c>
      <c r="AF35">
        <f t="shared" si="19"/>
        <v>-42.941487556111291</v>
      </c>
      <c r="AG35">
        <f t="shared" si="20"/>
        <v>126.70226470881234</v>
      </c>
      <c r="AH35">
        <f t="shared" si="21"/>
        <v>9.0049611601669088</v>
      </c>
      <c r="AI35">
        <f t="shared" si="22"/>
        <v>97.749410474248634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53411.73553271217</v>
      </c>
      <c r="AO35">
        <f t="shared" si="26"/>
        <v>30.130400000000002</v>
      </c>
      <c r="AP35">
        <f t="shared" si="27"/>
        <v>25.400137202787917</v>
      </c>
      <c r="AQ35">
        <f t="shared" si="28"/>
        <v>0.84300696979754386</v>
      </c>
      <c r="AR35">
        <f t="shared" si="29"/>
        <v>0.16540345170925985</v>
      </c>
      <c r="AS35">
        <v>1689539867</v>
      </c>
      <c r="AT35">
        <v>400.09100000000001</v>
      </c>
      <c r="AU35">
        <v>398.58499999999998</v>
      </c>
      <c r="AV35">
        <v>24.029399999999999</v>
      </c>
      <c r="AW35">
        <v>23.119499999999999</v>
      </c>
      <c r="AX35">
        <v>401.05500000000001</v>
      </c>
      <c r="AY35">
        <v>23.8354</v>
      </c>
      <c r="AZ35">
        <v>600.23699999999997</v>
      </c>
      <c r="BA35">
        <v>100.577</v>
      </c>
      <c r="BB35">
        <v>4.5429200000000003E-2</v>
      </c>
      <c r="BC35">
        <v>25.765599999999999</v>
      </c>
      <c r="BD35">
        <v>24.978899999999999</v>
      </c>
      <c r="BE35">
        <v>999.9</v>
      </c>
      <c r="BF35">
        <v>0</v>
      </c>
      <c r="BG35">
        <v>0</v>
      </c>
      <c r="BH35">
        <v>10001.9</v>
      </c>
      <c r="BI35">
        <v>0</v>
      </c>
      <c r="BJ35">
        <v>136.75299999999999</v>
      </c>
      <c r="BK35">
        <v>1.5060100000000001</v>
      </c>
      <c r="BL35">
        <v>409.94200000000001</v>
      </c>
      <c r="BM35">
        <v>408.01799999999997</v>
      </c>
      <c r="BN35">
        <v>0.90995400000000004</v>
      </c>
      <c r="BO35">
        <v>398.58499999999998</v>
      </c>
      <c r="BP35">
        <v>23.119499999999999</v>
      </c>
      <c r="BQ35">
        <v>2.4168099999999999</v>
      </c>
      <c r="BR35">
        <v>2.3252899999999999</v>
      </c>
      <c r="BS35">
        <v>20.476900000000001</v>
      </c>
      <c r="BT35">
        <v>19.852699999999999</v>
      </c>
      <c r="BU35">
        <v>30.130400000000002</v>
      </c>
      <c r="BV35">
        <v>0.89969500000000002</v>
      </c>
      <c r="BW35">
        <v>0.10030500000000001</v>
      </c>
      <c r="BX35">
        <v>0</v>
      </c>
      <c r="BY35">
        <v>2.4226999999999999</v>
      </c>
      <c r="BZ35">
        <v>0</v>
      </c>
      <c r="CA35">
        <v>1580.65</v>
      </c>
      <c r="CB35">
        <v>287.887</v>
      </c>
      <c r="CC35">
        <v>33.436999999999998</v>
      </c>
      <c r="CD35">
        <v>38.436999999999998</v>
      </c>
      <c r="CE35">
        <v>36.186999999999998</v>
      </c>
      <c r="CF35">
        <v>37.625</v>
      </c>
      <c r="CG35">
        <v>34.625</v>
      </c>
      <c r="CH35">
        <v>27.11</v>
      </c>
      <c r="CI35">
        <v>3.02</v>
      </c>
      <c r="CJ35">
        <v>0</v>
      </c>
      <c r="CK35">
        <v>1689539870.3</v>
      </c>
      <c r="CL35">
        <v>0</v>
      </c>
      <c r="CM35">
        <v>1689538703</v>
      </c>
      <c r="CN35" t="s">
        <v>349</v>
      </c>
      <c r="CO35">
        <v>1689538697</v>
      </c>
      <c r="CP35">
        <v>1689538703</v>
      </c>
      <c r="CQ35">
        <v>21</v>
      </c>
      <c r="CR35">
        <v>0.36299999999999999</v>
      </c>
      <c r="CS35">
        <v>-0.01</v>
      </c>
      <c r="CT35">
        <v>-0.96599999999999997</v>
      </c>
      <c r="CU35">
        <v>0.19400000000000001</v>
      </c>
      <c r="CV35">
        <v>415</v>
      </c>
      <c r="CW35">
        <v>22</v>
      </c>
      <c r="CX35">
        <v>0.09</v>
      </c>
      <c r="CY35">
        <v>7.0000000000000007E-2</v>
      </c>
      <c r="CZ35">
        <v>-1.88022900178315</v>
      </c>
      <c r="DA35">
        <v>-5.6823197928887501E-2</v>
      </c>
      <c r="DB35">
        <v>3.0482276473444401E-2</v>
      </c>
      <c r="DC35">
        <v>1</v>
      </c>
      <c r="DD35">
        <v>398.60814285714298</v>
      </c>
      <c r="DE35">
        <v>-0.31916883116806599</v>
      </c>
      <c r="DF35">
        <v>4.3143487854106599E-2</v>
      </c>
      <c r="DG35">
        <v>-1</v>
      </c>
      <c r="DH35">
        <v>30.0294428571429</v>
      </c>
      <c r="DI35">
        <v>1.50941949685908E-2</v>
      </c>
      <c r="DJ35">
        <v>0.13481359466360399</v>
      </c>
      <c r="DK35">
        <v>1</v>
      </c>
      <c r="DL35">
        <v>2</v>
      </c>
      <c r="DM35">
        <v>2</v>
      </c>
      <c r="DN35" t="s">
        <v>350</v>
      </c>
      <c r="DO35">
        <v>3.1574499999999999</v>
      </c>
      <c r="DP35">
        <v>2.7797700000000001</v>
      </c>
      <c r="DQ35">
        <v>9.4730599999999998E-2</v>
      </c>
      <c r="DR35">
        <v>9.4613799999999998E-2</v>
      </c>
      <c r="DS35">
        <v>0.120256</v>
      </c>
      <c r="DT35">
        <v>0.11769</v>
      </c>
      <c r="DU35">
        <v>28689.1</v>
      </c>
      <c r="DV35">
        <v>30018.6</v>
      </c>
      <c r="DW35">
        <v>29442.799999999999</v>
      </c>
      <c r="DX35">
        <v>30911.7</v>
      </c>
      <c r="DY35">
        <v>33922.800000000003</v>
      </c>
      <c r="DZ35">
        <v>35770.6</v>
      </c>
      <c r="EA35">
        <v>40426.1</v>
      </c>
      <c r="EB35">
        <v>42925.4</v>
      </c>
      <c r="EC35">
        <v>2.25502</v>
      </c>
      <c r="ED35">
        <v>1.77918</v>
      </c>
      <c r="EE35">
        <v>0.115469</v>
      </c>
      <c r="EF35">
        <v>0</v>
      </c>
      <c r="EG35">
        <v>23.081299999999999</v>
      </c>
      <c r="EH35">
        <v>999.9</v>
      </c>
      <c r="EI35">
        <v>53.901000000000003</v>
      </c>
      <c r="EJ35">
        <v>33.545999999999999</v>
      </c>
      <c r="EK35">
        <v>27.915600000000001</v>
      </c>
      <c r="EL35">
        <v>61.332700000000003</v>
      </c>
      <c r="EM35">
        <v>25.176300000000001</v>
      </c>
      <c r="EN35">
        <v>1</v>
      </c>
      <c r="EO35">
        <v>-0.217914</v>
      </c>
      <c r="EP35">
        <v>-0.78561300000000001</v>
      </c>
      <c r="EQ35">
        <v>20.3093</v>
      </c>
      <c r="ER35">
        <v>5.24125</v>
      </c>
      <c r="ES35">
        <v>11.8302</v>
      </c>
      <c r="ET35">
        <v>4.9813000000000001</v>
      </c>
      <c r="EU35">
        <v>3.2992300000000001</v>
      </c>
      <c r="EV35">
        <v>41.7</v>
      </c>
      <c r="EW35">
        <v>152.19999999999999</v>
      </c>
      <c r="EX35">
        <v>2654.2</v>
      </c>
      <c r="EY35">
        <v>6610.6</v>
      </c>
      <c r="EZ35">
        <v>1.8736699999999999</v>
      </c>
      <c r="FA35">
        <v>1.8793599999999999</v>
      </c>
      <c r="FB35">
        <v>1.8797299999999999</v>
      </c>
      <c r="FC35">
        <v>1.8804099999999999</v>
      </c>
      <c r="FD35">
        <v>1.8779300000000001</v>
      </c>
      <c r="FE35">
        <v>1.8766799999999999</v>
      </c>
      <c r="FF35">
        <v>1.87738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-0.96399999999999997</v>
      </c>
      <c r="FV35">
        <v>0.19400000000000001</v>
      </c>
      <c r="FW35">
        <v>-0.96609041755691805</v>
      </c>
      <c r="FX35">
        <v>1.4527828764109799E-4</v>
      </c>
      <c r="FY35">
        <v>-4.3579519040863002E-7</v>
      </c>
      <c r="FZ35">
        <v>2.0799061152897499E-10</v>
      </c>
      <c r="GA35">
        <v>0.19404000000000099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19.5</v>
      </c>
      <c r="GJ35">
        <v>19.399999999999999</v>
      </c>
      <c r="GK35">
        <v>1.0339400000000001</v>
      </c>
      <c r="GL35">
        <v>2.5817899999999998</v>
      </c>
      <c r="GM35">
        <v>1.54541</v>
      </c>
      <c r="GN35">
        <v>2.2729499999999998</v>
      </c>
      <c r="GO35">
        <v>1.5979000000000001</v>
      </c>
      <c r="GP35">
        <v>2.3742700000000001</v>
      </c>
      <c r="GQ35">
        <v>36.316499999999998</v>
      </c>
      <c r="GR35">
        <v>14.85</v>
      </c>
      <c r="GS35">
        <v>18</v>
      </c>
      <c r="GT35">
        <v>641.24800000000005</v>
      </c>
      <c r="GU35">
        <v>370.48</v>
      </c>
      <c r="GV35">
        <v>25.608799999999999</v>
      </c>
      <c r="GW35">
        <v>24.076899999999998</v>
      </c>
      <c r="GX35">
        <v>30.000299999999999</v>
      </c>
      <c r="GY35">
        <v>24.027699999999999</v>
      </c>
      <c r="GZ35">
        <v>24.0122</v>
      </c>
      <c r="HA35">
        <v>20.761500000000002</v>
      </c>
      <c r="HB35">
        <v>20</v>
      </c>
      <c r="HC35">
        <v>-30</v>
      </c>
      <c r="HD35">
        <v>25.9084</v>
      </c>
      <c r="HE35">
        <v>398.52699999999999</v>
      </c>
      <c r="HF35">
        <v>0</v>
      </c>
      <c r="HG35">
        <v>100.265</v>
      </c>
      <c r="HH35">
        <v>99.442499999999995</v>
      </c>
    </row>
    <row r="36" spans="1:216" x14ac:dyDescent="0.2">
      <c r="A36">
        <v>18</v>
      </c>
      <c r="B36">
        <v>1689539928</v>
      </c>
      <c r="C36">
        <v>1037</v>
      </c>
      <c r="D36" t="s">
        <v>386</v>
      </c>
      <c r="E36" t="s">
        <v>387</v>
      </c>
      <c r="F36" t="s">
        <v>343</v>
      </c>
      <c r="G36" t="s">
        <v>344</v>
      </c>
      <c r="H36" t="s">
        <v>345</v>
      </c>
      <c r="I36" t="s">
        <v>346</v>
      </c>
      <c r="J36" t="s">
        <v>347</v>
      </c>
      <c r="K36" t="s">
        <v>348</v>
      </c>
      <c r="L36">
        <v>1689539928</v>
      </c>
      <c r="M36">
        <f t="shared" si="0"/>
        <v>8.0506751355798099E-4</v>
      </c>
      <c r="N36">
        <f t="shared" si="1"/>
        <v>0.80506751355798101</v>
      </c>
      <c r="O36">
        <f t="shared" si="2"/>
        <v>-2.5956568146659107</v>
      </c>
      <c r="P36">
        <f t="shared" si="3"/>
        <v>400.06599999999997</v>
      </c>
      <c r="Q36">
        <f t="shared" si="4"/>
        <v>435.94466110987906</v>
      </c>
      <c r="R36">
        <f t="shared" si="5"/>
        <v>43.865690171759063</v>
      </c>
      <c r="S36">
        <f t="shared" si="6"/>
        <v>40.255502062064998</v>
      </c>
      <c r="T36">
        <f t="shared" si="7"/>
        <v>0.1023891963703463</v>
      </c>
      <c r="U36">
        <f t="shared" si="8"/>
        <v>2.9815004311995152</v>
      </c>
      <c r="V36">
        <f t="shared" si="9"/>
        <v>0.10047515183382638</v>
      </c>
      <c r="W36">
        <f t="shared" si="10"/>
        <v>6.2965958947671333E-2</v>
      </c>
      <c r="X36">
        <f t="shared" si="11"/>
        <v>3.3102803812087918</v>
      </c>
      <c r="Y36">
        <f t="shared" si="12"/>
        <v>25.650389682343018</v>
      </c>
      <c r="Z36">
        <f t="shared" si="13"/>
        <v>25.079000000000001</v>
      </c>
      <c r="AA36">
        <f t="shared" si="14"/>
        <v>3.1946844347872045</v>
      </c>
      <c r="AB36">
        <f t="shared" si="15"/>
        <v>72.14130253970103</v>
      </c>
      <c r="AC36">
        <f t="shared" si="16"/>
        <v>2.4108967116847504</v>
      </c>
      <c r="AD36">
        <f t="shared" si="17"/>
        <v>3.3419090407440013</v>
      </c>
      <c r="AE36">
        <f t="shared" si="18"/>
        <v>0.78378772310245415</v>
      </c>
      <c r="AF36">
        <f t="shared" si="19"/>
        <v>-35.503477347906959</v>
      </c>
      <c r="AG36">
        <f t="shared" si="20"/>
        <v>121.88811924046961</v>
      </c>
      <c r="AH36">
        <f t="shared" si="21"/>
        <v>8.687378347429263</v>
      </c>
      <c r="AI36">
        <f t="shared" si="22"/>
        <v>98.382300621200699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53232.325363028402</v>
      </c>
      <c r="AO36">
        <f t="shared" si="26"/>
        <v>20.0227</v>
      </c>
      <c r="AP36">
        <f t="shared" si="27"/>
        <v>16.878476010989012</v>
      </c>
      <c r="AQ36">
        <f t="shared" si="28"/>
        <v>0.8429670329670329</v>
      </c>
      <c r="AR36">
        <f t="shared" si="29"/>
        <v>0.16532637362637365</v>
      </c>
      <c r="AS36">
        <v>1689539928</v>
      </c>
      <c r="AT36">
        <v>400.06599999999997</v>
      </c>
      <c r="AU36">
        <v>397.88900000000001</v>
      </c>
      <c r="AV36">
        <v>23.959900000000001</v>
      </c>
      <c r="AW36">
        <v>23.2075</v>
      </c>
      <c r="AX36">
        <v>401.03</v>
      </c>
      <c r="AY36">
        <v>23.765799999999999</v>
      </c>
      <c r="AZ36">
        <v>600.19500000000005</v>
      </c>
      <c r="BA36">
        <v>100.577</v>
      </c>
      <c r="BB36">
        <v>4.5152499999999998E-2</v>
      </c>
      <c r="BC36">
        <v>25.837299999999999</v>
      </c>
      <c r="BD36">
        <v>25.079000000000001</v>
      </c>
      <c r="BE36">
        <v>999.9</v>
      </c>
      <c r="BF36">
        <v>0</v>
      </c>
      <c r="BG36">
        <v>0</v>
      </c>
      <c r="BH36">
        <v>9969.3799999999992</v>
      </c>
      <c r="BI36">
        <v>0</v>
      </c>
      <c r="BJ36">
        <v>137.97</v>
      </c>
      <c r="BK36">
        <v>2.1771500000000001</v>
      </c>
      <c r="BL36">
        <v>409.887</v>
      </c>
      <c r="BM36">
        <v>407.34199999999998</v>
      </c>
      <c r="BN36">
        <v>0.75234000000000001</v>
      </c>
      <c r="BO36">
        <v>397.88900000000001</v>
      </c>
      <c r="BP36">
        <v>23.2075</v>
      </c>
      <c r="BQ36">
        <v>2.4098099999999998</v>
      </c>
      <c r="BR36">
        <v>2.3341400000000001</v>
      </c>
      <c r="BS36">
        <v>20.4298</v>
      </c>
      <c r="BT36">
        <v>19.914000000000001</v>
      </c>
      <c r="BU36">
        <v>20.0227</v>
      </c>
      <c r="BV36">
        <v>0.90118900000000002</v>
      </c>
      <c r="BW36">
        <v>9.8810599999999998E-2</v>
      </c>
      <c r="BX36">
        <v>0</v>
      </c>
      <c r="BY36">
        <v>2.4434</v>
      </c>
      <c r="BZ36">
        <v>0</v>
      </c>
      <c r="CA36">
        <v>1488.04</v>
      </c>
      <c r="CB36">
        <v>191.37299999999999</v>
      </c>
      <c r="CC36">
        <v>33.436999999999998</v>
      </c>
      <c r="CD36">
        <v>38.436999999999998</v>
      </c>
      <c r="CE36">
        <v>36.25</v>
      </c>
      <c r="CF36">
        <v>37.625</v>
      </c>
      <c r="CG36">
        <v>34.625</v>
      </c>
      <c r="CH36">
        <v>18.04</v>
      </c>
      <c r="CI36">
        <v>1.98</v>
      </c>
      <c r="CJ36">
        <v>0</v>
      </c>
      <c r="CK36">
        <v>1689539931.5</v>
      </c>
      <c r="CL36">
        <v>0</v>
      </c>
      <c r="CM36">
        <v>1689538703</v>
      </c>
      <c r="CN36" t="s">
        <v>349</v>
      </c>
      <c r="CO36">
        <v>1689538697</v>
      </c>
      <c r="CP36">
        <v>1689538703</v>
      </c>
      <c r="CQ36">
        <v>21</v>
      </c>
      <c r="CR36">
        <v>0.36299999999999999</v>
      </c>
      <c r="CS36">
        <v>-0.01</v>
      </c>
      <c r="CT36">
        <v>-0.96599999999999997</v>
      </c>
      <c r="CU36">
        <v>0.19400000000000001</v>
      </c>
      <c r="CV36">
        <v>415</v>
      </c>
      <c r="CW36">
        <v>22</v>
      </c>
      <c r="CX36">
        <v>0.09</v>
      </c>
      <c r="CY36">
        <v>7.0000000000000007E-2</v>
      </c>
      <c r="CZ36">
        <v>-2.47264833006489</v>
      </c>
      <c r="DA36">
        <v>0.34623276001409797</v>
      </c>
      <c r="DB36">
        <v>5.4434511906875503E-2</v>
      </c>
      <c r="DC36">
        <v>1</v>
      </c>
      <c r="DD36">
        <v>397.96095000000003</v>
      </c>
      <c r="DE36">
        <v>-5.0571428571861102E-2</v>
      </c>
      <c r="DF36">
        <v>3.2139500618399E-2</v>
      </c>
      <c r="DG36">
        <v>-1</v>
      </c>
      <c r="DH36">
        <v>19.99409</v>
      </c>
      <c r="DI36">
        <v>1.87034442485647E-2</v>
      </c>
      <c r="DJ36">
        <v>9.18738368633851E-2</v>
      </c>
      <c r="DK36">
        <v>1</v>
      </c>
      <c r="DL36">
        <v>2</v>
      </c>
      <c r="DM36">
        <v>2</v>
      </c>
      <c r="DN36" t="s">
        <v>350</v>
      </c>
      <c r="DO36">
        <v>3.1573099999999998</v>
      </c>
      <c r="DP36">
        <v>2.77921</v>
      </c>
      <c r="DQ36">
        <v>9.4709799999999997E-2</v>
      </c>
      <c r="DR36">
        <v>9.4472799999999996E-2</v>
      </c>
      <c r="DS36">
        <v>0.119988</v>
      </c>
      <c r="DT36">
        <v>0.11798599999999999</v>
      </c>
      <c r="DU36">
        <v>28688.799999999999</v>
      </c>
      <c r="DV36">
        <v>30021.3</v>
      </c>
      <c r="DW36">
        <v>29442.1</v>
      </c>
      <c r="DX36">
        <v>30909.9</v>
      </c>
      <c r="DY36">
        <v>33933.1</v>
      </c>
      <c r="DZ36">
        <v>35757</v>
      </c>
      <c r="EA36">
        <v>40425.300000000003</v>
      </c>
      <c r="EB36">
        <v>42923.4</v>
      </c>
      <c r="EC36">
        <v>2.2542</v>
      </c>
      <c r="ED36">
        <v>1.7785500000000001</v>
      </c>
      <c r="EE36">
        <v>0.116132</v>
      </c>
      <c r="EF36">
        <v>0</v>
      </c>
      <c r="EG36">
        <v>23.1708</v>
      </c>
      <c r="EH36">
        <v>999.9</v>
      </c>
      <c r="EI36">
        <v>53.924999999999997</v>
      </c>
      <c r="EJ36">
        <v>33.595999999999997</v>
      </c>
      <c r="EK36">
        <v>28.006599999999999</v>
      </c>
      <c r="EL36">
        <v>61.2027</v>
      </c>
      <c r="EM36">
        <v>25.168299999999999</v>
      </c>
      <c r="EN36">
        <v>1</v>
      </c>
      <c r="EO36">
        <v>-0.21564</v>
      </c>
      <c r="EP36">
        <v>-0.47307700000000003</v>
      </c>
      <c r="EQ36">
        <v>20.311699999999998</v>
      </c>
      <c r="ER36">
        <v>5.2409499999999998</v>
      </c>
      <c r="ES36">
        <v>11.8302</v>
      </c>
      <c r="ET36">
        <v>4.9817</v>
      </c>
      <c r="EU36">
        <v>3.2993800000000002</v>
      </c>
      <c r="EV36">
        <v>41.7</v>
      </c>
      <c r="EW36">
        <v>152.19999999999999</v>
      </c>
      <c r="EX36">
        <v>2655.6</v>
      </c>
      <c r="EY36">
        <v>6617</v>
      </c>
      <c r="EZ36">
        <v>1.8736699999999999</v>
      </c>
      <c r="FA36">
        <v>1.8793200000000001</v>
      </c>
      <c r="FB36">
        <v>1.8797299999999999</v>
      </c>
      <c r="FC36">
        <v>1.8803700000000001</v>
      </c>
      <c r="FD36">
        <v>1.87792</v>
      </c>
      <c r="FE36">
        <v>1.8766799999999999</v>
      </c>
      <c r="FF36">
        <v>1.87737</v>
      </c>
      <c r="FG36">
        <v>1.8751599999999999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-0.96399999999999997</v>
      </c>
      <c r="FV36">
        <v>0.19409999999999999</v>
      </c>
      <c r="FW36">
        <v>-0.96609041755691805</v>
      </c>
      <c r="FX36">
        <v>1.4527828764109799E-4</v>
      </c>
      <c r="FY36">
        <v>-4.3579519040863002E-7</v>
      </c>
      <c r="FZ36">
        <v>2.0799061152897499E-10</v>
      </c>
      <c r="GA36">
        <v>0.19404000000000099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20.5</v>
      </c>
      <c r="GJ36">
        <v>20.399999999999999</v>
      </c>
      <c r="GK36">
        <v>1.03271</v>
      </c>
      <c r="GL36">
        <v>2.5842299999999998</v>
      </c>
      <c r="GM36">
        <v>1.54541</v>
      </c>
      <c r="GN36">
        <v>2.2729499999999998</v>
      </c>
      <c r="GO36">
        <v>1.5979000000000001</v>
      </c>
      <c r="GP36">
        <v>2.2949199999999998</v>
      </c>
      <c r="GQ36">
        <v>36.316499999999998</v>
      </c>
      <c r="GR36">
        <v>14.85</v>
      </c>
      <c r="GS36">
        <v>18</v>
      </c>
      <c r="GT36">
        <v>641.39599999999996</v>
      </c>
      <c r="GU36">
        <v>370.59199999999998</v>
      </c>
      <c r="GV36">
        <v>25.950299999999999</v>
      </c>
      <c r="GW36">
        <v>24.1325</v>
      </c>
      <c r="GX36">
        <v>30</v>
      </c>
      <c r="GY36">
        <v>24.090699999999998</v>
      </c>
      <c r="GZ36">
        <v>24.075399999999998</v>
      </c>
      <c r="HA36">
        <v>20.740600000000001</v>
      </c>
      <c r="HB36">
        <v>20</v>
      </c>
      <c r="HC36">
        <v>-30</v>
      </c>
      <c r="HD36">
        <v>25.8962</v>
      </c>
      <c r="HE36">
        <v>397.93099999999998</v>
      </c>
      <c r="HF36">
        <v>0</v>
      </c>
      <c r="HG36">
        <v>100.26300000000001</v>
      </c>
      <c r="HH36">
        <v>99.4375</v>
      </c>
    </row>
    <row r="37" spans="1:216" x14ac:dyDescent="0.2">
      <c r="A37">
        <v>19</v>
      </c>
      <c r="B37">
        <v>1689539989</v>
      </c>
      <c r="C37">
        <v>1098</v>
      </c>
      <c r="D37" t="s">
        <v>388</v>
      </c>
      <c r="E37" t="s">
        <v>389</v>
      </c>
      <c r="F37" t="s">
        <v>343</v>
      </c>
      <c r="G37" t="s">
        <v>344</v>
      </c>
      <c r="H37" t="s">
        <v>345</v>
      </c>
      <c r="I37" t="s">
        <v>346</v>
      </c>
      <c r="J37" t="s">
        <v>347</v>
      </c>
      <c r="K37" t="s">
        <v>348</v>
      </c>
      <c r="L37">
        <v>1689539989</v>
      </c>
      <c r="M37">
        <f t="shared" si="0"/>
        <v>8.2362431076937151E-4</v>
      </c>
      <c r="N37">
        <f t="shared" si="1"/>
        <v>0.82362431076937148</v>
      </c>
      <c r="O37">
        <f t="shared" si="2"/>
        <v>-3.7448717191531191</v>
      </c>
      <c r="P37">
        <f t="shared" si="3"/>
        <v>400.12299999999999</v>
      </c>
      <c r="Q37">
        <f t="shared" si="4"/>
        <v>452.38859712221989</v>
      </c>
      <c r="R37">
        <f t="shared" si="5"/>
        <v>45.521135313241402</v>
      </c>
      <c r="S37">
        <f t="shared" si="6"/>
        <v>40.261963587953296</v>
      </c>
      <c r="T37">
        <f t="shared" si="7"/>
        <v>0.10564085482989548</v>
      </c>
      <c r="U37">
        <f t="shared" si="8"/>
        <v>2.9845855258895218</v>
      </c>
      <c r="V37">
        <f t="shared" si="9"/>
        <v>0.10360667213913891</v>
      </c>
      <c r="W37">
        <f t="shared" si="10"/>
        <v>6.4933670860309628E-2</v>
      </c>
      <c r="X37">
        <f t="shared" si="11"/>
        <v>0</v>
      </c>
      <c r="Y37">
        <f t="shared" si="12"/>
        <v>25.534809755156044</v>
      </c>
      <c r="Z37">
        <f t="shared" si="13"/>
        <v>24.970300000000002</v>
      </c>
      <c r="AA37">
        <f t="shared" si="14"/>
        <v>3.1740517302583693</v>
      </c>
      <c r="AB37">
        <f t="shared" si="15"/>
        <v>72.095080743189513</v>
      </c>
      <c r="AC37">
        <f t="shared" si="16"/>
        <v>2.3962792773128196</v>
      </c>
      <c r="AD37">
        <f t="shared" si="17"/>
        <v>3.3237763972393983</v>
      </c>
      <c r="AE37">
        <f t="shared" si="18"/>
        <v>0.77777245294554964</v>
      </c>
      <c r="AF37">
        <f t="shared" si="19"/>
        <v>-36.321832104929285</v>
      </c>
      <c r="AG37">
        <f t="shared" si="20"/>
        <v>124.73353652058488</v>
      </c>
      <c r="AH37">
        <f t="shared" si="21"/>
        <v>8.8720457625077991</v>
      </c>
      <c r="AI37">
        <f t="shared" si="22"/>
        <v>97.283750178163388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53336.212234509178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1689539989</v>
      </c>
      <c r="AT37">
        <v>400.12299999999999</v>
      </c>
      <c r="AU37">
        <v>396.85300000000001</v>
      </c>
      <c r="AV37">
        <v>23.8142</v>
      </c>
      <c r="AW37">
        <v>23.0444</v>
      </c>
      <c r="AX37">
        <v>401.08699999999999</v>
      </c>
      <c r="AY37">
        <v>23.620200000000001</v>
      </c>
      <c r="AZ37">
        <v>600.24</v>
      </c>
      <c r="BA37">
        <v>100.57899999999999</v>
      </c>
      <c r="BB37">
        <v>4.4967100000000003E-2</v>
      </c>
      <c r="BC37">
        <v>25.7455</v>
      </c>
      <c r="BD37">
        <v>24.970300000000002</v>
      </c>
      <c r="BE37">
        <v>999.9</v>
      </c>
      <c r="BF37">
        <v>0</v>
      </c>
      <c r="BG37">
        <v>0</v>
      </c>
      <c r="BH37">
        <v>9986.25</v>
      </c>
      <c r="BI37">
        <v>0</v>
      </c>
      <c r="BJ37">
        <v>140.32400000000001</v>
      </c>
      <c r="BK37">
        <v>3.26999</v>
      </c>
      <c r="BL37">
        <v>409.88400000000001</v>
      </c>
      <c r="BM37">
        <v>406.214</v>
      </c>
      <c r="BN37">
        <v>0.769791</v>
      </c>
      <c r="BO37">
        <v>396.85300000000001</v>
      </c>
      <c r="BP37">
        <v>23.0444</v>
      </c>
      <c r="BQ37">
        <v>2.3952</v>
      </c>
      <c r="BR37">
        <v>2.31778</v>
      </c>
      <c r="BS37">
        <v>20.331399999999999</v>
      </c>
      <c r="BT37">
        <v>19.8005</v>
      </c>
      <c r="BU37">
        <v>0</v>
      </c>
      <c r="BV37">
        <v>0</v>
      </c>
      <c r="BW37">
        <v>0</v>
      </c>
      <c r="BX37">
        <v>0</v>
      </c>
      <c r="BY37">
        <v>2.57</v>
      </c>
      <c r="BZ37">
        <v>0</v>
      </c>
      <c r="CA37">
        <v>1283.23</v>
      </c>
      <c r="CB37">
        <v>-3.07</v>
      </c>
      <c r="CC37">
        <v>33.375</v>
      </c>
      <c r="CD37">
        <v>38.5</v>
      </c>
      <c r="CE37">
        <v>36.25</v>
      </c>
      <c r="CF37">
        <v>37.75</v>
      </c>
      <c r="CG37">
        <v>34.625</v>
      </c>
      <c r="CH37">
        <v>0</v>
      </c>
      <c r="CI37">
        <v>0</v>
      </c>
      <c r="CJ37">
        <v>0</v>
      </c>
      <c r="CK37">
        <v>1689539992.0999999</v>
      </c>
      <c r="CL37">
        <v>0</v>
      </c>
      <c r="CM37">
        <v>1689538703</v>
      </c>
      <c r="CN37" t="s">
        <v>349</v>
      </c>
      <c r="CO37">
        <v>1689538697</v>
      </c>
      <c r="CP37">
        <v>1689538703</v>
      </c>
      <c r="CQ37">
        <v>21</v>
      </c>
      <c r="CR37">
        <v>0.36299999999999999</v>
      </c>
      <c r="CS37">
        <v>-0.01</v>
      </c>
      <c r="CT37">
        <v>-0.96599999999999997</v>
      </c>
      <c r="CU37">
        <v>0.19400000000000001</v>
      </c>
      <c r="CV37">
        <v>415</v>
      </c>
      <c r="CW37">
        <v>22</v>
      </c>
      <c r="CX37">
        <v>0.09</v>
      </c>
      <c r="CY37">
        <v>7.0000000000000007E-2</v>
      </c>
      <c r="CZ37">
        <v>-3.41795425325832</v>
      </c>
      <c r="DA37">
        <v>-0.97327204268434397</v>
      </c>
      <c r="DB37">
        <v>0.10015871119903701</v>
      </c>
      <c r="DC37">
        <v>1</v>
      </c>
      <c r="DD37">
        <v>397.05759999999998</v>
      </c>
      <c r="DE37">
        <v>-0.85380451127872703</v>
      </c>
      <c r="DF37">
        <v>8.7630131804077402E-2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350</v>
      </c>
      <c r="DO37">
        <v>3.1573899999999999</v>
      </c>
      <c r="DP37">
        <v>2.7791800000000002</v>
      </c>
      <c r="DQ37">
        <v>9.4708799999999996E-2</v>
      </c>
      <c r="DR37">
        <v>9.4273599999999999E-2</v>
      </c>
      <c r="DS37">
        <v>0.119453</v>
      </c>
      <c r="DT37">
        <v>0.117392</v>
      </c>
      <c r="DU37">
        <v>28689.3</v>
      </c>
      <c r="DV37">
        <v>30030.3</v>
      </c>
      <c r="DW37">
        <v>29442.7</v>
      </c>
      <c r="DX37">
        <v>30912.5</v>
      </c>
      <c r="DY37">
        <v>33955.300000000003</v>
      </c>
      <c r="DZ37">
        <v>35785.699999999997</v>
      </c>
      <c r="EA37">
        <v>40426.300000000003</v>
      </c>
      <c r="EB37">
        <v>42928.5</v>
      </c>
      <c r="EC37">
        <v>2.2538</v>
      </c>
      <c r="ED37">
        <v>1.77702</v>
      </c>
      <c r="EE37">
        <v>0.10749</v>
      </c>
      <c r="EF37">
        <v>0</v>
      </c>
      <c r="EG37">
        <v>23.204000000000001</v>
      </c>
      <c r="EH37">
        <v>999.9</v>
      </c>
      <c r="EI37">
        <v>53.936999999999998</v>
      </c>
      <c r="EJ37">
        <v>33.656999999999996</v>
      </c>
      <c r="EK37">
        <v>28.1067</v>
      </c>
      <c r="EL37">
        <v>61.252699999999997</v>
      </c>
      <c r="EM37">
        <v>25.6571</v>
      </c>
      <c r="EN37">
        <v>1</v>
      </c>
      <c r="EO37">
        <v>-0.214893</v>
      </c>
      <c r="EP37">
        <v>-0.70828999999999998</v>
      </c>
      <c r="EQ37">
        <v>20.311199999999999</v>
      </c>
      <c r="ER37">
        <v>5.2398999999999996</v>
      </c>
      <c r="ES37">
        <v>11.8302</v>
      </c>
      <c r="ET37">
        <v>4.9816500000000001</v>
      </c>
      <c r="EU37">
        <v>3.2990300000000001</v>
      </c>
      <c r="EV37">
        <v>41.7</v>
      </c>
      <c r="EW37">
        <v>152.19999999999999</v>
      </c>
      <c r="EX37">
        <v>2656.7</v>
      </c>
      <c r="EY37">
        <v>6622.4</v>
      </c>
      <c r="EZ37">
        <v>1.87364</v>
      </c>
      <c r="FA37">
        <v>1.87934</v>
      </c>
      <c r="FB37">
        <v>1.8797299999999999</v>
      </c>
      <c r="FC37">
        <v>1.88035</v>
      </c>
      <c r="FD37">
        <v>1.87791</v>
      </c>
      <c r="FE37">
        <v>1.8766799999999999</v>
      </c>
      <c r="FF37">
        <v>1.8773200000000001</v>
      </c>
      <c r="FG37">
        <v>1.8751500000000001</v>
      </c>
      <c r="FH37">
        <v>0</v>
      </c>
      <c r="FI37">
        <v>0</v>
      </c>
      <c r="FJ37">
        <v>0</v>
      </c>
      <c r="FK37">
        <v>0</v>
      </c>
      <c r="FL37" t="s">
        <v>351</v>
      </c>
      <c r="FM37" t="s">
        <v>352</v>
      </c>
      <c r="FN37" t="s">
        <v>353</v>
      </c>
      <c r="FO37" t="s">
        <v>353</v>
      </c>
      <c r="FP37" t="s">
        <v>353</v>
      </c>
      <c r="FQ37" t="s">
        <v>353</v>
      </c>
      <c r="FR37">
        <v>0</v>
      </c>
      <c r="FS37">
        <v>100</v>
      </c>
      <c r="FT37">
        <v>100</v>
      </c>
      <c r="FU37">
        <v>-0.96399999999999997</v>
      </c>
      <c r="FV37">
        <v>0.19400000000000001</v>
      </c>
      <c r="FW37">
        <v>-0.96609041755691805</v>
      </c>
      <c r="FX37">
        <v>1.4527828764109799E-4</v>
      </c>
      <c r="FY37">
        <v>-4.3579519040863002E-7</v>
      </c>
      <c r="FZ37">
        <v>2.0799061152897499E-10</v>
      </c>
      <c r="GA37">
        <v>0.19404000000000099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21.5</v>
      </c>
      <c r="GJ37">
        <v>21.4</v>
      </c>
      <c r="GK37">
        <v>1.03149</v>
      </c>
      <c r="GL37">
        <v>2.5830099999999998</v>
      </c>
      <c r="GM37">
        <v>1.54541</v>
      </c>
      <c r="GN37">
        <v>2.2717299999999998</v>
      </c>
      <c r="GO37">
        <v>1.5979000000000001</v>
      </c>
      <c r="GP37">
        <v>2.4230999999999998</v>
      </c>
      <c r="GQ37">
        <v>36.340000000000003</v>
      </c>
      <c r="GR37">
        <v>14.85</v>
      </c>
      <c r="GS37">
        <v>18</v>
      </c>
      <c r="GT37">
        <v>641.64</v>
      </c>
      <c r="GU37">
        <v>370.096</v>
      </c>
      <c r="GV37">
        <v>25.8935</v>
      </c>
      <c r="GW37">
        <v>24.161200000000001</v>
      </c>
      <c r="GX37">
        <v>30.0002</v>
      </c>
      <c r="GY37">
        <v>24.1355</v>
      </c>
      <c r="GZ37">
        <v>24.120999999999999</v>
      </c>
      <c r="HA37">
        <v>20.695399999999999</v>
      </c>
      <c r="HB37">
        <v>20</v>
      </c>
      <c r="HC37">
        <v>-30</v>
      </c>
      <c r="HD37">
        <v>25.8933</v>
      </c>
      <c r="HE37">
        <v>396.78699999999998</v>
      </c>
      <c r="HF37">
        <v>0</v>
      </c>
      <c r="HG37">
        <v>100.265</v>
      </c>
      <c r="HH37">
        <v>99.447800000000001</v>
      </c>
    </row>
    <row r="38" spans="1:216" x14ac:dyDescent="0.2">
      <c r="A38">
        <v>20</v>
      </c>
      <c r="B38">
        <v>1689540103</v>
      </c>
      <c r="C38">
        <v>1212</v>
      </c>
      <c r="D38" t="s">
        <v>390</v>
      </c>
      <c r="E38" t="s">
        <v>391</v>
      </c>
      <c r="F38" t="s">
        <v>343</v>
      </c>
      <c r="G38" t="s">
        <v>344</v>
      </c>
      <c r="H38" t="s">
        <v>345</v>
      </c>
      <c r="I38" t="s">
        <v>346</v>
      </c>
      <c r="J38" t="s">
        <v>347</v>
      </c>
      <c r="K38" t="s">
        <v>348</v>
      </c>
      <c r="L38">
        <v>1689540103</v>
      </c>
      <c r="M38">
        <f t="shared" si="0"/>
        <v>1.3536610019145288E-3</v>
      </c>
      <c r="N38">
        <f t="shared" si="1"/>
        <v>1.3536610019145288</v>
      </c>
      <c r="O38">
        <f t="shared" si="2"/>
        <v>8.4806546291787406</v>
      </c>
      <c r="P38">
        <f t="shared" si="3"/>
        <v>399.42200000000003</v>
      </c>
      <c r="Q38">
        <f t="shared" si="4"/>
        <v>320.8070524747036</v>
      </c>
      <c r="R38">
        <f t="shared" si="5"/>
        <v>32.28025284823304</v>
      </c>
      <c r="S38">
        <f t="shared" si="6"/>
        <v>40.190647473885001</v>
      </c>
      <c r="T38">
        <f t="shared" si="7"/>
        <v>0.18797184423183066</v>
      </c>
      <c r="U38">
        <f t="shared" si="8"/>
        <v>2.988024948790339</v>
      </c>
      <c r="V38">
        <f t="shared" si="9"/>
        <v>0.18164092259727996</v>
      </c>
      <c r="W38">
        <f t="shared" si="10"/>
        <v>0.11407662158247243</v>
      </c>
      <c r="X38">
        <f t="shared" si="11"/>
        <v>297.69561600000003</v>
      </c>
      <c r="Y38">
        <f t="shared" si="12"/>
        <v>25.866323817922719</v>
      </c>
      <c r="Z38">
        <f t="shared" si="13"/>
        <v>24.988499999999998</v>
      </c>
      <c r="AA38">
        <f t="shared" si="14"/>
        <v>3.177498193839893</v>
      </c>
      <c r="AB38">
        <f t="shared" si="15"/>
        <v>79.407979297233595</v>
      </c>
      <c r="AC38">
        <f t="shared" si="16"/>
        <v>2.4485864848537497</v>
      </c>
      <c r="AD38">
        <f t="shared" si="17"/>
        <v>3.0835521902508018</v>
      </c>
      <c r="AE38">
        <f t="shared" si="18"/>
        <v>0.72891170898614321</v>
      </c>
      <c r="AF38">
        <f t="shared" si="19"/>
        <v>-59.696450184430716</v>
      </c>
      <c r="AG38">
        <f t="shared" si="20"/>
        <v>-80.931817482086103</v>
      </c>
      <c r="AH38">
        <f t="shared" si="21"/>
        <v>-5.7140801539615254</v>
      </c>
      <c r="AI38">
        <f t="shared" si="22"/>
        <v>151.35326817952171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53659.958660712917</v>
      </c>
      <c r="AO38">
        <f t="shared" si="26"/>
        <v>1799.96</v>
      </c>
      <c r="AP38">
        <f t="shared" si="27"/>
        <v>1517.3664000000001</v>
      </c>
      <c r="AQ38">
        <f t="shared" si="28"/>
        <v>0.8430000666681482</v>
      </c>
      <c r="AR38">
        <f t="shared" si="29"/>
        <v>0.16539012866952599</v>
      </c>
      <c r="AS38">
        <v>1689540103</v>
      </c>
      <c r="AT38">
        <v>399.42200000000003</v>
      </c>
      <c r="AU38">
        <v>408.06</v>
      </c>
      <c r="AV38">
        <v>24.334499999999998</v>
      </c>
      <c r="AW38">
        <v>23.069900000000001</v>
      </c>
      <c r="AX38">
        <v>400.387</v>
      </c>
      <c r="AY38">
        <v>24.1404</v>
      </c>
      <c r="AZ38">
        <v>600.20399999999995</v>
      </c>
      <c r="BA38">
        <v>100.57599999999999</v>
      </c>
      <c r="BB38">
        <v>4.6017500000000003E-2</v>
      </c>
      <c r="BC38">
        <v>24.4861</v>
      </c>
      <c r="BD38">
        <v>24.988499999999998</v>
      </c>
      <c r="BE38">
        <v>999.9</v>
      </c>
      <c r="BF38">
        <v>0</v>
      </c>
      <c r="BG38">
        <v>0</v>
      </c>
      <c r="BH38">
        <v>10005.6</v>
      </c>
      <c r="BI38">
        <v>0</v>
      </c>
      <c r="BJ38">
        <v>150.06700000000001</v>
      </c>
      <c r="BK38">
        <v>-8.6370799999999992</v>
      </c>
      <c r="BL38">
        <v>409.38499999999999</v>
      </c>
      <c r="BM38">
        <v>417.69600000000003</v>
      </c>
      <c r="BN38">
        <v>1.2645500000000001</v>
      </c>
      <c r="BO38">
        <v>408.06</v>
      </c>
      <c r="BP38">
        <v>23.069900000000001</v>
      </c>
      <c r="BQ38">
        <v>2.44747</v>
      </c>
      <c r="BR38">
        <v>2.32029</v>
      </c>
      <c r="BS38">
        <v>20.6813</v>
      </c>
      <c r="BT38">
        <v>19.818000000000001</v>
      </c>
      <c r="BU38">
        <v>1799.96</v>
      </c>
      <c r="BV38">
        <v>0.89999899999999999</v>
      </c>
      <c r="BW38">
        <v>0.10000100000000001</v>
      </c>
      <c r="BX38">
        <v>0</v>
      </c>
      <c r="BY38">
        <v>2.3420000000000001</v>
      </c>
      <c r="BZ38">
        <v>0</v>
      </c>
      <c r="CA38">
        <v>17582.2</v>
      </c>
      <c r="CB38">
        <v>17199.2</v>
      </c>
      <c r="CC38">
        <v>35.436999999999998</v>
      </c>
      <c r="CD38">
        <v>38.686999999999998</v>
      </c>
      <c r="CE38">
        <v>36.811999999999998</v>
      </c>
      <c r="CF38">
        <v>38</v>
      </c>
      <c r="CG38">
        <v>35.625</v>
      </c>
      <c r="CH38">
        <v>1619.96</v>
      </c>
      <c r="CI38">
        <v>180</v>
      </c>
      <c r="CJ38">
        <v>0</v>
      </c>
      <c r="CK38">
        <v>1689540106.0999999</v>
      </c>
      <c r="CL38">
        <v>0</v>
      </c>
      <c r="CM38">
        <v>1689538703</v>
      </c>
      <c r="CN38" t="s">
        <v>349</v>
      </c>
      <c r="CO38">
        <v>1689538697</v>
      </c>
      <c r="CP38">
        <v>1689538703</v>
      </c>
      <c r="CQ38">
        <v>21</v>
      </c>
      <c r="CR38">
        <v>0.36299999999999999</v>
      </c>
      <c r="CS38">
        <v>-0.01</v>
      </c>
      <c r="CT38">
        <v>-0.96599999999999997</v>
      </c>
      <c r="CU38">
        <v>0.19400000000000001</v>
      </c>
      <c r="CV38">
        <v>415</v>
      </c>
      <c r="CW38">
        <v>22</v>
      </c>
      <c r="CX38">
        <v>0.09</v>
      </c>
      <c r="CY38">
        <v>7.0000000000000007E-2</v>
      </c>
      <c r="CZ38">
        <v>7.7838068791215402</v>
      </c>
      <c r="DA38">
        <v>1.4647306403054201</v>
      </c>
      <c r="DB38">
        <v>0.15369226084900101</v>
      </c>
      <c r="DC38">
        <v>1</v>
      </c>
      <c r="DD38">
        <v>407.56971428571399</v>
      </c>
      <c r="DE38">
        <v>2.9458441558442199</v>
      </c>
      <c r="DF38">
        <v>0.31071103446574999</v>
      </c>
      <c r="DG38">
        <v>-1</v>
      </c>
      <c r="DH38">
        <v>1800.0374999999999</v>
      </c>
      <c r="DI38">
        <v>-0.289719925530806</v>
      </c>
      <c r="DJ38">
        <v>0.144667722730417</v>
      </c>
      <c r="DK38">
        <v>1</v>
      </c>
      <c r="DL38">
        <v>2</v>
      </c>
      <c r="DM38">
        <v>2</v>
      </c>
      <c r="DN38" t="s">
        <v>350</v>
      </c>
      <c r="DO38">
        <v>3.1572</v>
      </c>
      <c r="DP38">
        <v>2.7803900000000001</v>
      </c>
      <c r="DQ38">
        <v>9.4569799999999996E-2</v>
      </c>
      <c r="DR38">
        <v>9.6275700000000006E-2</v>
      </c>
      <c r="DS38">
        <v>0.121294</v>
      </c>
      <c r="DT38">
        <v>0.117464</v>
      </c>
      <c r="DU38">
        <v>28696</v>
      </c>
      <c r="DV38">
        <v>29966.799999999999</v>
      </c>
      <c r="DW38">
        <v>29445.7</v>
      </c>
      <c r="DX38">
        <v>30916.2</v>
      </c>
      <c r="DY38">
        <v>33885.800000000003</v>
      </c>
      <c r="DZ38">
        <v>35788.1</v>
      </c>
      <c r="EA38">
        <v>40429.5</v>
      </c>
      <c r="EB38">
        <v>42933.9</v>
      </c>
      <c r="EC38">
        <v>2.25353</v>
      </c>
      <c r="ED38">
        <v>1.7748999999999999</v>
      </c>
      <c r="EE38">
        <v>0.14613899999999999</v>
      </c>
      <c r="EF38">
        <v>0</v>
      </c>
      <c r="EG38">
        <v>22.585899999999999</v>
      </c>
      <c r="EH38">
        <v>999.9</v>
      </c>
      <c r="EI38">
        <v>53.973999999999997</v>
      </c>
      <c r="EJ38">
        <v>33.737000000000002</v>
      </c>
      <c r="EK38">
        <v>28.259</v>
      </c>
      <c r="EL38">
        <v>61.552700000000002</v>
      </c>
      <c r="EM38">
        <v>25.2925</v>
      </c>
      <c r="EN38">
        <v>1</v>
      </c>
      <c r="EO38">
        <v>-0.21129600000000001</v>
      </c>
      <c r="EP38">
        <v>0.83688399999999996</v>
      </c>
      <c r="EQ38">
        <v>20.295999999999999</v>
      </c>
      <c r="ER38">
        <v>5.2406499999999996</v>
      </c>
      <c r="ES38">
        <v>11.83</v>
      </c>
      <c r="ET38">
        <v>4.9816500000000001</v>
      </c>
      <c r="EU38">
        <v>3.2992300000000001</v>
      </c>
      <c r="EV38">
        <v>41.7</v>
      </c>
      <c r="EW38">
        <v>152.19999999999999</v>
      </c>
      <c r="EX38">
        <v>2659.3</v>
      </c>
      <c r="EY38">
        <v>6634.3</v>
      </c>
      <c r="EZ38">
        <v>1.8736299999999999</v>
      </c>
      <c r="FA38">
        <v>1.87931</v>
      </c>
      <c r="FB38">
        <v>1.8797200000000001</v>
      </c>
      <c r="FC38">
        <v>1.8803399999999999</v>
      </c>
      <c r="FD38">
        <v>1.87791</v>
      </c>
      <c r="FE38">
        <v>1.8766799999999999</v>
      </c>
      <c r="FF38">
        <v>1.8773500000000001</v>
      </c>
      <c r="FG38">
        <v>1.8751500000000001</v>
      </c>
      <c r="FH38">
        <v>0</v>
      </c>
      <c r="FI38">
        <v>0</v>
      </c>
      <c r="FJ38">
        <v>0</v>
      </c>
      <c r="FK38">
        <v>0</v>
      </c>
      <c r="FL38" t="s">
        <v>351</v>
      </c>
      <c r="FM38" t="s">
        <v>352</v>
      </c>
      <c r="FN38" t="s">
        <v>353</v>
      </c>
      <c r="FO38" t="s">
        <v>353</v>
      </c>
      <c r="FP38" t="s">
        <v>353</v>
      </c>
      <c r="FQ38" t="s">
        <v>353</v>
      </c>
      <c r="FR38">
        <v>0</v>
      </c>
      <c r="FS38">
        <v>100</v>
      </c>
      <c r="FT38">
        <v>100</v>
      </c>
      <c r="FU38">
        <v>-0.96499999999999997</v>
      </c>
      <c r="FV38">
        <v>0.19409999999999999</v>
      </c>
      <c r="FW38">
        <v>-0.96609041755691805</v>
      </c>
      <c r="FX38">
        <v>1.4527828764109799E-4</v>
      </c>
      <c r="FY38">
        <v>-4.3579519040863002E-7</v>
      </c>
      <c r="FZ38">
        <v>2.0799061152897499E-10</v>
      </c>
      <c r="GA38">
        <v>0.19404000000000099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23.4</v>
      </c>
      <c r="GJ38">
        <v>23.3</v>
      </c>
      <c r="GK38">
        <v>1.0546899999999999</v>
      </c>
      <c r="GL38">
        <v>2.5817899999999998</v>
      </c>
      <c r="GM38">
        <v>1.54541</v>
      </c>
      <c r="GN38">
        <v>2.2717299999999998</v>
      </c>
      <c r="GO38">
        <v>1.5979000000000001</v>
      </c>
      <c r="GP38">
        <v>2.4316399999999998</v>
      </c>
      <c r="GQ38">
        <v>36.363500000000002</v>
      </c>
      <c r="GR38">
        <v>14.78</v>
      </c>
      <c r="GS38">
        <v>18</v>
      </c>
      <c r="GT38">
        <v>642.25900000000001</v>
      </c>
      <c r="GU38">
        <v>369.40699999999998</v>
      </c>
      <c r="GV38">
        <v>23.525500000000001</v>
      </c>
      <c r="GW38">
        <v>24.295200000000001</v>
      </c>
      <c r="GX38">
        <v>30.000800000000002</v>
      </c>
      <c r="GY38">
        <v>24.203800000000001</v>
      </c>
      <c r="GZ38">
        <v>24.184999999999999</v>
      </c>
      <c r="HA38">
        <v>21.179600000000001</v>
      </c>
      <c r="HB38">
        <v>20</v>
      </c>
      <c r="HC38">
        <v>-30</v>
      </c>
      <c r="HD38">
        <v>23.5091</v>
      </c>
      <c r="HE38">
        <v>408.27</v>
      </c>
      <c r="HF38">
        <v>0</v>
      </c>
      <c r="HG38">
        <v>100.274</v>
      </c>
      <c r="HH38">
        <v>99.460099999999997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2023-07-16T12:42:22Z</dcterms:created>
  <dcterms:modified xsi:type="dcterms:W3CDTF">2023-07-18T07:07:04Z</dcterms:modified>
</cp:coreProperties>
</file>