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1B29B517-B9C5-5845-997F-BD2F94419521}" xr6:coauthVersionLast="47" xr6:coauthVersionMax="47" xr10:uidLastSave="{00000000-0000-0000-0000-000000000000}"/>
  <bookViews>
    <workbookView xWindow="240" yWindow="760" windowWidth="18320" windowHeight="137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X38" i="1" s="1"/>
  <c r="AQ38" i="1"/>
  <c r="AP38" i="1" s="1"/>
  <c r="AO38" i="1"/>
  <c r="AN38" i="1"/>
  <c r="AL38" i="1"/>
  <c r="O38" i="1" s="1"/>
  <c r="AD38" i="1"/>
  <c r="AC38" i="1"/>
  <c r="AB38" i="1" s="1"/>
  <c r="U38" i="1"/>
  <c r="S38" i="1"/>
  <c r="P38" i="1"/>
  <c r="AR37" i="1"/>
  <c r="AQ37" i="1"/>
  <c r="AP37" i="1" s="1"/>
  <c r="AO37" i="1"/>
  <c r="AN37" i="1"/>
  <c r="AL37" i="1" s="1"/>
  <c r="AD37" i="1"/>
  <c r="AB37" i="1" s="1"/>
  <c r="AC37" i="1"/>
  <c r="X37" i="1"/>
  <c r="U37" i="1"/>
  <c r="AR36" i="1"/>
  <c r="AQ36" i="1"/>
  <c r="AO36" i="1"/>
  <c r="AP36" i="1" s="1"/>
  <c r="AN36" i="1"/>
  <c r="AL36" i="1" s="1"/>
  <c r="AD36" i="1"/>
  <c r="AB36" i="1" s="1"/>
  <c r="AC36" i="1"/>
  <c r="U36" i="1"/>
  <c r="AR35" i="1"/>
  <c r="AQ35" i="1"/>
  <c r="AO35" i="1"/>
  <c r="AP35" i="1" s="1"/>
  <c r="AN35" i="1"/>
  <c r="AL35" i="1"/>
  <c r="S35" i="1" s="1"/>
  <c r="AD35" i="1"/>
  <c r="AC35" i="1"/>
  <c r="AB35" i="1"/>
  <c r="U35" i="1"/>
  <c r="AR34" i="1"/>
  <c r="X34" i="1" s="1"/>
  <c r="AQ34" i="1"/>
  <c r="AP34" i="1" s="1"/>
  <c r="AO34" i="1"/>
  <c r="AN34" i="1"/>
  <c r="AM34" i="1"/>
  <c r="AL34" i="1"/>
  <c r="O34" i="1" s="1"/>
  <c r="AD34" i="1"/>
  <c r="AC34" i="1"/>
  <c r="AB34" i="1" s="1"/>
  <c r="U34" i="1"/>
  <c r="S34" i="1"/>
  <c r="P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S31" i="1" s="1"/>
  <c r="AD31" i="1"/>
  <c r="AC31" i="1"/>
  <c r="AB31" i="1"/>
  <c r="U31" i="1"/>
  <c r="AR30" i="1"/>
  <c r="X30" i="1" s="1"/>
  <c r="AQ30" i="1"/>
  <c r="AP30" i="1" s="1"/>
  <c r="AO30" i="1"/>
  <c r="AN30" i="1"/>
  <c r="AM30" i="1"/>
  <c r="AL30" i="1"/>
  <c r="O30" i="1" s="1"/>
  <c r="AD30" i="1"/>
  <c r="AC30" i="1"/>
  <c r="AB30" i="1" s="1"/>
  <c r="U30" i="1"/>
  <c r="S30" i="1"/>
  <c r="P30" i="1"/>
  <c r="AR29" i="1"/>
  <c r="AQ29" i="1"/>
  <c r="AP29" i="1"/>
  <c r="AO29" i="1"/>
  <c r="AN29" i="1"/>
  <c r="AL29" i="1" s="1"/>
  <c r="AD29" i="1"/>
  <c r="AC29" i="1"/>
  <c r="AB29" i="1" s="1"/>
  <c r="X29" i="1"/>
  <c r="U29" i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/>
  <c r="S27" i="1" s="1"/>
  <c r="AD27" i="1"/>
  <c r="AC27" i="1"/>
  <c r="AB27" i="1"/>
  <c r="U27" i="1"/>
  <c r="AR26" i="1"/>
  <c r="X26" i="1" s="1"/>
  <c r="AQ26" i="1"/>
  <c r="AP26" i="1" s="1"/>
  <c r="AO26" i="1"/>
  <c r="AN26" i="1"/>
  <c r="AM26" i="1"/>
  <c r="AL26" i="1"/>
  <c r="O26" i="1" s="1"/>
  <c r="AD26" i="1"/>
  <c r="AC26" i="1"/>
  <c r="AB26" i="1" s="1"/>
  <c r="U26" i="1"/>
  <c r="S26" i="1"/>
  <c r="P26" i="1"/>
  <c r="AR25" i="1"/>
  <c r="AQ25" i="1"/>
  <c r="AP25" i="1"/>
  <c r="AO25" i="1"/>
  <c r="AN25" i="1"/>
  <c r="AL25" i="1" s="1"/>
  <c r="AD25" i="1"/>
  <c r="AC25" i="1"/>
  <c r="AB25" i="1" s="1"/>
  <c r="X25" i="1"/>
  <c r="U25" i="1"/>
  <c r="AR24" i="1"/>
  <c r="AQ24" i="1"/>
  <c r="AO24" i="1"/>
  <c r="AP24" i="1" s="1"/>
  <c r="AN24" i="1"/>
  <c r="AL24" i="1" s="1"/>
  <c r="AD24" i="1"/>
  <c r="AC24" i="1"/>
  <c r="AB24" i="1" s="1"/>
  <c r="U24" i="1"/>
  <c r="AR23" i="1"/>
  <c r="AQ23" i="1"/>
  <c r="AO23" i="1"/>
  <c r="AP23" i="1" s="1"/>
  <c r="AN23" i="1"/>
  <c r="AL23" i="1"/>
  <c r="S23" i="1" s="1"/>
  <c r="AD23" i="1"/>
  <c r="AC23" i="1"/>
  <c r="AB23" i="1"/>
  <c r="U23" i="1"/>
  <c r="AR22" i="1"/>
  <c r="X22" i="1" s="1"/>
  <c r="AQ22" i="1"/>
  <c r="AP22" i="1" s="1"/>
  <c r="AO22" i="1"/>
  <c r="AN22" i="1"/>
  <c r="AM22" i="1"/>
  <c r="AL22" i="1"/>
  <c r="O22" i="1" s="1"/>
  <c r="AD22" i="1"/>
  <c r="AC22" i="1"/>
  <c r="AB22" i="1" s="1"/>
  <c r="U22" i="1"/>
  <c r="S22" i="1"/>
  <c r="P22" i="1"/>
  <c r="AR21" i="1"/>
  <c r="AQ21" i="1"/>
  <c r="AP21" i="1"/>
  <c r="AO21" i="1"/>
  <c r="AN21" i="1"/>
  <c r="AL21" i="1" s="1"/>
  <c r="AD21" i="1"/>
  <c r="AC21" i="1"/>
  <c r="AB21" i="1" s="1"/>
  <c r="X21" i="1"/>
  <c r="U21" i="1"/>
  <c r="AR20" i="1"/>
  <c r="AQ20" i="1"/>
  <c r="AO20" i="1"/>
  <c r="AP20" i="1" s="1"/>
  <c r="AN20" i="1"/>
  <c r="AL20" i="1" s="1"/>
  <c r="AD20" i="1"/>
  <c r="AC20" i="1"/>
  <c r="AB20" i="1" s="1"/>
  <c r="U20" i="1"/>
  <c r="AR19" i="1"/>
  <c r="AQ19" i="1"/>
  <c r="AO19" i="1"/>
  <c r="AP19" i="1" s="1"/>
  <c r="AN19" i="1"/>
  <c r="AL19" i="1"/>
  <c r="S19" i="1" s="1"/>
  <c r="AD19" i="1"/>
  <c r="AC19" i="1"/>
  <c r="AB19" i="1"/>
  <c r="U19" i="1"/>
  <c r="Y30" i="1" l="1"/>
  <c r="Z30" i="1" s="1"/>
  <c r="AM20" i="1"/>
  <c r="N20" i="1"/>
  <c r="M20" i="1" s="1"/>
  <c r="S20" i="1"/>
  <c r="P20" i="1"/>
  <c r="O20" i="1"/>
  <c r="O21" i="1"/>
  <c r="P21" i="1"/>
  <c r="N21" i="1"/>
  <c r="M21" i="1" s="1"/>
  <c r="AM21" i="1"/>
  <c r="S21" i="1"/>
  <c r="N28" i="1"/>
  <c r="M28" i="1" s="1"/>
  <c r="AM28" i="1"/>
  <c r="S28" i="1"/>
  <c r="P28" i="1"/>
  <c r="O28" i="1"/>
  <c r="P29" i="1"/>
  <c r="O29" i="1"/>
  <c r="N29" i="1"/>
  <c r="M29" i="1" s="1"/>
  <c r="AM29" i="1"/>
  <c r="S29" i="1"/>
  <c r="N36" i="1"/>
  <c r="M36" i="1" s="1"/>
  <c r="AM36" i="1"/>
  <c r="S36" i="1"/>
  <c r="P36" i="1"/>
  <c r="O36" i="1"/>
  <c r="P37" i="1"/>
  <c r="O37" i="1"/>
  <c r="N37" i="1"/>
  <c r="M37" i="1" s="1"/>
  <c r="AM37" i="1"/>
  <c r="S37" i="1"/>
  <c r="Y34" i="1"/>
  <c r="Z34" i="1" s="1"/>
  <c r="AM24" i="1"/>
  <c r="N24" i="1"/>
  <c r="M24" i="1" s="1"/>
  <c r="S24" i="1"/>
  <c r="P24" i="1"/>
  <c r="O24" i="1"/>
  <c r="O25" i="1"/>
  <c r="N25" i="1"/>
  <c r="M25" i="1" s="1"/>
  <c r="AM25" i="1"/>
  <c r="S25" i="1"/>
  <c r="P25" i="1"/>
  <c r="N32" i="1"/>
  <c r="M32" i="1" s="1"/>
  <c r="AM32" i="1"/>
  <c r="S32" i="1"/>
  <c r="P32" i="1"/>
  <c r="O32" i="1"/>
  <c r="P33" i="1"/>
  <c r="O33" i="1"/>
  <c r="N33" i="1"/>
  <c r="M33" i="1" s="1"/>
  <c r="AM33" i="1"/>
  <c r="S33" i="1"/>
  <c r="AM19" i="1"/>
  <c r="AM27" i="1"/>
  <c r="Y29" i="1"/>
  <c r="Z29" i="1" s="1"/>
  <c r="AM31" i="1"/>
  <c r="AM35" i="1"/>
  <c r="AM23" i="1"/>
  <c r="N19" i="1"/>
  <c r="M19" i="1" s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O19" i="1"/>
  <c r="O35" i="1"/>
  <c r="AM38" i="1"/>
  <c r="P19" i="1"/>
  <c r="X19" i="1"/>
  <c r="N22" i="1"/>
  <c r="M22" i="1" s="1"/>
  <c r="P23" i="1"/>
  <c r="X23" i="1"/>
  <c r="N26" i="1"/>
  <c r="M26" i="1" s="1"/>
  <c r="Y26" i="1" s="1"/>
  <c r="Z26" i="1" s="1"/>
  <c r="P27" i="1"/>
  <c r="X27" i="1"/>
  <c r="N30" i="1"/>
  <c r="M30" i="1" s="1"/>
  <c r="P31" i="1"/>
  <c r="X31" i="1"/>
  <c r="N34" i="1"/>
  <c r="M34" i="1" s="1"/>
  <c r="P35" i="1"/>
  <c r="X35" i="1"/>
  <c r="N38" i="1"/>
  <c r="M38" i="1" s="1"/>
  <c r="O23" i="1"/>
  <c r="O27" i="1"/>
  <c r="O31" i="1"/>
  <c r="AH26" i="1" l="1"/>
  <c r="AA26" i="1"/>
  <c r="AE26" i="1" s="1"/>
  <c r="AG26" i="1"/>
  <c r="AF25" i="1"/>
  <c r="V21" i="1"/>
  <c r="T21" i="1" s="1"/>
  <c r="W21" i="1" s="1"/>
  <c r="Q21" i="1" s="1"/>
  <c r="R21" i="1" s="1"/>
  <c r="AF21" i="1"/>
  <c r="Y35" i="1"/>
  <c r="Z35" i="1" s="1"/>
  <c r="AF23" i="1"/>
  <c r="V23" i="1"/>
  <c r="T23" i="1" s="1"/>
  <c r="W23" i="1" s="1"/>
  <c r="Q23" i="1" s="1"/>
  <c r="R23" i="1" s="1"/>
  <c r="AH30" i="1"/>
  <c r="AA30" i="1"/>
  <c r="AE30" i="1" s="1"/>
  <c r="AF38" i="1"/>
  <c r="V38" i="1"/>
  <c r="T38" i="1" s="1"/>
  <c r="W38" i="1" s="1"/>
  <c r="Q38" i="1" s="1"/>
  <c r="R38" i="1" s="1"/>
  <c r="Y23" i="1"/>
  <c r="Z23" i="1" s="1"/>
  <c r="Y20" i="1"/>
  <c r="Z20" i="1" s="1"/>
  <c r="Y21" i="1"/>
  <c r="Z21" i="1" s="1"/>
  <c r="AF37" i="1"/>
  <c r="Y37" i="1"/>
  <c r="Z37" i="1" s="1"/>
  <c r="AF22" i="1"/>
  <c r="Y32" i="1"/>
  <c r="Z32" i="1" s="1"/>
  <c r="V32" i="1"/>
  <c r="T32" i="1" s="1"/>
  <c r="W32" i="1" s="1"/>
  <c r="Q32" i="1" s="1"/>
  <c r="R32" i="1" s="1"/>
  <c r="AF32" i="1"/>
  <c r="Y19" i="1"/>
  <c r="Z19" i="1" s="1"/>
  <c r="AF31" i="1"/>
  <c r="AF33" i="1"/>
  <c r="AF28" i="1"/>
  <c r="V28" i="1"/>
  <c r="T28" i="1" s="1"/>
  <c r="W28" i="1" s="1"/>
  <c r="Q28" i="1" s="1"/>
  <c r="R28" i="1" s="1"/>
  <c r="Y22" i="1"/>
  <c r="Z22" i="1" s="1"/>
  <c r="AF30" i="1"/>
  <c r="V30" i="1"/>
  <c r="T30" i="1" s="1"/>
  <c r="W30" i="1" s="1"/>
  <c r="Q30" i="1" s="1"/>
  <c r="R30" i="1" s="1"/>
  <c r="Y28" i="1"/>
  <c r="Z28" i="1" s="1"/>
  <c r="Y38" i="1"/>
  <c r="Z38" i="1" s="1"/>
  <c r="AF24" i="1"/>
  <c r="AF29" i="1"/>
  <c r="V29" i="1"/>
  <c r="T29" i="1" s="1"/>
  <c r="W29" i="1" s="1"/>
  <c r="Q29" i="1" s="1"/>
  <c r="R29" i="1" s="1"/>
  <c r="Y24" i="1"/>
  <c r="Z24" i="1" s="1"/>
  <c r="AF26" i="1"/>
  <c r="V26" i="1"/>
  <c r="T26" i="1" s="1"/>
  <c r="W26" i="1" s="1"/>
  <c r="Q26" i="1" s="1"/>
  <c r="R26" i="1" s="1"/>
  <c r="AA29" i="1"/>
  <c r="AE29" i="1" s="1"/>
  <c r="AH29" i="1"/>
  <c r="AG29" i="1"/>
  <c r="Y36" i="1"/>
  <c r="Z36" i="1" s="1"/>
  <c r="AH34" i="1"/>
  <c r="AA34" i="1"/>
  <c r="AE34" i="1" s="1"/>
  <c r="AF36" i="1"/>
  <c r="AF34" i="1"/>
  <c r="V34" i="1"/>
  <c r="T34" i="1" s="1"/>
  <c r="W34" i="1" s="1"/>
  <c r="Q34" i="1" s="1"/>
  <c r="R34" i="1" s="1"/>
  <c r="AF35" i="1"/>
  <c r="V35" i="1"/>
  <c r="T35" i="1" s="1"/>
  <c r="W35" i="1" s="1"/>
  <c r="Q35" i="1" s="1"/>
  <c r="R35" i="1" s="1"/>
  <c r="AF19" i="1"/>
  <c r="AG34" i="1"/>
  <c r="AG30" i="1"/>
  <c r="Y31" i="1"/>
  <c r="Z31" i="1" s="1"/>
  <c r="Y25" i="1"/>
  <c r="Z25" i="1" s="1"/>
  <c r="Y27" i="1"/>
  <c r="Z27" i="1" s="1"/>
  <c r="AF27" i="1"/>
  <c r="V27" i="1"/>
  <c r="T27" i="1" s="1"/>
  <c r="W27" i="1" s="1"/>
  <c r="Q27" i="1" s="1"/>
  <c r="R27" i="1" s="1"/>
  <c r="Y33" i="1"/>
  <c r="Z33" i="1" s="1"/>
  <c r="V20" i="1"/>
  <c r="T20" i="1" s="1"/>
  <c r="W20" i="1" s="1"/>
  <c r="Q20" i="1" s="1"/>
  <c r="R20" i="1" s="1"/>
  <c r="AF20" i="1"/>
  <c r="AA36" i="1" l="1"/>
  <c r="AE36" i="1" s="1"/>
  <c r="AH36" i="1"/>
  <c r="AG36" i="1"/>
  <c r="AA24" i="1"/>
  <c r="AE24" i="1" s="1"/>
  <c r="AH24" i="1"/>
  <c r="AG24" i="1"/>
  <c r="AA25" i="1"/>
  <c r="AE25" i="1" s="1"/>
  <c r="AH25" i="1"/>
  <c r="AI25" i="1" s="1"/>
  <c r="AG25" i="1"/>
  <c r="AA37" i="1"/>
  <c r="AE37" i="1" s="1"/>
  <c r="AH37" i="1"/>
  <c r="AG37" i="1"/>
  <c r="AI29" i="1"/>
  <c r="AA19" i="1"/>
  <c r="AE19" i="1" s="1"/>
  <c r="AH19" i="1"/>
  <c r="AG19" i="1"/>
  <c r="AA31" i="1"/>
  <c r="AE31" i="1" s="1"/>
  <c r="AH31" i="1"/>
  <c r="AG31" i="1"/>
  <c r="AH22" i="1"/>
  <c r="AA22" i="1"/>
  <c r="AE22" i="1" s="1"/>
  <c r="AG22" i="1"/>
  <c r="V24" i="1"/>
  <c r="T24" i="1" s="1"/>
  <c r="W24" i="1" s="1"/>
  <c r="Q24" i="1" s="1"/>
  <c r="R24" i="1" s="1"/>
  <c r="AA21" i="1"/>
  <c r="AE21" i="1" s="1"/>
  <c r="AH21" i="1"/>
  <c r="AG21" i="1"/>
  <c r="AI30" i="1"/>
  <c r="V25" i="1"/>
  <c r="T25" i="1" s="1"/>
  <c r="W25" i="1" s="1"/>
  <c r="Q25" i="1" s="1"/>
  <c r="R25" i="1" s="1"/>
  <c r="V36" i="1"/>
  <c r="T36" i="1" s="1"/>
  <c r="W36" i="1" s="1"/>
  <c r="Q36" i="1" s="1"/>
  <c r="R36" i="1" s="1"/>
  <c r="V19" i="1"/>
  <c r="T19" i="1" s="1"/>
  <c r="W19" i="1" s="1"/>
  <c r="Q19" i="1" s="1"/>
  <c r="R19" i="1" s="1"/>
  <c r="V37" i="1"/>
  <c r="T37" i="1" s="1"/>
  <c r="W37" i="1" s="1"/>
  <c r="Q37" i="1" s="1"/>
  <c r="R37" i="1" s="1"/>
  <c r="AA33" i="1"/>
  <c r="AE33" i="1" s="1"/>
  <c r="AH33" i="1"/>
  <c r="AG33" i="1"/>
  <c r="AH38" i="1"/>
  <c r="AA38" i="1"/>
  <c r="AE38" i="1" s="1"/>
  <c r="AG38" i="1"/>
  <c r="V33" i="1"/>
  <c r="T33" i="1" s="1"/>
  <c r="W33" i="1" s="1"/>
  <c r="Q33" i="1" s="1"/>
  <c r="R33" i="1" s="1"/>
  <c r="AA32" i="1"/>
  <c r="AE32" i="1" s="1"/>
  <c r="AH32" i="1"/>
  <c r="AI32" i="1" s="1"/>
  <c r="AG32" i="1"/>
  <c r="AG20" i="1"/>
  <c r="AA20" i="1"/>
  <c r="AE20" i="1" s="1"/>
  <c r="AH20" i="1"/>
  <c r="AI20" i="1" s="1"/>
  <c r="AA27" i="1"/>
  <c r="AE27" i="1" s="1"/>
  <c r="AH27" i="1"/>
  <c r="AG27" i="1"/>
  <c r="AI34" i="1"/>
  <c r="AA28" i="1"/>
  <c r="AE28" i="1" s="1"/>
  <c r="AG28" i="1"/>
  <c r="AH28" i="1"/>
  <c r="AI28" i="1" s="1"/>
  <c r="V31" i="1"/>
  <c r="T31" i="1" s="1"/>
  <c r="W31" i="1" s="1"/>
  <c r="Q31" i="1" s="1"/>
  <c r="R31" i="1" s="1"/>
  <c r="V22" i="1"/>
  <c r="T22" i="1" s="1"/>
  <c r="W22" i="1" s="1"/>
  <c r="Q22" i="1" s="1"/>
  <c r="R22" i="1" s="1"/>
  <c r="AA23" i="1"/>
  <c r="AE23" i="1" s="1"/>
  <c r="AH23" i="1"/>
  <c r="AI23" i="1" s="1"/>
  <c r="AG23" i="1"/>
  <c r="AA35" i="1"/>
  <c r="AE35" i="1" s="1"/>
  <c r="AH35" i="1"/>
  <c r="AG35" i="1"/>
  <c r="AI26" i="1"/>
  <c r="AI19" i="1" l="1"/>
  <c r="AI27" i="1"/>
  <c r="AI24" i="1"/>
  <c r="AI22" i="1"/>
  <c r="AI38" i="1"/>
  <c r="AI37" i="1"/>
  <c r="AI35" i="1"/>
  <c r="AI31" i="1"/>
  <c r="AI36" i="1"/>
  <c r="AI33" i="1"/>
  <c r="AI21" i="1"/>
</calcChain>
</file>

<file path=xl/sharedStrings.xml><?xml version="1.0" encoding="utf-8"?>
<sst xmlns="http://schemas.openxmlformats.org/spreadsheetml/2006/main" count="993" uniqueCount="393">
  <si>
    <t>File opened</t>
  </si>
  <si>
    <t>2023-07-16 16:08:58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</si>
  <si>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</si>
  <si>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</si>
  <si>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</si>
  <si>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</si>
  <si>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</si>
  <si>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</si>
  <si>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</si>
  <si>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</si>
  <si>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</si>
  <si>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</si>
  <si>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</si>
  <si>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{"h2obspanconc2": "0", "co2aspan1": "1.00226", "chamberpressurezero": "2.68486", "co2bzero": "0.928369", "co2aspan2b": "0.289966", "h2oaspan2b": "0.0685964", "co2bspan1": "1.0021", "co2bspan2": "-0.0342144", "flowazero": "0.2969", "ssa_ref": "34842.2", "co2bspanconc1": "2473", "co2aspanconc2": "301.4", "h2oaspan1": "1.00591", "co2aspan2a": "0.292292", "ssb_ref": "37125.5", "h2obspanconc1": "11.65", "co2aspan2": "-0.0349502", "flowbzero": "0.29043", "oxygen": "21", "tazero": "-0.14134", "co2bspan2a": "0.293064", "h2oaspanconc1": "11.65", "flowmeterzero": "0.996167", "h2obspan1": "1.00489", "h2obspan2b": "0.0690967", "h2oaspan2a": "0.0681933", "h2obspan2a": "0.0687607", "co2aspanconc1": "2473", "co2bspan2b": "0.29074", "h2obspan2": "0", "co2azero": "0.925242", "h2obzero": "1.0566", "h2oaspan2": "0", "h2oazero": "1.04545", "co2bspanconc2": "301.4", "h2oaspanconc2": "0", "tbzero": "-0.243059"}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</si>
  <si>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</si>
  <si>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</si>
  <si>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</si>
  <si>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</si>
  <si>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</si>
  <si>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</si>
  <si>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</si>
  <si>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</si>
  <si>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</si>
  <si>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</si>
  <si>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</si>
  <si>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</si>
  <si>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</si>
  <si>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16:08:58</t>
  </si>
  <si>
    <t>Stability Definition:	CO2_r (Meas): Per=20	Qin (LeafQ): Std&lt;1 Per=20	A (GasEx): Std&lt;0.2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</si>
  <si>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</si>
  <si>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</si>
  <si>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</si>
  <si>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</si>
  <si>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</si>
  <si>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</si>
  <si>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</si>
  <si>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</si>
  <si>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</si>
  <si>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</si>
  <si>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</si>
  <si>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</si>
  <si>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</si>
  <si>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</si>
  <si>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</si>
  <si>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</si>
  <si>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</si>
  <si>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</si>
  <si>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</si>
  <si>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</si>
  <si>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</si>
  <si>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</si>
  <si>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</si>
  <si>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</si>
  <si>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</si>
  <si>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</si>
  <si>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</si>
  <si>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</si>
  <si>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</si>
  <si>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</si>
  <si>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</si>
  <si>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</si>
  <si>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</si>
  <si>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</si>
  <si>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</si>
  <si>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</si>
  <si>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</si>
  <si>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</si>
  <si>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</si>
  <si>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</si>
  <si>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</si>
  <si>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</si>
  <si>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</si>
  <si>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</si>
  <si>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</si>
  <si>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</si>
  <si>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</si>
  <si>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</si>
  <si>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</si>
  <si>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</si>
  <si>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</si>
  <si>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</si>
  <si>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</si>
  <si>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</si>
  <si>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</si>
  <si>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</si>
  <si>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</si>
  <si>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</si>
  <si>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</si>
  <si>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</si>
  <si>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</si>
  <si>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</si>
  <si>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</si>
  <si>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</si>
  <si>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</si>
  <si>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</si>
  <si>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</si>
  <si>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</si>
  <si>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</si>
  <si>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</si>
  <si>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</si>
  <si>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</si>
  <si>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</si>
  <si>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</si>
  <si>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</si>
  <si>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</si>
  <si>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</si>
  <si>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</si>
  <si>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</si>
  <si>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</si>
  <si>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</si>
  <si>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</si>
  <si>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</si>
  <si>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</si>
  <si>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</si>
  <si>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</si>
  <si>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</si>
  <si>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</si>
  <si>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</si>
  <si>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</si>
  <si>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</si>
  <si>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</si>
  <si>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</si>
  <si>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</si>
  <si>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</si>
  <si>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</si>
  <si>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</si>
  <si>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</si>
  <si>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</si>
  <si>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</si>
  <si>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</si>
  <si>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</si>
  <si>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</si>
  <si>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</si>
  <si>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</si>
  <si>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</si>
  <si>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</si>
  <si>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</si>
  <si>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</si>
  <si>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</si>
  <si>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</si>
  <si>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</si>
  <si>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</si>
  <si>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</si>
  <si>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</si>
  <si>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</si>
  <si>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</si>
  <si>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</si>
  <si>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</si>
  <si>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</si>
  <si>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</si>
  <si>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</si>
  <si>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</si>
  <si>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</si>
  <si>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</si>
  <si>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</si>
  <si>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</si>
  <si>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</si>
  <si>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</si>
  <si>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</si>
  <si>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</si>
  <si>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</si>
  <si>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</si>
  <si>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</si>
  <si>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</si>
  <si>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</si>
  <si>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</si>
  <si>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</si>
  <si>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</si>
  <si>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</si>
  <si>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</si>
  <si>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</si>
  <si>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</si>
  <si>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</si>
  <si>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</si>
  <si>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</si>
  <si>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</si>
  <si>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</si>
  <si>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</si>
  <si>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</si>
  <si>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</si>
  <si>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</si>
  <si>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</si>
  <si>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</si>
  <si>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</si>
  <si>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</si>
  <si>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</si>
  <si>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</si>
  <si>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</si>
  <si>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</si>
  <si>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</si>
  <si>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</si>
  <si>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</si>
  <si>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</si>
  <si>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</si>
  <si>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</si>
  <si>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</si>
  <si>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</si>
  <si>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</si>
  <si>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</si>
  <si>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</si>
  <si>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</si>
  <si>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</si>
  <si>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</si>
  <si>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</si>
  <si>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</si>
  <si>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</si>
  <si>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</si>
  <si>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</si>
  <si>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</si>
  <si>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</si>
  <si>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</si>
  <si>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</si>
  <si>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</si>
  <si>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</si>
  <si>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</si>
  <si>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</si>
  <si>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</si>
  <si>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</si>
  <si>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</si>
  <si>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</si>
  <si>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</si>
  <si>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</si>
  <si>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</si>
  <si>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</si>
  <si>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</si>
  <si>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</si>
  <si>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</si>
  <si>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</si>
  <si>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</si>
  <si>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</si>
  <si>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</si>
  <si>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</si>
  <si>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</si>
  <si>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</si>
  <si>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</si>
  <si>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</si>
  <si>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</si>
  <si>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</si>
  <si>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</si>
  <si>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</si>
  <si>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</si>
  <si>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</si>
  <si>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</si>
  <si>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</si>
  <si>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</si>
  <si>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</si>
  <si>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</si>
  <si>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</si>
  <si>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</si>
  <si>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</si>
  <si>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</si>
  <si>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</si>
  <si>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</si>
  <si>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</si>
  <si>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</si>
  <si>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</si>
  <si>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</si>
  <si>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</si>
  <si>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</si>
  <si>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</si>
  <si>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</si>
  <si>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</si>
  <si>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</si>
  <si>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</si>
  <si>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</si>
  <si>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</si>
  <si>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</si>
  <si>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</si>
  <si>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</si>
  <si>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</si>
  <si>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</si>
  <si>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</si>
  <si>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</si>
  <si>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</si>
  <si>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</si>
  <si>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</si>
  <si>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</si>
  <si>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</si>
  <si>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</si>
  <si>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</si>
  <si>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</si>
  <si>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</si>
  <si>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</si>
  <si>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</si>
  <si>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</si>
  <si>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</si>
  <si>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</si>
  <si>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</si>
  <si>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</si>
  <si>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</si>
  <si>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</si>
  <si>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</si>
  <si>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</si>
  <si>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</si>
  <si>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</si>
  <si>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</si>
  <si>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</si>
  <si>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</si>
  <si>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</si>
  <si>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</si>
  <si>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</si>
  <si>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</si>
  <si>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</si>
  <si>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</si>
  <si>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</si>
  <si>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</si>
  <si>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</si>
  <si>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</si>
  <si>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</si>
  <si>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</si>
  <si>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</si>
  <si>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</si>
  <si>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</si>
  <si>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</si>
  <si>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</si>
  <si>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</si>
  <si>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</si>
  <si>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</si>
  <si>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</si>
  <si>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</si>
  <si>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</si>
  <si>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</si>
  <si>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</si>
  <si>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</si>
  <si>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</si>
  <si>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</si>
  <si>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</si>
  <si>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</si>
  <si>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</si>
  <si>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</si>
  <si>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</si>
  <si>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</si>
  <si>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</si>
  <si>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</si>
  <si>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</si>
  <si>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</si>
  <si>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</si>
  <si>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</si>
  <si>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</si>
  <si>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</si>
  <si>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</si>
  <si>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</si>
  <si>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</si>
  <si>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16:32:32</t>
  </si>
  <si>
    <t>16:32:32</t>
  </si>
  <si>
    <t>none</t>
  </si>
  <si>
    <t>Julia</t>
  </si>
  <si>
    <t>16:30:28</t>
  </si>
  <si>
    <t>2/2</t>
  </si>
  <si>
    <t>00000000</t>
  </si>
  <si>
    <t>iiiiiiii</t>
  </si>
  <si>
    <t>off</t>
  </si>
  <si>
    <t>20230716 16:33:33</t>
  </si>
  <si>
    <t>16:33:33</t>
  </si>
  <si>
    <t>20230716 16:34:34</t>
  </si>
  <si>
    <t>16:34:34</t>
  </si>
  <si>
    <t>20230716 16:35:35</t>
  </si>
  <si>
    <t>16:35:35</t>
  </si>
  <si>
    <t>20230716 16:36:36</t>
  </si>
  <si>
    <t>16:36:36</t>
  </si>
  <si>
    <t>20230716 16:37:37</t>
  </si>
  <si>
    <t>16:37:37</t>
  </si>
  <si>
    <t>20230716 16:38:38</t>
  </si>
  <si>
    <t>16:38:38</t>
  </si>
  <si>
    <t>20230716 16:39:39</t>
  </si>
  <si>
    <t>16:39:39</t>
  </si>
  <si>
    <t>20230716 16:40:40</t>
  </si>
  <si>
    <t>16:40:40</t>
  </si>
  <si>
    <t>20230716 16:41:41</t>
  </si>
  <si>
    <t>16:41:41</t>
  </si>
  <si>
    <t>20230716 16:42:42</t>
  </si>
  <si>
    <t>16:42:42</t>
  </si>
  <si>
    <t>20230716 16:43:43</t>
  </si>
  <si>
    <t>16:43:43</t>
  </si>
  <si>
    <t>20230716 16:44:44</t>
  </si>
  <si>
    <t>16:44:44</t>
  </si>
  <si>
    <t>20230716 16:45:45</t>
  </si>
  <si>
    <t>16:45:45</t>
  </si>
  <si>
    <t>20230716 16:46:46</t>
  </si>
  <si>
    <t>16:46:46</t>
  </si>
  <si>
    <t>20230716 16:47:47</t>
  </si>
  <si>
    <t>16:47:47</t>
  </si>
  <si>
    <t>20230716 16:48:48</t>
  </si>
  <si>
    <t>16:48:48</t>
  </si>
  <si>
    <t>20230716 16:49:49</t>
  </si>
  <si>
    <t>16:49:49</t>
  </si>
  <si>
    <t>20230716 16:50:50</t>
  </si>
  <si>
    <t>16:50:50</t>
  </si>
  <si>
    <t>20230716 16:52:46</t>
  </si>
  <si>
    <t>16:52:46</t>
  </si>
  <si>
    <t>AR</t>
  </si>
  <si>
    <t>SAAL</t>
  </si>
  <si>
    <t>BNL21829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</si>
</sst>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E18" sqref="E18"/>
    </sheetView>
  </sheetViews>
  <sheetFormatPr baseColWidth="10" defaultColWidth="8.83203125" defaultRowHeight="15" x14ac:dyDescent="0.2"/>
  <cols>
    <col min="8" max="8" width="9.1640625" bestFit="1" customWidth="1"/>
  </cols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 t="s">
        <v>33</v>
      </c>
    </row>
    <row r="4" spans="1:216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16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16" x14ac:dyDescent="0.2">
      <c r="B7">
        <v>6</v>
      </c>
      <c r="C7">
        <v>0.5</v>
      </c>
      <c r="D7" t="s">
        <v>50</v>
      </c>
      <c r="E7">
        <v>2</v>
      </c>
    </row>
    <row r="8" spans="1:216" x14ac:dyDescent="0.2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16" x14ac:dyDescent="0.2">
      <c r="B11" t="s">
        <v>59</v>
      </c>
      <c r="C11" t="s">
        <v>61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88</v>
      </c>
      <c r="G15" t="s">
        <v>90</v>
      </c>
      <c r="H15">
        <v>0</v>
      </c>
    </row>
    <row r="16" spans="1:216" x14ac:dyDescent="0.2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94</v>
      </c>
      <c r="M16" t="s">
        <v>94</v>
      </c>
      <c r="N16" t="s">
        <v>94</v>
      </c>
      <c r="O16" t="s">
        <v>94</v>
      </c>
      <c r="P16" t="s">
        <v>94</v>
      </c>
      <c r="Q16" t="s">
        <v>94</v>
      </c>
      <c r="R16" t="s">
        <v>94</v>
      </c>
      <c r="S16" t="s">
        <v>94</v>
      </c>
      <c r="T16" t="s">
        <v>94</v>
      </c>
      <c r="U16" t="s">
        <v>94</v>
      </c>
      <c r="V16" t="s">
        <v>94</v>
      </c>
      <c r="W16" t="s">
        <v>94</v>
      </c>
      <c r="X16" t="s">
        <v>94</v>
      </c>
      <c r="Y16" t="s">
        <v>94</v>
      </c>
      <c r="Z16" t="s">
        <v>94</v>
      </c>
      <c r="AA16" t="s">
        <v>94</v>
      </c>
      <c r="AB16" t="s">
        <v>94</v>
      </c>
      <c r="AC16" t="s">
        <v>94</v>
      </c>
      <c r="AD16" t="s">
        <v>94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95</v>
      </c>
      <c r="AO16" t="s">
        <v>96</v>
      </c>
      <c r="AP16" t="s">
        <v>96</v>
      </c>
      <c r="AQ16" t="s">
        <v>96</v>
      </c>
      <c r="AR16" t="s">
        <v>96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97</v>
      </c>
      <c r="AY16" t="s">
        <v>97</v>
      </c>
      <c r="AZ16" t="s">
        <v>97</v>
      </c>
      <c r="BA16" t="s">
        <v>97</v>
      </c>
      <c r="BB16" t="s">
        <v>97</v>
      </c>
      <c r="BC16" t="s">
        <v>97</v>
      </c>
      <c r="BD16" t="s">
        <v>97</v>
      </c>
      <c r="BE16" t="s">
        <v>97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98</v>
      </c>
      <c r="BL16" t="s">
        <v>98</v>
      </c>
      <c r="BM16" t="s">
        <v>98</v>
      </c>
      <c r="BN16" t="s">
        <v>98</v>
      </c>
      <c r="BO16" t="s">
        <v>98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99</v>
      </c>
      <c r="BV16" t="s">
        <v>99</v>
      </c>
      <c r="BW16" t="s">
        <v>99</v>
      </c>
      <c r="BX16" t="s">
        <v>99</v>
      </c>
      <c r="BY16" t="s">
        <v>99</v>
      </c>
      <c r="BZ16" t="s">
        <v>99</v>
      </c>
      <c r="CA16" t="s">
        <v>99</v>
      </c>
      <c r="CB16" t="s">
        <v>99</v>
      </c>
      <c r="CC16" t="s">
        <v>99</v>
      </c>
      <c r="CD16" t="s">
        <v>99</v>
      </c>
      <c r="CE16" t="s">
        <v>99</v>
      </c>
      <c r="CF16" t="s">
        <v>99</v>
      </c>
      <c r="CG16" t="s">
        <v>99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100</v>
      </c>
      <c r="CN16" t="s">
        <v>100</v>
      </c>
      <c r="CO16" t="s">
        <v>100</v>
      </c>
      <c r="CP16" t="s">
        <v>100</v>
      </c>
      <c r="CQ16" t="s">
        <v>100</v>
      </c>
      <c r="CR16" t="s">
        <v>100</v>
      </c>
      <c r="CS16" t="s">
        <v>100</v>
      </c>
      <c r="CT16" t="s">
        <v>100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101</v>
      </c>
      <c r="DA16" t="s">
        <v>101</v>
      </c>
      <c r="DB16" t="s">
        <v>101</v>
      </c>
      <c r="DC16" t="s">
        <v>101</v>
      </c>
      <c r="DD16" t="s">
        <v>101</v>
      </c>
      <c r="DE16" t="s">
        <v>101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102</v>
      </c>
      <c r="DP16" t="s">
        <v>102</v>
      </c>
      <c r="DQ16" t="s">
        <v>102</v>
      </c>
      <c r="DR16" t="s">
        <v>102</v>
      </c>
      <c r="DS16" t="s">
        <v>102</v>
      </c>
      <c r="DT16" t="s">
        <v>102</v>
      </c>
      <c r="DU16" t="s">
        <v>102</v>
      </c>
      <c r="DV16" t="s">
        <v>102</v>
      </c>
      <c r="DW16" t="s">
        <v>102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103</v>
      </c>
      <c r="EH16" t="s">
        <v>103</v>
      </c>
      <c r="EI16" t="s">
        <v>103</v>
      </c>
      <c r="EJ16" t="s">
        <v>103</v>
      </c>
      <c r="EK16" t="s">
        <v>103</v>
      </c>
      <c r="EL16" t="s">
        <v>103</v>
      </c>
      <c r="EM16" t="s">
        <v>103</v>
      </c>
      <c r="EN16" t="s">
        <v>103</v>
      </c>
      <c r="EO16" t="s">
        <v>103</v>
      </c>
      <c r="EP16" t="s">
        <v>103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104</v>
      </c>
      <c r="FA16" t="s">
        <v>104</v>
      </c>
      <c r="FB16" t="s">
        <v>104</v>
      </c>
      <c r="FC16" t="s">
        <v>104</v>
      </c>
      <c r="FD16" t="s">
        <v>104</v>
      </c>
      <c r="FE16" t="s">
        <v>104</v>
      </c>
      <c r="FF16" t="s">
        <v>104</v>
      </c>
      <c r="FG16" t="s">
        <v>104</v>
      </c>
      <c r="FH16" t="s">
        <v>104</v>
      </c>
      <c r="FI16" t="s">
        <v>104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105</v>
      </c>
      <c r="FT16" t="s">
        <v>105</v>
      </c>
      <c r="FU16" t="s">
        <v>105</v>
      </c>
      <c r="FV16" t="s">
        <v>105</v>
      </c>
      <c r="FW16" t="s">
        <v>105</v>
      </c>
      <c r="FX16" t="s">
        <v>105</v>
      </c>
      <c r="FY16" t="s">
        <v>105</v>
      </c>
      <c r="FZ16" t="s">
        <v>105</v>
      </c>
      <c r="GA16" t="s">
        <v>105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105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107</v>
      </c>
      <c r="GT16" t="s">
        <v>107</v>
      </c>
      <c r="GU16" t="s">
        <v>107</v>
      </c>
      <c r="GV16" t="s">
        <v>107</v>
      </c>
      <c r="GW16" t="s">
        <v>107</v>
      </c>
      <c r="GX16" t="s">
        <v>107</v>
      </c>
      <c r="GY16" t="s">
        <v>107</v>
      </c>
      <c r="GZ16" t="s">
        <v>107</v>
      </c>
      <c r="HA16" t="s">
        <v>107</v>
      </c>
      <c r="HB16" t="s">
        <v>107</v>
      </c>
      <c r="HC16" t="s">
        <v>107</v>
      </c>
      <c r="HD16" t="s">
        <v>107</v>
      </c>
      <c r="HE16" t="s">
        <v>107</v>
      </c>
      <c r="HF16" t="s">
        <v>107</v>
      </c>
      <c r="HG16" t="s">
        <v>107</v>
      </c>
      <c r="HH16" t="s">
        <v>107</v>
      </c>
    </row>
    <row r="17" spans="1:216" x14ac:dyDescent="0.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95</v>
      </c>
      <c r="AK17" t="s">
        <v>143</v>
      </c>
      <c r="AL17" t="s">
        <v>144</v>
      </c>
      <c r="AM17" t="s">
        <v>145</v>
      </c>
      <c r="AN17" t="s">
        <v>146</v>
      </c>
      <c r="AO17" t="s">
        <v>147</v>
      </c>
      <c r="AP17" t="s">
        <v>148</v>
      </c>
      <c r="AQ17" t="s">
        <v>149</v>
      </c>
      <c r="AR17" t="s">
        <v>150</v>
      </c>
      <c r="AS17" t="s">
        <v>119</v>
      </c>
      <c r="AT17" t="s">
        <v>151</v>
      </c>
      <c r="AU17" t="s">
        <v>152</v>
      </c>
      <c r="AV17" t="s">
        <v>153</v>
      </c>
      <c r="AW17" t="s">
        <v>154</v>
      </c>
      <c r="AX17" t="s">
        <v>155</v>
      </c>
      <c r="AY17" t="s">
        <v>156</v>
      </c>
      <c r="AZ17" t="s">
        <v>157</v>
      </c>
      <c r="BA17" t="s">
        <v>158</v>
      </c>
      <c r="BB17" t="s">
        <v>159</v>
      </c>
      <c r="BC17" t="s">
        <v>160</v>
      </c>
      <c r="BD17" t="s">
        <v>161</v>
      </c>
      <c r="BE17" t="s">
        <v>162</v>
      </c>
      <c r="BF17" t="s">
        <v>163</v>
      </c>
      <c r="BG17" t="s">
        <v>164</v>
      </c>
      <c r="BH17" t="s">
        <v>165</v>
      </c>
      <c r="BI17" t="s">
        <v>166</v>
      </c>
      <c r="BJ17" t="s">
        <v>167</v>
      </c>
      <c r="BK17" t="s">
        <v>168</v>
      </c>
      <c r="BL17" t="s">
        <v>169</v>
      </c>
      <c r="BM17" t="s">
        <v>170</v>
      </c>
      <c r="BN17" t="s">
        <v>171</v>
      </c>
      <c r="BO17" t="s">
        <v>172</v>
      </c>
      <c r="BP17" t="s">
        <v>173</v>
      </c>
      <c r="BQ17" t="s">
        <v>174</v>
      </c>
      <c r="BR17" t="s">
        <v>175</v>
      </c>
      <c r="BS17" t="s">
        <v>176</v>
      </c>
      <c r="BT17" t="s">
        <v>177</v>
      </c>
      <c r="BU17" t="s">
        <v>178</v>
      </c>
      <c r="BV17" t="s">
        <v>179</v>
      </c>
      <c r="BW17" t="s">
        <v>180</v>
      </c>
      <c r="BX17" t="s">
        <v>181</v>
      </c>
      <c r="BY17" t="s">
        <v>182</v>
      </c>
      <c r="BZ17" t="s">
        <v>183</v>
      </c>
      <c r="CA17" t="s">
        <v>184</v>
      </c>
      <c r="CB17" t="s">
        <v>185</v>
      </c>
      <c r="CC17" t="s">
        <v>186</v>
      </c>
      <c r="CD17" t="s">
        <v>187</v>
      </c>
      <c r="CE17" t="s">
        <v>188</v>
      </c>
      <c r="CF17" t="s">
        <v>189</v>
      </c>
      <c r="CG17" t="s">
        <v>190</v>
      </c>
      <c r="CH17" t="s">
        <v>191</v>
      </c>
      <c r="CI17" t="s">
        <v>192</v>
      </c>
      <c r="CJ17" t="s">
        <v>193</v>
      </c>
      <c r="CK17" t="s">
        <v>194</v>
      </c>
      <c r="CL17" t="s">
        <v>195</v>
      </c>
      <c r="CM17" t="s">
        <v>109</v>
      </c>
      <c r="CN17" t="s">
        <v>112</v>
      </c>
      <c r="CO17" t="s">
        <v>196</v>
      </c>
      <c r="CP17" t="s">
        <v>197</v>
      </c>
      <c r="CQ17" t="s">
        <v>198</v>
      </c>
      <c r="CR17" t="s">
        <v>199</v>
      </c>
      <c r="CS17" t="s">
        <v>200</v>
      </c>
      <c r="CT17" t="s">
        <v>201</v>
      </c>
      <c r="CU17" t="s">
        <v>202</v>
      </c>
      <c r="CV17" t="s">
        <v>203</v>
      </c>
      <c r="CW17" t="s">
        <v>204</v>
      </c>
      <c r="CX17" t="s">
        <v>205</v>
      </c>
      <c r="CY17" t="s">
        <v>206</v>
      </c>
      <c r="CZ17" t="s">
        <v>207</v>
      </c>
      <c r="DA17" t="s">
        <v>208</v>
      </c>
      <c r="DB17" t="s">
        <v>209</v>
      </c>
      <c r="DC17" t="s">
        <v>210</v>
      </c>
      <c r="DD17" t="s">
        <v>211</v>
      </c>
      <c r="DE17" t="s">
        <v>212</v>
      </c>
      <c r="DF17" t="s">
        <v>213</v>
      </c>
      <c r="DG17" t="s">
        <v>214</v>
      </c>
      <c r="DH17" t="s">
        <v>215</v>
      </c>
      <c r="DI17" t="s">
        <v>216</v>
      </c>
      <c r="DJ17" t="s">
        <v>217</v>
      </c>
      <c r="DK17" t="s">
        <v>218</v>
      </c>
      <c r="DL17" t="s">
        <v>219</v>
      </c>
      <c r="DM17" t="s">
        <v>220</v>
      </c>
      <c r="DN17" t="s">
        <v>221</v>
      </c>
      <c r="DO17" t="s">
        <v>222</v>
      </c>
      <c r="DP17" t="s">
        <v>223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274</v>
      </c>
      <c r="FP17" t="s">
        <v>275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</row>
    <row r="18" spans="1:216" x14ac:dyDescent="0.2">
      <c r="B18" t="s">
        <v>320</v>
      </c>
      <c r="C18" t="s">
        <v>320</v>
      </c>
      <c r="F18" t="s">
        <v>320</v>
      </c>
      <c r="L18" t="s">
        <v>320</v>
      </c>
      <c r="M18" t="s">
        <v>321</v>
      </c>
      <c r="N18" t="s">
        <v>322</v>
      </c>
      <c r="O18" t="s">
        <v>323</v>
      </c>
      <c r="P18" t="s">
        <v>324</v>
      </c>
      <c r="Q18" t="s">
        <v>324</v>
      </c>
      <c r="R18" t="s">
        <v>158</v>
      </c>
      <c r="S18" t="s">
        <v>158</v>
      </c>
      <c r="T18" t="s">
        <v>321</v>
      </c>
      <c r="U18" t="s">
        <v>321</v>
      </c>
      <c r="V18" t="s">
        <v>321</v>
      </c>
      <c r="W18" t="s">
        <v>321</v>
      </c>
      <c r="X18" t="s">
        <v>325</v>
      </c>
      <c r="Y18" t="s">
        <v>326</v>
      </c>
      <c r="Z18" t="s">
        <v>326</v>
      </c>
      <c r="AA18" t="s">
        <v>327</v>
      </c>
      <c r="AB18" t="s">
        <v>328</v>
      </c>
      <c r="AC18" t="s">
        <v>327</v>
      </c>
      <c r="AD18" t="s">
        <v>327</v>
      </c>
      <c r="AE18" t="s">
        <v>327</v>
      </c>
      <c r="AF18" t="s">
        <v>325</v>
      </c>
      <c r="AG18" t="s">
        <v>325</v>
      </c>
      <c r="AH18" t="s">
        <v>325</v>
      </c>
      <c r="AI18" t="s">
        <v>325</v>
      </c>
      <c r="AJ18" t="s">
        <v>329</v>
      </c>
      <c r="AK18" t="s">
        <v>328</v>
      </c>
      <c r="AM18" t="s">
        <v>328</v>
      </c>
      <c r="AN18" t="s">
        <v>329</v>
      </c>
      <c r="AO18" t="s">
        <v>323</v>
      </c>
      <c r="AP18" t="s">
        <v>323</v>
      </c>
      <c r="AR18" t="s">
        <v>330</v>
      </c>
      <c r="AS18" t="s">
        <v>320</v>
      </c>
      <c r="AT18" t="s">
        <v>324</v>
      </c>
      <c r="AU18" t="s">
        <v>324</v>
      </c>
      <c r="AV18" t="s">
        <v>331</v>
      </c>
      <c r="AW18" t="s">
        <v>331</v>
      </c>
      <c r="AX18" t="s">
        <v>324</v>
      </c>
      <c r="AY18" t="s">
        <v>331</v>
      </c>
      <c r="AZ18" t="s">
        <v>329</v>
      </c>
      <c r="BA18" t="s">
        <v>327</v>
      </c>
      <c r="BB18" t="s">
        <v>327</v>
      </c>
      <c r="BC18" t="s">
        <v>326</v>
      </c>
      <c r="BD18" t="s">
        <v>326</v>
      </c>
      <c r="BE18" t="s">
        <v>326</v>
      </c>
      <c r="BF18" t="s">
        <v>326</v>
      </c>
      <c r="BG18" t="s">
        <v>326</v>
      </c>
      <c r="BH18" t="s">
        <v>332</v>
      </c>
      <c r="BI18" t="s">
        <v>323</v>
      </c>
      <c r="BJ18" t="s">
        <v>323</v>
      </c>
      <c r="BK18" t="s">
        <v>324</v>
      </c>
      <c r="BL18" t="s">
        <v>324</v>
      </c>
      <c r="BM18" t="s">
        <v>324</v>
      </c>
      <c r="BN18" t="s">
        <v>331</v>
      </c>
      <c r="BO18" t="s">
        <v>324</v>
      </c>
      <c r="BP18" t="s">
        <v>331</v>
      </c>
      <c r="BQ18" t="s">
        <v>327</v>
      </c>
      <c r="BR18" t="s">
        <v>327</v>
      </c>
      <c r="BS18" t="s">
        <v>326</v>
      </c>
      <c r="BT18" t="s">
        <v>326</v>
      </c>
      <c r="BU18" t="s">
        <v>323</v>
      </c>
      <c r="BZ18" t="s">
        <v>323</v>
      </c>
      <c r="CC18" t="s">
        <v>326</v>
      </c>
      <c r="CD18" t="s">
        <v>326</v>
      </c>
      <c r="CE18" t="s">
        <v>326</v>
      </c>
      <c r="CF18" t="s">
        <v>326</v>
      </c>
      <c r="CG18" t="s">
        <v>326</v>
      </c>
      <c r="CH18" t="s">
        <v>323</v>
      </c>
      <c r="CI18" t="s">
        <v>323</v>
      </c>
      <c r="CJ18" t="s">
        <v>323</v>
      </c>
      <c r="CK18" t="s">
        <v>320</v>
      </c>
      <c r="CM18" t="s">
        <v>333</v>
      </c>
      <c r="CO18" t="s">
        <v>320</v>
      </c>
      <c r="CP18" t="s">
        <v>320</v>
      </c>
      <c r="CR18" t="s">
        <v>334</v>
      </c>
      <c r="CS18" t="s">
        <v>335</v>
      </c>
      <c r="CT18" t="s">
        <v>334</v>
      </c>
      <c r="CU18" t="s">
        <v>335</v>
      </c>
      <c r="CV18" t="s">
        <v>334</v>
      </c>
      <c r="CW18" t="s">
        <v>335</v>
      </c>
      <c r="CX18" t="s">
        <v>328</v>
      </c>
      <c r="CY18" t="s">
        <v>328</v>
      </c>
      <c r="CZ18" t="s">
        <v>323</v>
      </c>
      <c r="DA18" t="s">
        <v>336</v>
      </c>
      <c r="DB18" t="s">
        <v>323</v>
      </c>
      <c r="DD18" t="s">
        <v>324</v>
      </c>
      <c r="DE18" t="s">
        <v>337</v>
      </c>
      <c r="DF18" t="s">
        <v>324</v>
      </c>
      <c r="DH18" t="s">
        <v>323</v>
      </c>
      <c r="DI18" t="s">
        <v>336</v>
      </c>
      <c r="DJ18" t="s">
        <v>323</v>
      </c>
      <c r="DO18" t="s">
        <v>338</v>
      </c>
      <c r="DP18" t="s">
        <v>338</v>
      </c>
      <c r="EC18" t="s">
        <v>338</v>
      </c>
      <c r="ED18" t="s">
        <v>338</v>
      </c>
      <c r="EE18" t="s">
        <v>339</v>
      </c>
      <c r="EF18" t="s">
        <v>339</v>
      </c>
      <c r="EG18" t="s">
        <v>326</v>
      </c>
      <c r="EH18" t="s">
        <v>326</v>
      </c>
      <c r="EI18" t="s">
        <v>328</v>
      </c>
      <c r="EJ18" t="s">
        <v>326</v>
      </c>
      <c r="EK18" t="s">
        <v>331</v>
      </c>
      <c r="EL18" t="s">
        <v>328</v>
      </c>
      <c r="EM18" t="s">
        <v>328</v>
      </c>
      <c r="EO18" t="s">
        <v>338</v>
      </c>
      <c r="EP18" t="s">
        <v>338</v>
      </c>
      <c r="EQ18" t="s">
        <v>338</v>
      </c>
      <c r="ER18" t="s">
        <v>338</v>
      </c>
      <c r="ES18" t="s">
        <v>338</v>
      </c>
      <c r="ET18" t="s">
        <v>338</v>
      </c>
      <c r="EU18" t="s">
        <v>338</v>
      </c>
      <c r="EV18" t="s">
        <v>340</v>
      </c>
      <c r="EW18" t="s">
        <v>341</v>
      </c>
      <c r="EX18" t="s">
        <v>341</v>
      </c>
      <c r="EY18" t="s">
        <v>341</v>
      </c>
      <c r="EZ18" t="s">
        <v>338</v>
      </c>
      <c r="FA18" t="s">
        <v>338</v>
      </c>
      <c r="FB18" t="s">
        <v>338</v>
      </c>
      <c r="FC18" t="s">
        <v>338</v>
      </c>
      <c r="FD18" t="s">
        <v>338</v>
      </c>
      <c r="FE18" t="s">
        <v>338</v>
      </c>
      <c r="FF18" t="s">
        <v>338</v>
      </c>
      <c r="FG18" t="s">
        <v>338</v>
      </c>
      <c r="FH18" t="s">
        <v>338</v>
      </c>
      <c r="FI18" t="s">
        <v>338</v>
      </c>
      <c r="FJ18" t="s">
        <v>338</v>
      </c>
      <c r="FK18" t="s">
        <v>338</v>
      </c>
      <c r="FR18" t="s">
        <v>338</v>
      </c>
      <c r="FS18" t="s">
        <v>328</v>
      </c>
      <c r="FT18" t="s">
        <v>328</v>
      </c>
      <c r="FU18" t="s">
        <v>334</v>
      </c>
      <c r="FV18" t="s">
        <v>335</v>
      </c>
      <c r="FW18" t="s">
        <v>335</v>
      </c>
      <c r="GA18" t="s">
        <v>335</v>
      </c>
      <c r="GE18" t="s">
        <v>324</v>
      </c>
      <c r="GF18" t="s">
        <v>324</v>
      </c>
      <c r="GG18" t="s">
        <v>331</v>
      </c>
      <c r="GH18" t="s">
        <v>331</v>
      </c>
      <c r="GI18" t="s">
        <v>342</v>
      </c>
      <c r="GJ18" t="s">
        <v>342</v>
      </c>
      <c r="GK18" t="s">
        <v>338</v>
      </c>
      <c r="GL18" t="s">
        <v>338</v>
      </c>
      <c r="GM18" t="s">
        <v>338</v>
      </c>
      <c r="GN18" t="s">
        <v>338</v>
      </c>
      <c r="GO18" t="s">
        <v>338</v>
      </c>
      <c r="GP18" t="s">
        <v>338</v>
      </c>
      <c r="GQ18" t="s">
        <v>326</v>
      </c>
      <c r="GR18" t="s">
        <v>338</v>
      </c>
      <c r="GT18" t="s">
        <v>329</v>
      </c>
      <c r="GU18" t="s">
        <v>329</v>
      </c>
      <c r="GV18" t="s">
        <v>326</v>
      </c>
      <c r="GW18" t="s">
        <v>326</v>
      </c>
      <c r="GX18" t="s">
        <v>326</v>
      </c>
      <c r="GY18" t="s">
        <v>326</v>
      </c>
      <c r="GZ18" t="s">
        <v>326</v>
      </c>
      <c r="HA18" t="s">
        <v>328</v>
      </c>
      <c r="HB18" t="s">
        <v>328</v>
      </c>
      <c r="HC18" t="s">
        <v>328</v>
      </c>
      <c r="HD18" t="s">
        <v>326</v>
      </c>
      <c r="HE18" t="s">
        <v>324</v>
      </c>
      <c r="HF18" t="s">
        <v>331</v>
      </c>
      <c r="HG18" t="s">
        <v>328</v>
      </c>
      <c r="HH18" t="s">
        <v>328</v>
      </c>
    </row>
    <row r="19" spans="1:216" x14ac:dyDescent="0.2">
      <c r="A19">
        <v>1</v>
      </c>
      <c r="B19">
        <v>1689553952</v>
      </c>
      <c r="C19">
        <v>0</v>
      </c>
      <c r="D19" t="s">
        <v>343</v>
      </c>
      <c r="E19" t="s">
        <v>344</v>
      </c>
      <c r="F19" t="s">
        <v>345</v>
      </c>
      <c r="G19" t="s">
        <v>346</v>
      </c>
      <c r="H19">
        <v>20230716</v>
      </c>
      <c r="I19" t="s">
        <v>390</v>
      </c>
      <c r="J19" t="s">
        <v>391</v>
      </c>
      <c r="K19" t="s">
        <v>392</v>
      </c>
      <c r="L19">
        <v>1689553952</v>
      </c>
      <c r="M19">
        <f t="shared" ref="M19:M38" si="0">(N19)/1000</f>
        <v>2.8827490113716939E-3</v>
      </c>
      <c r="N19">
        <f t="shared" ref="N19:N38" si="1">1000*AZ19*AL19*(AV19-AW19)/(100*$B$7*(1000-AL19*AV19))</f>
        <v>2.8827490113716938</v>
      </c>
      <c r="O19">
        <f t="shared" ref="O19:O38" si="2">AZ19*AL19*(AU19-AT19*(1000-AL19*AW19)/(1000-AL19*AV19))/(100*$B$7)</f>
        <v>24.044822368274097</v>
      </c>
      <c r="P19">
        <f t="shared" ref="P19:P38" si="3">AT19 - IF(AL19&gt;1, O19*$B$7*100/(AN19*BH19), 0)</f>
        <v>399.90499999999997</v>
      </c>
      <c r="Q19">
        <f t="shared" ref="Q19:Q38" si="4">((W19-M19/2)*P19-O19)/(W19+M19/2)</f>
        <v>322.38202041094848</v>
      </c>
      <c r="R19">
        <f t="shared" ref="R19:R38" si="5">Q19*(BA19+BB19)/1000</f>
        <v>32.436408019976049</v>
      </c>
      <c r="S19">
        <f t="shared" ref="S19:S38" si="6">(AT19 - IF(AL19&gt;1, O19*$B$7*100/(AN19*BH19), 0))*(BA19+BB19)/1000</f>
        <v>40.236368432375492</v>
      </c>
      <c r="T19">
        <f t="shared" ref="T19:T38" si="7">2/((1/V19-1/U19)+SIGN(V19)*SQRT((1/V19-1/U19)*(1/V19-1/U19) + 4*$C$7/(($C$7+1)*($C$7+1))*(2*1/V19*1/U19-1/U19*1/U19)))</f>
        <v>0.56462565228583284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2.9463916490214674</v>
      </c>
      <c r="V19">
        <f t="shared" ref="V19:V38" si="9">M19*(1000-(1000*0.61365*EXP(17.502*Z19/(240.97+Z19))/(BA19+BB19)+AV19)/2)/(1000*0.61365*EXP(17.502*Z19/(240.97+Z19))/(BA19+BB19)-AV19)</f>
        <v>0.51068359554377285</v>
      </c>
      <c r="W19">
        <f t="shared" ref="W19:W38" si="10">1/(($C$7+1)/(T19/1.6)+1/(U19/1.37)) + $C$7/(($C$7+1)/(T19/1.6) + $C$7/(U19/1.37))</f>
        <v>0.32359319260253344</v>
      </c>
      <c r="X19">
        <f t="shared" ref="X19:X38" si="11">(AO19*AR19)</f>
        <v>330.78173700000002</v>
      </c>
      <c r="Y19">
        <f t="shared" ref="Y19:Y38" si="12">(BC19+(X19+2*0.95*0.0000000567*(((BC19+$B$9)+273)^4-(BC19+273)^4)-44100*M19)/(1.84*29.3*U19+8*0.95*0.0000000567*(BC19+273)^3))</f>
        <v>27.806494347542365</v>
      </c>
      <c r="Z19">
        <f t="shared" ref="Z19:Z38" si="13">($C$9*BD19+$D$9*BE19+$E$9*Y19)</f>
        <v>26.902999999999999</v>
      </c>
      <c r="AA19">
        <f t="shared" ref="AA19:AA38" si="14">0.61365*EXP(17.502*Z19/(240.97+Z19))</f>
        <v>3.5588196720740894</v>
      </c>
      <c r="AB19">
        <f t="shared" ref="AB19:AB38" si="15">(AC19/AD19*100)</f>
        <v>86.0240933248662</v>
      </c>
      <c r="AC19">
        <f t="shared" ref="AC19:AC38" si="16">AV19*(BA19+BB19)/1000</f>
        <v>3.0093992409427099</v>
      </c>
      <c r="AD19">
        <f t="shared" ref="AD19:AD38" si="17">0.61365*EXP(17.502*BC19/(240.97+BC19))</f>
        <v>3.4983213709417966</v>
      </c>
      <c r="AE19">
        <f t="shared" ref="AE19:AE38" si="18">(AA19-AV19*(BA19+BB19)/1000)</f>
        <v>0.54942043113137951</v>
      </c>
      <c r="AF19">
        <f t="shared" ref="AF19:AF38" si="19">(-M19*44100)</f>
        <v>-127.12923140149171</v>
      </c>
      <c r="AG19">
        <f t="shared" ref="AG19:AG38" si="20">2*29.3*U19*0.92*(BC19-Z19)</f>
        <v>-46.287685522007934</v>
      </c>
      <c r="AH19">
        <f t="shared" ref="AH19:AH38" si="21">2*0.95*0.0000000567*(((BC19+$B$9)+273)^4-(Z19+273)^4)</f>
        <v>-3.382171347802668</v>
      </c>
      <c r="AI19">
        <f t="shared" ref="AI19:AI38" si="22">X19+AH19+AF19+AG19</f>
        <v>153.98264872869768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53447.019325648362</v>
      </c>
      <c r="AO19">
        <f t="shared" ref="AO19:AO38" si="26">$B$13*BI19+$C$13*BJ19+$F$13*BU19*(1-BX19)</f>
        <v>2000</v>
      </c>
      <c r="AP19">
        <f t="shared" ref="AP19:AP38" si="27">AO19*AQ19</f>
        <v>1686.0009</v>
      </c>
      <c r="AQ19">
        <f t="shared" ref="AQ19:AQ38" si="28">($B$13*$D$11+$C$13*$D$11+$F$13*((CH19+BZ19)/MAX(CH19+BZ19+CI19, 0.1)*$I$11+CI19/MAX(CH19+BZ19+CI19, 0.1)*$J$11))/($B$13+$C$13+$F$13)</f>
        <v>0.84300045000000001</v>
      </c>
      <c r="AR19">
        <f t="shared" ref="AR19:AR38" si="29">($B$13*$K$11+$C$13*$K$11+$F$13*((CH19+BZ19)/MAX(CH19+BZ19+CI19, 0.1)*$P$11+CI19/MAX(CH19+BZ19+CI19, 0.1)*$Q$11))/($B$13+$C$13+$F$13)</f>
        <v>0.16539086850000001</v>
      </c>
      <c r="AS19">
        <v>1689553952</v>
      </c>
      <c r="AT19">
        <v>399.90499999999997</v>
      </c>
      <c r="AU19">
        <v>425.08800000000002</v>
      </c>
      <c r="AV19">
        <v>29.9101</v>
      </c>
      <c r="AW19">
        <v>27.115200000000002</v>
      </c>
      <c r="AX19">
        <v>401.71100000000001</v>
      </c>
      <c r="AY19">
        <v>29.555499999999999</v>
      </c>
      <c r="AZ19">
        <v>600.34900000000005</v>
      </c>
      <c r="BA19">
        <v>100.56699999999999</v>
      </c>
      <c r="BB19">
        <v>4.7817100000000001E-2</v>
      </c>
      <c r="BC19">
        <v>26.611599999999999</v>
      </c>
      <c r="BD19">
        <v>26.902999999999999</v>
      </c>
      <c r="BE19">
        <v>999.9</v>
      </c>
      <c r="BF19">
        <v>0</v>
      </c>
      <c r="BG19">
        <v>0</v>
      </c>
      <c r="BH19">
        <v>10039.4</v>
      </c>
      <c r="BI19">
        <v>0</v>
      </c>
      <c r="BJ19">
        <v>1339.21</v>
      </c>
      <c r="BK19">
        <v>-25.1828</v>
      </c>
      <c r="BL19">
        <v>412.23500000000001</v>
      </c>
      <c r="BM19">
        <v>436.93599999999998</v>
      </c>
      <c r="BN19">
        <v>2.7949700000000002</v>
      </c>
      <c r="BO19">
        <v>425.08800000000002</v>
      </c>
      <c r="BP19">
        <v>27.115200000000002</v>
      </c>
      <c r="BQ19">
        <v>3.0079799999999999</v>
      </c>
      <c r="BR19">
        <v>2.7269000000000001</v>
      </c>
      <c r="BS19">
        <v>24.072199999999999</v>
      </c>
      <c r="BT19">
        <v>22.4481</v>
      </c>
      <c r="BU19">
        <v>2000</v>
      </c>
      <c r="BV19">
        <v>0.89998699999999998</v>
      </c>
      <c r="BW19">
        <v>0.100013</v>
      </c>
      <c r="BX19">
        <v>0</v>
      </c>
      <c r="BY19">
        <v>2.1707000000000001</v>
      </c>
      <c r="BZ19">
        <v>0</v>
      </c>
      <c r="CA19">
        <v>18471.400000000001</v>
      </c>
      <c r="CB19">
        <v>19110.599999999999</v>
      </c>
      <c r="CC19">
        <v>41.186999999999998</v>
      </c>
      <c r="CD19">
        <v>43.5</v>
      </c>
      <c r="CE19">
        <v>42.375</v>
      </c>
      <c r="CF19">
        <v>42.125</v>
      </c>
      <c r="CG19">
        <v>41</v>
      </c>
      <c r="CH19">
        <v>1799.97</v>
      </c>
      <c r="CI19">
        <v>200.03</v>
      </c>
      <c r="CJ19">
        <v>0</v>
      </c>
      <c r="CK19">
        <v>1689553955.0999999</v>
      </c>
      <c r="CL19">
        <v>0</v>
      </c>
      <c r="CM19">
        <v>1689553828</v>
      </c>
      <c r="CN19" t="s">
        <v>347</v>
      </c>
      <c r="CO19">
        <v>1689553828</v>
      </c>
      <c r="CP19">
        <v>1689553824</v>
      </c>
      <c r="CQ19">
        <v>1</v>
      </c>
      <c r="CR19">
        <v>-6.9000000000000006E-2</v>
      </c>
      <c r="CS19">
        <v>2E-3</v>
      </c>
      <c r="CT19">
        <v>-1.8089999999999999</v>
      </c>
      <c r="CU19">
        <v>0.35499999999999998</v>
      </c>
      <c r="CV19">
        <v>425</v>
      </c>
      <c r="CW19">
        <v>28</v>
      </c>
      <c r="CX19">
        <v>0.08</v>
      </c>
      <c r="CY19">
        <v>0.06</v>
      </c>
      <c r="CZ19">
        <v>23.970491193099399</v>
      </c>
      <c r="DA19">
        <v>0.74501666037561298</v>
      </c>
      <c r="DB19">
        <v>8.1148262657635903E-2</v>
      </c>
      <c r="DC19">
        <v>1</v>
      </c>
      <c r="DD19">
        <v>424.98565000000002</v>
      </c>
      <c r="DE19">
        <v>0.681879699247953</v>
      </c>
      <c r="DF19">
        <v>7.4019777762434805E-2</v>
      </c>
      <c r="DG19">
        <v>-1</v>
      </c>
      <c r="DH19">
        <v>2000.0005000000001</v>
      </c>
      <c r="DI19">
        <v>-5.1115453808130998E-2</v>
      </c>
      <c r="DJ19">
        <v>1.9098429254766899E-2</v>
      </c>
      <c r="DK19">
        <v>1</v>
      </c>
      <c r="DL19">
        <v>2</v>
      </c>
      <c r="DM19">
        <v>2</v>
      </c>
      <c r="DN19" t="s">
        <v>348</v>
      </c>
      <c r="DO19">
        <v>3.1556199999999999</v>
      </c>
      <c r="DP19">
        <v>2.7824900000000001</v>
      </c>
      <c r="DQ19">
        <v>9.4274700000000003E-2</v>
      </c>
      <c r="DR19">
        <v>9.8732E-2</v>
      </c>
      <c r="DS19">
        <v>0.13900999999999999</v>
      </c>
      <c r="DT19">
        <v>0.13070300000000001</v>
      </c>
      <c r="DU19">
        <v>28579.8</v>
      </c>
      <c r="DV19">
        <v>29685.1</v>
      </c>
      <c r="DW19">
        <v>29327.3</v>
      </c>
      <c r="DX19">
        <v>30720.5</v>
      </c>
      <c r="DY19">
        <v>33090.400000000001</v>
      </c>
      <c r="DZ19">
        <v>35041.300000000003</v>
      </c>
      <c r="EA19">
        <v>40294.800000000003</v>
      </c>
      <c r="EB19">
        <v>42673.7</v>
      </c>
      <c r="EC19">
        <v>2.2264200000000001</v>
      </c>
      <c r="ED19">
        <v>1.69858</v>
      </c>
      <c r="EE19">
        <v>0.13538800000000001</v>
      </c>
      <c r="EF19">
        <v>0</v>
      </c>
      <c r="EG19">
        <v>24.6845</v>
      </c>
      <c r="EH19">
        <v>999.9</v>
      </c>
      <c r="EI19">
        <v>45.793999999999997</v>
      </c>
      <c r="EJ19">
        <v>39.729999999999997</v>
      </c>
      <c r="EK19">
        <v>33.2746</v>
      </c>
      <c r="EL19">
        <v>61</v>
      </c>
      <c r="EM19">
        <v>23.9223</v>
      </c>
      <c r="EN19">
        <v>1</v>
      </c>
      <c r="EO19">
        <v>-2.3381599999999999E-2</v>
      </c>
      <c r="EP19">
        <v>0.52203999999999995</v>
      </c>
      <c r="EQ19">
        <v>20.297000000000001</v>
      </c>
      <c r="ER19">
        <v>5.2401999999999997</v>
      </c>
      <c r="ES19">
        <v>11.8302</v>
      </c>
      <c r="ET19">
        <v>4.9810999999999996</v>
      </c>
      <c r="EU19">
        <v>3.2998799999999999</v>
      </c>
      <c r="EV19">
        <v>45.4</v>
      </c>
      <c r="EW19">
        <v>2931.6</v>
      </c>
      <c r="EX19">
        <v>7873.4</v>
      </c>
      <c r="EY19">
        <v>152.19999999999999</v>
      </c>
      <c r="EZ19">
        <v>1.87378</v>
      </c>
      <c r="FA19">
        <v>1.8794299999999999</v>
      </c>
      <c r="FB19">
        <v>1.8797900000000001</v>
      </c>
      <c r="FC19">
        <v>1.88049</v>
      </c>
      <c r="FD19">
        <v>1.87805</v>
      </c>
      <c r="FE19">
        <v>1.8766799999999999</v>
      </c>
      <c r="FF19">
        <v>1.87737</v>
      </c>
      <c r="FG19">
        <v>1.8751500000000001</v>
      </c>
      <c r="FH19">
        <v>0</v>
      </c>
      <c r="FI19">
        <v>0</v>
      </c>
      <c r="FJ19">
        <v>0</v>
      </c>
      <c r="FK19">
        <v>0</v>
      </c>
      <c r="FL19" t="s">
        <v>349</v>
      </c>
      <c r="FM19" t="s">
        <v>350</v>
      </c>
      <c r="FN19" t="s">
        <v>351</v>
      </c>
      <c r="FO19" t="s">
        <v>351</v>
      </c>
      <c r="FP19" t="s">
        <v>351</v>
      </c>
      <c r="FQ19" t="s">
        <v>351</v>
      </c>
      <c r="FR19">
        <v>0</v>
      </c>
      <c r="FS19">
        <v>100</v>
      </c>
      <c r="FT19">
        <v>100</v>
      </c>
      <c r="FU19">
        <v>-1.806</v>
      </c>
      <c r="FV19">
        <v>0.35460000000000003</v>
      </c>
      <c r="FW19">
        <v>-1.80773641744122</v>
      </c>
      <c r="FX19">
        <v>1.4527828764109799E-4</v>
      </c>
      <c r="FY19">
        <v>-4.3579519040863002E-7</v>
      </c>
      <c r="FZ19">
        <v>2.0799061152897499E-10</v>
      </c>
      <c r="GA19">
        <v>0.35461999999999699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2.1</v>
      </c>
      <c r="GJ19">
        <v>2.1</v>
      </c>
      <c r="GK19">
        <v>1.09863</v>
      </c>
      <c r="GL19">
        <v>2.6147499999999999</v>
      </c>
      <c r="GM19">
        <v>1.54541</v>
      </c>
      <c r="GN19">
        <v>2.2631800000000002</v>
      </c>
      <c r="GO19">
        <v>1.5979000000000001</v>
      </c>
      <c r="GP19">
        <v>2.5134300000000001</v>
      </c>
      <c r="GQ19">
        <v>40.553100000000001</v>
      </c>
      <c r="GR19">
        <v>16.1722</v>
      </c>
      <c r="GS19">
        <v>18</v>
      </c>
      <c r="GT19">
        <v>650.13499999999999</v>
      </c>
      <c r="GU19">
        <v>345.01100000000002</v>
      </c>
      <c r="GV19">
        <v>24.770399999999999</v>
      </c>
      <c r="GW19">
        <v>26.6509</v>
      </c>
      <c r="GX19">
        <v>29.999700000000001</v>
      </c>
      <c r="GY19">
        <v>26.5838</v>
      </c>
      <c r="GZ19">
        <v>26.566700000000001</v>
      </c>
      <c r="HA19">
        <v>22.048300000000001</v>
      </c>
      <c r="HB19">
        <v>20</v>
      </c>
      <c r="HC19">
        <v>-30</v>
      </c>
      <c r="HD19">
        <v>24.831399999999999</v>
      </c>
      <c r="HE19">
        <v>425.06599999999997</v>
      </c>
      <c r="HF19">
        <v>0</v>
      </c>
      <c r="HG19">
        <v>99.910499999999999</v>
      </c>
      <c r="HH19">
        <v>98.846000000000004</v>
      </c>
    </row>
    <row r="20" spans="1:216" x14ac:dyDescent="0.2">
      <c r="A20">
        <v>2</v>
      </c>
      <c r="B20">
        <v>1689554013.0999999</v>
      </c>
      <c r="C20">
        <v>61.099999904632597</v>
      </c>
      <c r="D20" t="s">
        <v>352</v>
      </c>
      <c r="E20" t="s">
        <v>353</v>
      </c>
      <c r="F20" t="s">
        <v>345</v>
      </c>
      <c r="G20" t="s">
        <v>346</v>
      </c>
      <c r="H20">
        <v>20230716</v>
      </c>
      <c r="I20" t="s">
        <v>390</v>
      </c>
      <c r="J20" t="s">
        <v>391</v>
      </c>
      <c r="K20" t="s">
        <v>392</v>
      </c>
      <c r="L20">
        <v>1689554013.0999999</v>
      </c>
      <c r="M20">
        <f t="shared" si="0"/>
        <v>2.7661144577640355E-3</v>
      </c>
      <c r="N20">
        <f t="shared" si="1"/>
        <v>2.7661144577640355</v>
      </c>
      <c r="O20">
        <f t="shared" si="2"/>
        <v>24.065001017245823</v>
      </c>
      <c r="P20">
        <f t="shared" si="3"/>
        <v>400.06099999999998</v>
      </c>
      <c r="Q20">
        <f t="shared" si="4"/>
        <v>319.80858415369875</v>
      </c>
      <c r="R20">
        <f t="shared" si="5"/>
        <v>32.176978215286589</v>
      </c>
      <c r="S20">
        <f t="shared" si="6"/>
        <v>40.251433887713205</v>
      </c>
      <c r="T20">
        <f t="shared" si="7"/>
        <v>0.54332040439754381</v>
      </c>
      <c r="U20">
        <f t="shared" si="8"/>
        <v>2.9366022248030568</v>
      </c>
      <c r="V20">
        <f t="shared" si="9"/>
        <v>0.49302851186703772</v>
      </c>
      <c r="W20">
        <f t="shared" si="10"/>
        <v>0.31227249155287495</v>
      </c>
      <c r="X20">
        <f t="shared" si="11"/>
        <v>297.67269299999998</v>
      </c>
      <c r="Y20">
        <f t="shared" si="12"/>
        <v>27.902632193504644</v>
      </c>
      <c r="Z20">
        <f t="shared" si="13"/>
        <v>26.997499999999999</v>
      </c>
      <c r="AA20">
        <f t="shared" si="14"/>
        <v>3.5786341941844046</v>
      </c>
      <c r="AB20">
        <f t="shared" si="15"/>
        <v>85.387785966569908</v>
      </c>
      <c r="AC20">
        <f t="shared" si="16"/>
        <v>3.0326943775745199</v>
      </c>
      <c r="AD20">
        <f t="shared" si="17"/>
        <v>3.5516723419457756</v>
      </c>
      <c r="AE20">
        <f t="shared" si="18"/>
        <v>0.54593981660988478</v>
      </c>
      <c r="AF20">
        <f t="shared" si="19"/>
        <v>-121.98564758739397</v>
      </c>
      <c r="AG20">
        <f t="shared" si="20"/>
        <v>-20.375539359778816</v>
      </c>
      <c r="AH20">
        <f t="shared" si="21"/>
        <v>-1.496403185410653</v>
      </c>
      <c r="AI20">
        <f t="shared" si="22"/>
        <v>153.81510286741653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53116.786417499083</v>
      </c>
      <c r="AO20">
        <f t="shared" si="26"/>
        <v>1799.82</v>
      </c>
      <c r="AP20">
        <f t="shared" si="27"/>
        <v>1517.2484999999999</v>
      </c>
      <c r="AQ20">
        <f t="shared" si="28"/>
        <v>0.84300013334666801</v>
      </c>
      <c r="AR20">
        <f t="shared" si="29"/>
        <v>0.16539025735906923</v>
      </c>
      <c r="AS20">
        <v>1689554013.0999999</v>
      </c>
      <c r="AT20">
        <v>400.06099999999998</v>
      </c>
      <c r="AU20">
        <v>425.221</v>
      </c>
      <c r="AV20">
        <v>30.142099999999999</v>
      </c>
      <c r="AW20">
        <v>27.460599999999999</v>
      </c>
      <c r="AX20">
        <v>401.86700000000002</v>
      </c>
      <c r="AY20">
        <v>29.787500000000001</v>
      </c>
      <c r="AZ20">
        <v>600.27700000000004</v>
      </c>
      <c r="BA20">
        <v>100.566</v>
      </c>
      <c r="BB20">
        <v>4.7241199999999997E-2</v>
      </c>
      <c r="BC20">
        <v>26.8688</v>
      </c>
      <c r="BD20">
        <v>26.997499999999999</v>
      </c>
      <c r="BE20">
        <v>999.9</v>
      </c>
      <c r="BF20">
        <v>0</v>
      </c>
      <c r="BG20">
        <v>0</v>
      </c>
      <c r="BH20">
        <v>9983.75</v>
      </c>
      <c r="BI20">
        <v>0</v>
      </c>
      <c r="BJ20">
        <v>1357</v>
      </c>
      <c r="BK20">
        <v>-25.1602</v>
      </c>
      <c r="BL20">
        <v>412.495</v>
      </c>
      <c r="BM20">
        <v>437.22800000000001</v>
      </c>
      <c r="BN20">
        <v>2.6814900000000002</v>
      </c>
      <c r="BO20">
        <v>425.221</v>
      </c>
      <c r="BP20">
        <v>27.460599999999999</v>
      </c>
      <c r="BQ20">
        <v>3.0312800000000002</v>
      </c>
      <c r="BR20">
        <v>2.7616100000000001</v>
      </c>
      <c r="BS20">
        <v>24.200700000000001</v>
      </c>
      <c r="BT20">
        <v>22.656400000000001</v>
      </c>
      <c r="BU20">
        <v>1799.82</v>
      </c>
      <c r="BV20">
        <v>0.89999600000000002</v>
      </c>
      <c r="BW20">
        <v>0.100004</v>
      </c>
      <c r="BX20">
        <v>0</v>
      </c>
      <c r="BY20">
        <v>2.6715</v>
      </c>
      <c r="BZ20">
        <v>0</v>
      </c>
      <c r="CA20">
        <v>16702.599999999999</v>
      </c>
      <c r="CB20">
        <v>17197.8</v>
      </c>
      <c r="CC20">
        <v>41.186999999999998</v>
      </c>
      <c r="CD20">
        <v>43.375</v>
      </c>
      <c r="CE20">
        <v>42.311999999999998</v>
      </c>
      <c r="CF20">
        <v>42.061999999999998</v>
      </c>
      <c r="CG20">
        <v>40.936999999999998</v>
      </c>
      <c r="CH20">
        <v>1619.83</v>
      </c>
      <c r="CI20">
        <v>179.99</v>
      </c>
      <c r="CJ20">
        <v>0</v>
      </c>
      <c r="CK20">
        <v>1689554015.7</v>
      </c>
      <c r="CL20">
        <v>0</v>
      </c>
      <c r="CM20">
        <v>1689553828</v>
      </c>
      <c r="CN20" t="s">
        <v>347</v>
      </c>
      <c r="CO20">
        <v>1689553828</v>
      </c>
      <c r="CP20">
        <v>1689553824</v>
      </c>
      <c r="CQ20">
        <v>1</v>
      </c>
      <c r="CR20">
        <v>-6.9000000000000006E-2</v>
      </c>
      <c r="CS20">
        <v>2E-3</v>
      </c>
      <c r="CT20">
        <v>-1.8089999999999999</v>
      </c>
      <c r="CU20">
        <v>0.35499999999999998</v>
      </c>
      <c r="CV20">
        <v>425</v>
      </c>
      <c r="CW20">
        <v>28</v>
      </c>
      <c r="CX20">
        <v>0.08</v>
      </c>
      <c r="CY20">
        <v>0.06</v>
      </c>
      <c r="CZ20">
        <v>23.969803165578501</v>
      </c>
      <c r="DA20">
        <v>0.159031784946737</v>
      </c>
      <c r="DB20">
        <v>5.0325184593896601E-2</v>
      </c>
      <c r="DC20">
        <v>1</v>
      </c>
      <c r="DD20">
        <v>425.09490476190501</v>
      </c>
      <c r="DE20">
        <v>0.121096153630258</v>
      </c>
      <c r="DF20">
        <v>5.0377531614895402E-2</v>
      </c>
      <c r="DG20">
        <v>-1</v>
      </c>
      <c r="DH20">
        <v>1800.00238095238</v>
      </c>
      <c r="DI20">
        <v>0.39025320499703697</v>
      </c>
      <c r="DJ20">
        <v>0.16183191638552799</v>
      </c>
      <c r="DK20">
        <v>1</v>
      </c>
      <c r="DL20">
        <v>2</v>
      </c>
      <c r="DM20">
        <v>2</v>
      </c>
      <c r="DN20" t="s">
        <v>348</v>
      </c>
      <c r="DO20">
        <v>3.1554799999999998</v>
      </c>
      <c r="DP20">
        <v>2.7814199999999998</v>
      </c>
      <c r="DQ20">
        <v>9.4306200000000007E-2</v>
      </c>
      <c r="DR20">
        <v>9.87595E-2</v>
      </c>
      <c r="DS20">
        <v>0.139767</v>
      </c>
      <c r="DT20">
        <v>0.13184999999999999</v>
      </c>
      <c r="DU20">
        <v>28580.2</v>
      </c>
      <c r="DV20">
        <v>29682.3</v>
      </c>
      <c r="DW20">
        <v>29328.7</v>
      </c>
      <c r="DX20">
        <v>30718.400000000001</v>
      </c>
      <c r="DY20">
        <v>33062.1</v>
      </c>
      <c r="DZ20">
        <v>34991.5</v>
      </c>
      <c r="EA20">
        <v>40296.9</v>
      </c>
      <c r="EB20">
        <v>42670.2</v>
      </c>
      <c r="EC20">
        <v>2.22662</v>
      </c>
      <c r="ED20">
        <v>1.6997</v>
      </c>
      <c r="EE20">
        <v>0.152029</v>
      </c>
      <c r="EF20">
        <v>0</v>
      </c>
      <c r="EG20">
        <v>24.5061</v>
      </c>
      <c r="EH20">
        <v>999.9</v>
      </c>
      <c r="EI20">
        <v>45.720999999999997</v>
      </c>
      <c r="EJ20">
        <v>39.76</v>
      </c>
      <c r="EK20">
        <v>33.277000000000001</v>
      </c>
      <c r="EL20">
        <v>61.32</v>
      </c>
      <c r="EM20">
        <v>23.413499999999999</v>
      </c>
      <c r="EN20">
        <v>1</v>
      </c>
      <c r="EO20">
        <v>-2.6328799999999999E-2</v>
      </c>
      <c r="EP20">
        <v>-0.37847999999999998</v>
      </c>
      <c r="EQ20">
        <v>20.298400000000001</v>
      </c>
      <c r="ER20">
        <v>5.23766</v>
      </c>
      <c r="ES20">
        <v>11.8302</v>
      </c>
      <c r="ET20">
        <v>4.98055</v>
      </c>
      <c r="EU20">
        <v>3.29928</v>
      </c>
      <c r="EV20">
        <v>45.4</v>
      </c>
      <c r="EW20">
        <v>2932.9</v>
      </c>
      <c r="EX20">
        <v>7880.7</v>
      </c>
      <c r="EY20">
        <v>152.19999999999999</v>
      </c>
      <c r="EZ20">
        <v>1.87378</v>
      </c>
      <c r="FA20">
        <v>1.87944</v>
      </c>
      <c r="FB20">
        <v>1.87981</v>
      </c>
      <c r="FC20">
        <v>1.88049</v>
      </c>
      <c r="FD20">
        <v>1.8780399999999999</v>
      </c>
      <c r="FE20">
        <v>1.8766700000000001</v>
      </c>
      <c r="FF20">
        <v>1.8773899999999999</v>
      </c>
      <c r="FG20">
        <v>1.8751500000000001</v>
      </c>
      <c r="FH20">
        <v>0</v>
      </c>
      <c r="FI20">
        <v>0</v>
      </c>
      <c r="FJ20">
        <v>0</v>
      </c>
      <c r="FK20">
        <v>0</v>
      </c>
      <c r="FL20" t="s">
        <v>349</v>
      </c>
      <c r="FM20" t="s">
        <v>350</v>
      </c>
      <c r="FN20" t="s">
        <v>351</v>
      </c>
      <c r="FO20" t="s">
        <v>351</v>
      </c>
      <c r="FP20" t="s">
        <v>351</v>
      </c>
      <c r="FQ20" t="s">
        <v>351</v>
      </c>
      <c r="FR20">
        <v>0</v>
      </c>
      <c r="FS20">
        <v>100</v>
      </c>
      <c r="FT20">
        <v>100</v>
      </c>
      <c r="FU20">
        <v>-1.806</v>
      </c>
      <c r="FV20">
        <v>0.35460000000000003</v>
      </c>
      <c r="FW20">
        <v>-1.80773641744122</v>
      </c>
      <c r="FX20">
        <v>1.4527828764109799E-4</v>
      </c>
      <c r="FY20">
        <v>-4.3579519040863002E-7</v>
      </c>
      <c r="FZ20">
        <v>2.0799061152897499E-10</v>
      </c>
      <c r="GA20">
        <v>0.35461999999999699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3.1</v>
      </c>
      <c r="GJ20">
        <v>3.2</v>
      </c>
      <c r="GK20">
        <v>1.09863</v>
      </c>
      <c r="GL20">
        <v>2.6122999999999998</v>
      </c>
      <c r="GM20">
        <v>1.54541</v>
      </c>
      <c r="GN20">
        <v>2.2631800000000002</v>
      </c>
      <c r="GO20">
        <v>1.5979000000000001</v>
      </c>
      <c r="GP20">
        <v>2.4682599999999999</v>
      </c>
      <c r="GQ20">
        <v>40.578699999999998</v>
      </c>
      <c r="GR20">
        <v>16.1722</v>
      </c>
      <c r="GS20">
        <v>18</v>
      </c>
      <c r="GT20">
        <v>650.16899999999998</v>
      </c>
      <c r="GU20">
        <v>345.54899999999998</v>
      </c>
      <c r="GV20">
        <v>26.1067</v>
      </c>
      <c r="GW20">
        <v>26.627199999999998</v>
      </c>
      <c r="GX20">
        <v>29.9999</v>
      </c>
      <c r="GY20">
        <v>26.573799999999999</v>
      </c>
      <c r="GZ20">
        <v>26.559799999999999</v>
      </c>
      <c r="HA20">
        <v>22.051500000000001</v>
      </c>
      <c r="HB20">
        <v>20</v>
      </c>
      <c r="HC20">
        <v>-30</v>
      </c>
      <c r="HD20">
        <v>26.090800000000002</v>
      </c>
      <c r="HE20">
        <v>425.00799999999998</v>
      </c>
      <c r="HF20">
        <v>0</v>
      </c>
      <c r="HG20">
        <v>99.915499999999994</v>
      </c>
      <c r="HH20">
        <v>98.838399999999993</v>
      </c>
    </row>
    <row r="21" spans="1:216" x14ac:dyDescent="0.2">
      <c r="A21">
        <v>3</v>
      </c>
      <c r="B21">
        <v>1689554074.0999999</v>
      </c>
      <c r="C21">
        <v>122.09999990463299</v>
      </c>
      <c r="D21" t="s">
        <v>354</v>
      </c>
      <c r="E21" t="s">
        <v>355</v>
      </c>
      <c r="F21" t="s">
        <v>345</v>
      </c>
      <c r="G21" t="s">
        <v>346</v>
      </c>
      <c r="H21">
        <v>20230716</v>
      </c>
      <c r="I21" t="s">
        <v>390</v>
      </c>
      <c r="J21" t="s">
        <v>391</v>
      </c>
      <c r="K21" t="s">
        <v>392</v>
      </c>
      <c r="L21">
        <v>1689554074.0999999</v>
      </c>
      <c r="M21">
        <f t="shared" si="0"/>
        <v>2.8232548649255438E-3</v>
      </c>
      <c r="N21">
        <f t="shared" si="1"/>
        <v>2.823254864925544</v>
      </c>
      <c r="O21">
        <f t="shared" si="2"/>
        <v>23.643753095913013</v>
      </c>
      <c r="P21">
        <f t="shared" si="3"/>
        <v>400.024</v>
      </c>
      <c r="Q21">
        <f t="shared" si="4"/>
        <v>312.26331072118813</v>
      </c>
      <c r="R21">
        <f t="shared" si="5"/>
        <v>31.418084445686908</v>
      </c>
      <c r="S21">
        <f t="shared" si="6"/>
        <v>40.248045097821603</v>
      </c>
      <c r="T21">
        <f t="shared" si="7"/>
        <v>0.48439548968512253</v>
      </c>
      <c r="U21">
        <f t="shared" si="8"/>
        <v>2.9406718218080701</v>
      </c>
      <c r="V21">
        <f t="shared" si="9"/>
        <v>0.44403763501201948</v>
      </c>
      <c r="W21">
        <f t="shared" si="10"/>
        <v>0.28086877628333817</v>
      </c>
      <c r="X21">
        <f t="shared" si="11"/>
        <v>248.07861599999995</v>
      </c>
      <c r="Y21">
        <f t="shared" si="12"/>
        <v>27.925065440531995</v>
      </c>
      <c r="Z21">
        <f t="shared" si="13"/>
        <v>27.006499999999999</v>
      </c>
      <c r="AA21">
        <f t="shared" si="14"/>
        <v>3.5805263043740712</v>
      </c>
      <c r="AB21">
        <f t="shared" si="15"/>
        <v>81.785058591424828</v>
      </c>
      <c r="AC21">
        <f t="shared" si="16"/>
        <v>2.9616055083392703</v>
      </c>
      <c r="AD21">
        <f t="shared" si="17"/>
        <v>3.621206072779894</v>
      </c>
      <c r="AE21">
        <f t="shared" si="18"/>
        <v>0.61892079603480088</v>
      </c>
      <c r="AF21">
        <f t="shared" si="19"/>
        <v>-124.50553954321649</v>
      </c>
      <c r="AG21">
        <f t="shared" si="20"/>
        <v>30.518468607033867</v>
      </c>
      <c r="AH21">
        <f t="shared" si="21"/>
        <v>2.2420090175399245</v>
      </c>
      <c r="AI21">
        <f t="shared" si="22"/>
        <v>156.33355408135725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53176.371056487296</v>
      </c>
      <c r="AO21">
        <f t="shared" si="26"/>
        <v>1499.96</v>
      </c>
      <c r="AP21">
        <f t="shared" si="27"/>
        <v>1264.4664</v>
      </c>
      <c r="AQ21">
        <f t="shared" si="28"/>
        <v>0.84300008000213333</v>
      </c>
      <c r="AR21">
        <f t="shared" si="29"/>
        <v>0.16539015440411742</v>
      </c>
      <c r="AS21">
        <v>1689554074.0999999</v>
      </c>
      <c r="AT21">
        <v>400.024</v>
      </c>
      <c r="AU21">
        <v>424.78399999999999</v>
      </c>
      <c r="AV21">
        <v>29.435300000000002</v>
      </c>
      <c r="AW21">
        <v>26.6966</v>
      </c>
      <c r="AX21">
        <v>401.83100000000002</v>
      </c>
      <c r="AY21">
        <v>29.0807</v>
      </c>
      <c r="AZ21">
        <v>600.31799999999998</v>
      </c>
      <c r="BA21">
        <v>100.566</v>
      </c>
      <c r="BB21">
        <v>4.8075899999999998E-2</v>
      </c>
      <c r="BC21">
        <v>27.199000000000002</v>
      </c>
      <c r="BD21">
        <v>27.006499999999999</v>
      </c>
      <c r="BE21">
        <v>999.9</v>
      </c>
      <c r="BF21">
        <v>0</v>
      </c>
      <c r="BG21">
        <v>0</v>
      </c>
      <c r="BH21">
        <v>10006.9</v>
      </c>
      <c r="BI21">
        <v>0</v>
      </c>
      <c r="BJ21">
        <v>1379.46</v>
      </c>
      <c r="BK21">
        <v>-24.759499999999999</v>
      </c>
      <c r="BL21">
        <v>412.15600000000001</v>
      </c>
      <c r="BM21">
        <v>436.435</v>
      </c>
      <c r="BN21">
        <v>2.7387800000000002</v>
      </c>
      <c r="BO21">
        <v>424.78399999999999</v>
      </c>
      <c r="BP21">
        <v>26.6966</v>
      </c>
      <c r="BQ21">
        <v>2.9601999999999999</v>
      </c>
      <c r="BR21">
        <v>2.6847699999999999</v>
      </c>
      <c r="BS21">
        <v>23.805700000000002</v>
      </c>
      <c r="BT21">
        <v>22.1922</v>
      </c>
      <c r="BU21">
        <v>1499.96</v>
      </c>
      <c r="BV21">
        <v>0.89999899999999999</v>
      </c>
      <c r="BW21">
        <v>0.10000100000000001</v>
      </c>
      <c r="BX21">
        <v>0</v>
      </c>
      <c r="BY21">
        <v>2.0931000000000002</v>
      </c>
      <c r="BZ21">
        <v>0</v>
      </c>
      <c r="CA21">
        <v>14270.6</v>
      </c>
      <c r="CB21">
        <v>14332.6</v>
      </c>
      <c r="CC21">
        <v>40.811999999999998</v>
      </c>
      <c r="CD21">
        <v>43.25</v>
      </c>
      <c r="CE21">
        <v>42.186999999999998</v>
      </c>
      <c r="CF21">
        <v>41.936999999999998</v>
      </c>
      <c r="CG21">
        <v>40.75</v>
      </c>
      <c r="CH21">
        <v>1349.96</v>
      </c>
      <c r="CI21">
        <v>150</v>
      </c>
      <c r="CJ21">
        <v>0</v>
      </c>
      <c r="CK21">
        <v>1689554076.9000001</v>
      </c>
      <c r="CL21">
        <v>0</v>
      </c>
      <c r="CM21">
        <v>1689553828</v>
      </c>
      <c r="CN21" t="s">
        <v>347</v>
      </c>
      <c r="CO21">
        <v>1689553828</v>
      </c>
      <c r="CP21">
        <v>1689553824</v>
      </c>
      <c r="CQ21">
        <v>1</v>
      </c>
      <c r="CR21">
        <v>-6.9000000000000006E-2</v>
      </c>
      <c r="CS21">
        <v>2E-3</v>
      </c>
      <c r="CT21">
        <v>-1.8089999999999999</v>
      </c>
      <c r="CU21">
        <v>0.35499999999999998</v>
      </c>
      <c r="CV21">
        <v>425</v>
      </c>
      <c r="CW21">
        <v>28</v>
      </c>
      <c r="CX21">
        <v>0.08</v>
      </c>
      <c r="CY21">
        <v>0.06</v>
      </c>
      <c r="CZ21">
        <v>23.5653096142442</v>
      </c>
      <c r="DA21">
        <v>5.1072694939536999E-2</v>
      </c>
      <c r="DB21">
        <v>5.4246476054948298E-2</v>
      </c>
      <c r="DC21">
        <v>1</v>
      </c>
      <c r="DD21">
        <v>424.73835000000003</v>
      </c>
      <c r="DE21">
        <v>-0.25087218045158599</v>
      </c>
      <c r="DF21">
        <v>6.8746108980801801E-2</v>
      </c>
      <c r="DG21">
        <v>-1</v>
      </c>
      <c r="DH21">
        <v>1499.9965</v>
      </c>
      <c r="DI21">
        <v>-0.112254128763854</v>
      </c>
      <c r="DJ21">
        <v>0.11778263878855801</v>
      </c>
      <c r="DK21">
        <v>1</v>
      </c>
      <c r="DL21">
        <v>2</v>
      </c>
      <c r="DM21">
        <v>2</v>
      </c>
      <c r="DN21" t="s">
        <v>348</v>
      </c>
      <c r="DO21">
        <v>3.1556000000000002</v>
      </c>
      <c r="DP21">
        <v>2.7824599999999999</v>
      </c>
      <c r="DQ21">
        <v>9.4300899999999993E-2</v>
      </c>
      <c r="DR21">
        <v>9.8683699999999999E-2</v>
      </c>
      <c r="DS21">
        <v>0.137466</v>
      </c>
      <c r="DT21">
        <v>0.12931699999999999</v>
      </c>
      <c r="DU21">
        <v>28584.9</v>
      </c>
      <c r="DV21">
        <v>29694.6</v>
      </c>
      <c r="DW21">
        <v>29333</v>
      </c>
      <c r="DX21">
        <v>30728.2</v>
      </c>
      <c r="DY21">
        <v>33156.9</v>
      </c>
      <c r="DZ21">
        <v>35107</v>
      </c>
      <c r="EA21">
        <v>40302.400000000001</v>
      </c>
      <c r="EB21">
        <v>42685.2</v>
      </c>
      <c r="EC21">
        <v>2.2273800000000001</v>
      </c>
      <c r="ED21">
        <v>1.6978500000000001</v>
      </c>
      <c r="EE21">
        <v>0.15442800000000001</v>
      </c>
      <c r="EF21">
        <v>0</v>
      </c>
      <c r="EG21">
        <v>24.4758</v>
      </c>
      <c r="EH21">
        <v>999.9</v>
      </c>
      <c r="EI21">
        <v>45.683999999999997</v>
      </c>
      <c r="EJ21">
        <v>39.801000000000002</v>
      </c>
      <c r="EK21">
        <v>33.321399999999997</v>
      </c>
      <c r="EL21">
        <v>61.22</v>
      </c>
      <c r="EM21">
        <v>23.738</v>
      </c>
      <c r="EN21">
        <v>1</v>
      </c>
      <c r="EO21">
        <v>-3.0482700000000001E-2</v>
      </c>
      <c r="EP21">
        <v>-0.69665600000000005</v>
      </c>
      <c r="EQ21">
        <v>20.300799999999999</v>
      </c>
      <c r="ER21">
        <v>5.2400500000000001</v>
      </c>
      <c r="ES21">
        <v>11.8302</v>
      </c>
      <c r="ET21">
        <v>4.9814499999999997</v>
      </c>
      <c r="EU21">
        <v>3.2997299999999998</v>
      </c>
      <c r="EV21">
        <v>45.4</v>
      </c>
      <c r="EW21">
        <v>2934.1</v>
      </c>
      <c r="EX21">
        <v>7887</v>
      </c>
      <c r="EY21">
        <v>152.19999999999999</v>
      </c>
      <c r="EZ21">
        <v>1.87378</v>
      </c>
      <c r="FA21">
        <v>1.8794599999999999</v>
      </c>
      <c r="FB21">
        <v>1.87984</v>
      </c>
      <c r="FC21">
        <v>1.88049</v>
      </c>
      <c r="FD21">
        <v>1.87805</v>
      </c>
      <c r="FE21">
        <v>1.8766799999999999</v>
      </c>
      <c r="FF21">
        <v>1.8774</v>
      </c>
      <c r="FG21">
        <v>1.8751899999999999</v>
      </c>
      <c r="FH21">
        <v>0</v>
      </c>
      <c r="FI21">
        <v>0</v>
      </c>
      <c r="FJ21">
        <v>0</v>
      </c>
      <c r="FK21">
        <v>0</v>
      </c>
      <c r="FL21" t="s">
        <v>349</v>
      </c>
      <c r="FM21" t="s">
        <v>350</v>
      </c>
      <c r="FN21" t="s">
        <v>351</v>
      </c>
      <c r="FO21" t="s">
        <v>351</v>
      </c>
      <c r="FP21" t="s">
        <v>351</v>
      </c>
      <c r="FQ21" t="s">
        <v>351</v>
      </c>
      <c r="FR21">
        <v>0</v>
      </c>
      <c r="FS21">
        <v>100</v>
      </c>
      <c r="FT21">
        <v>100</v>
      </c>
      <c r="FU21">
        <v>-1.8069999999999999</v>
      </c>
      <c r="FV21">
        <v>0.35460000000000003</v>
      </c>
      <c r="FW21">
        <v>-1.80773641744122</v>
      </c>
      <c r="FX21">
        <v>1.4527828764109799E-4</v>
      </c>
      <c r="FY21">
        <v>-4.3579519040863002E-7</v>
      </c>
      <c r="FZ21">
        <v>2.0799061152897499E-10</v>
      </c>
      <c r="GA21">
        <v>0.35461999999999699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4.0999999999999996</v>
      </c>
      <c r="GJ21">
        <v>4.2</v>
      </c>
      <c r="GK21">
        <v>1.09741</v>
      </c>
      <c r="GL21">
        <v>2.6159699999999999</v>
      </c>
      <c r="GM21">
        <v>1.54541</v>
      </c>
      <c r="GN21">
        <v>2.2631800000000002</v>
      </c>
      <c r="GO21">
        <v>1.5979000000000001</v>
      </c>
      <c r="GP21">
        <v>2.47559</v>
      </c>
      <c r="GQ21">
        <v>40.629800000000003</v>
      </c>
      <c r="GR21">
        <v>16.1722</v>
      </c>
      <c r="GS21">
        <v>18</v>
      </c>
      <c r="GT21">
        <v>650.35699999999997</v>
      </c>
      <c r="GU21">
        <v>344.38400000000001</v>
      </c>
      <c r="GV21">
        <v>26.753699999999998</v>
      </c>
      <c r="GW21">
        <v>26.575600000000001</v>
      </c>
      <c r="GX21">
        <v>29.999500000000001</v>
      </c>
      <c r="GY21">
        <v>26.5412</v>
      </c>
      <c r="GZ21">
        <v>26.525500000000001</v>
      </c>
      <c r="HA21">
        <v>22.023399999999999</v>
      </c>
      <c r="HB21">
        <v>20</v>
      </c>
      <c r="HC21">
        <v>-30</v>
      </c>
      <c r="HD21">
        <v>26.742000000000001</v>
      </c>
      <c r="HE21">
        <v>424.726</v>
      </c>
      <c r="HF21">
        <v>0</v>
      </c>
      <c r="HG21">
        <v>99.929699999999997</v>
      </c>
      <c r="HH21">
        <v>98.872</v>
      </c>
    </row>
    <row r="22" spans="1:216" x14ac:dyDescent="0.2">
      <c r="A22">
        <v>4</v>
      </c>
      <c r="B22">
        <v>1689554135.0999999</v>
      </c>
      <c r="C22">
        <v>183.09999990463299</v>
      </c>
      <c r="D22" t="s">
        <v>356</v>
      </c>
      <c r="E22" t="s">
        <v>357</v>
      </c>
      <c r="F22" t="s">
        <v>345</v>
      </c>
      <c r="G22" t="s">
        <v>346</v>
      </c>
      <c r="H22">
        <v>20230716</v>
      </c>
      <c r="I22" t="s">
        <v>390</v>
      </c>
      <c r="J22" t="s">
        <v>391</v>
      </c>
      <c r="K22" t="s">
        <v>392</v>
      </c>
      <c r="L22">
        <v>1689554135.0999999</v>
      </c>
      <c r="M22">
        <f t="shared" si="0"/>
        <v>3.0398435731932324E-3</v>
      </c>
      <c r="N22">
        <f t="shared" si="1"/>
        <v>3.0398435731932323</v>
      </c>
      <c r="O22">
        <f t="shared" si="2"/>
        <v>23.375194325759725</v>
      </c>
      <c r="P22">
        <f t="shared" si="3"/>
        <v>399.91500000000002</v>
      </c>
      <c r="Q22">
        <f t="shared" si="4"/>
        <v>317.74832459219738</v>
      </c>
      <c r="R22">
        <f t="shared" si="5"/>
        <v>31.967864661733994</v>
      </c>
      <c r="S22">
        <f t="shared" si="6"/>
        <v>40.234448482474498</v>
      </c>
      <c r="T22">
        <f t="shared" si="7"/>
        <v>0.51591627235491067</v>
      </c>
      <c r="U22">
        <f t="shared" si="8"/>
        <v>2.9415503961768388</v>
      </c>
      <c r="V22">
        <f t="shared" si="9"/>
        <v>0.4704115524657661</v>
      </c>
      <c r="W22">
        <f t="shared" si="10"/>
        <v>0.29776045248053734</v>
      </c>
      <c r="X22">
        <f t="shared" si="11"/>
        <v>206.73895499999998</v>
      </c>
      <c r="Y22">
        <f t="shared" si="12"/>
        <v>27.773387261460844</v>
      </c>
      <c r="Z22">
        <f t="shared" si="13"/>
        <v>27.034600000000001</v>
      </c>
      <c r="AA22">
        <f t="shared" si="14"/>
        <v>3.5864395137545992</v>
      </c>
      <c r="AB22">
        <f t="shared" si="15"/>
        <v>80.96721780241964</v>
      </c>
      <c r="AC22">
        <f t="shared" si="16"/>
        <v>2.9574480180687703</v>
      </c>
      <c r="AD22">
        <f t="shared" si="17"/>
        <v>3.6526486871337074</v>
      </c>
      <c r="AE22">
        <f t="shared" si="18"/>
        <v>0.62899149568582891</v>
      </c>
      <c r="AF22">
        <f t="shared" si="19"/>
        <v>-134.05710157782156</v>
      </c>
      <c r="AG22">
        <f t="shared" si="20"/>
        <v>49.462619380613745</v>
      </c>
      <c r="AH22">
        <f t="shared" si="21"/>
        <v>3.6358268518008754</v>
      </c>
      <c r="AI22">
        <f t="shared" si="22"/>
        <v>125.78029965459305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53175.60404870705</v>
      </c>
      <c r="AO22">
        <f t="shared" si="26"/>
        <v>1250.02</v>
      </c>
      <c r="AP22">
        <f t="shared" si="27"/>
        <v>1053.7658999999999</v>
      </c>
      <c r="AQ22">
        <f t="shared" si="28"/>
        <v>0.84299923201228777</v>
      </c>
      <c r="AR22">
        <f t="shared" si="29"/>
        <v>0.16538851778371544</v>
      </c>
      <c r="AS22">
        <v>1689554135.0999999</v>
      </c>
      <c r="AT22">
        <v>399.91500000000002</v>
      </c>
      <c r="AU22">
        <v>424.49599999999998</v>
      </c>
      <c r="AV22">
        <v>29.395900000000001</v>
      </c>
      <c r="AW22">
        <v>26.4466</v>
      </c>
      <c r="AX22">
        <v>401.721</v>
      </c>
      <c r="AY22">
        <v>29.0413</v>
      </c>
      <c r="AZ22">
        <v>600.24099999999999</v>
      </c>
      <c r="BA22">
        <v>100.56</v>
      </c>
      <c r="BB22">
        <v>4.7500300000000002E-2</v>
      </c>
      <c r="BC22">
        <v>27.346499999999999</v>
      </c>
      <c r="BD22">
        <v>27.034600000000001</v>
      </c>
      <c r="BE22">
        <v>999.9</v>
      </c>
      <c r="BF22">
        <v>0</v>
      </c>
      <c r="BG22">
        <v>0</v>
      </c>
      <c r="BH22">
        <v>10012.5</v>
      </c>
      <c r="BI22">
        <v>0</v>
      </c>
      <c r="BJ22">
        <v>1402.16</v>
      </c>
      <c r="BK22">
        <v>-24.581299999999999</v>
      </c>
      <c r="BL22">
        <v>412.02699999999999</v>
      </c>
      <c r="BM22">
        <v>436.02800000000002</v>
      </c>
      <c r="BN22">
        <v>2.94936</v>
      </c>
      <c r="BO22">
        <v>424.49599999999998</v>
      </c>
      <c r="BP22">
        <v>26.4466</v>
      </c>
      <c r="BQ22">
        <v>2.9560599999999999</v>
      </c>
      <c r="BR22">
        <v>2.6594699999999998</v>
      </c>
      <c r="BS22">
        <v>23.782399999999999</v>
      </c>
      <c r="BT22">
        <v>22.036799999999999</v>
      </c>
      <c r="BU22">
        <v>1250.02</v>
      </c>
      <c r="BV22">
        <v>0.90002300000000002</v>
      </c>
      <c r="BW22">
        <v>9.9976700000000002E-2</v>
      </c>
      <c r="BX22">
        <v>0</v>
      </c>
      <c r="BY22">
        <v>2.5146999999999999</v>
      </c>
      <c r="BZ22">
        <v>0</v>
      </c>
      <c r="CA22">
        <v>12378</v>
      </c>
      <c r="CB22">
        <v>11944.5</v>
      </c>
      <c r="CC22">
        <v>40.436999999999998</v>
      </c>
      <c r="CD22">
        <v>43.061999999999998</v>
      </c>
      <c r="CE22">
        <v>41.936999999999998</v>
      </c>
      <c r="CF22">
        <v>41.75</v>
      </c>
      <c r="CG22">
        <v>40.5</v>
      </c>
      <c r="CH22">
        <v>1125.05</v>
      </c>
      <c r="CI22">
        <v>124.97</v>
      </c>
      <c r="CJ22">
        <v>0</v>
      </c>
      <c r="CK22">
        <v>1689554138.0999999</v>
      </c>
      <c r="CL22">
        <v>0</v>
      </c>
      <c r="CM22">
        <v>1689553828</v>
      </c>
      <c r="CN22" t="s">
        <v>347</v>
      </c>
      <c r="CO22">
        <v>1689553828</v>
      </c>
      <c r="CP22">
        <v>1689553824</v>
      </c>
      <c r="CQ22">
        <v>1</v>
      </c>
      <c r="CR22">
        <v>-6.9000000000000006E-2</v>
      </c>
      <c r="CS22">
        <v>2E-3</v>
      </c>
      <c r="CT22">
        <v>-1.8089999999999999</v>
      </c>
      <c r="CU22">
        <v>0.35499999999999998</v>
      </c>
      <c r="CV22">
        <v>425</v>
      </c>
      <c r="CW22">
        <v>28</v>
      </c>
      <c r="CX22">
        <v>0.08</v>
      </c>
      <c r="CY22">
        <v>0.06</v>
      </c>
      <c r="CZ22">
        <v>23.308864857003201</v>
      </c>
      <c r="DA22">
        <v>0.19836702594661501</v>
      </c>
      <c r="DB22">
        <v>3.2471454352824398E-2</v>
      </c>
      <c r="DC22">
        <v>1</v>
      </c>
      <c r="DD22">
        <v>424.43209999999999</v>
      </c>
      <c r="DE22">
        <v>0.20688721804486801</v>
      </c>
      <c r="DF22">
        <v>4.5715314720561E-2</v>
      </c>
      <c r="DG22">
        <v>-1</v>
      </c>
      <c r="DH22">
        <v>1250.02428571429</v>
      </c>
      <c r="DI22">
        <v>4.6768161020366801E-2</v>
      </c>
      <c r="DJ22">
        <v>1.3997084244462599E-2</v>
      </c>
      <c r="DK22">
        <v>1</v>
      </c>
      <c r="DL22">
        <v>2</v>
      </c>
      <c r="DM22">
        <v>2</v>
      </c>
      <c r="DN22" t="s">
        <v>348</v>
      </c>
      <c r="DO22">
        <v>3.15551</v>
      </c>
      <c r="DP22">
        <v>2.78193</v>
      </c>
      <c r="DQ22">
        <v>9.4288700000000003E-2</v>
      </c>
      <c r="DR22">
        <v>9.8638600000000007E-2</v>
      </c>
      <c r="DS22">
        <v>0.137346</v>
      </c>
      <c r="DT22">
        <v>0.12848699999999999</v>
      </c>
      <c r="DU22">
        <v>28590.5</v>
      </c>
      <c r="DV22">
        <v>29703.599999999999</v>
      </c>
      <c r="DW22">
        <v>29338</v>
      </c>
      <c r="DX22">
        <v>30735.599999999999</v>
      </c>
      <c r="DY22">
        <v>33165.699999999997</v>
      </c>
      <c r="DZ22">
        <v>35149</v>
      </c>
      <c r="EA22">
        <v>40308.199999999997</v>
      </c>
      <c r="EB22">
        <v>42695.6</v>
      </c>
      <c r="EC22">
        <v>2.2284299999999999</v>
      </c>
      <c r="ED22">
        <v>1.69825</v>
      </c>
      <c r="EE22">
        <v>0.15664800000000001</v>
      </c>
      <c r="EF22">
        <v>0</v>
      </c>
      <c r="EG22">
        <v>24.467600000000001</v>
      </c>
      <c r="EH22">
        <v>999.9</v>
      </c>
      <c r="EI22">
        <v>45.634999999999998</v>
      </c>
      <c r="EJ22">
        <v>39.841000000000001</v>
      </c>
      <c r="EK22">
        <v>33.3581</v>
      </c>
      <c r="EL22">
        <v>61</v>
      </c>
      <c r="EM22">
        <v>24.390999999999998</v>
      </c>
      <c r="EN22">
        <v>1</v>
      </c>
      <c r="EO22">
        <v>-3.8325699999999997E-2</v>
      </c>
      <c r="EP22">
        <v>-0.58377699999999999</v>
      </c>
      <c r="EQ22">
        <v>20.3035</v>
      </c>
      <c r="ER22">
        <v>5.2403500000000003</v>
      </c>
      <c r="ES22">
        <v>11.8302</v>
      </c>
      <c r="ET22">
        <v>4.9819000000000004</v>
      </c>
      <c r="EU22">
        <v>3.2997800000000002</v>
      </c>
      <c r="EV22">
        <v>45.4</v>
      </c>
      <c r="EW22">
        <v>2935.4</v>
      </c>
      <c r="EX22">
        <v>7894.4</v>
      </c>
      <c r="EY22">
        <v>152.19999999999999</v>
      </c>
      <c r="EZ22">
        <v>1.87378</v>
      </c>
      <c r="FA22">
        <v>1.8794500000000001</v>
      </c>
      <c r="FB22">
        <v>1.8798600000000001</v>
      </c>
      <c r="FC22">
        <v>1.88049</v>
      </c>
      <c r="FD22">
        <v>1.87805</v>
      </c>
      <c r="FE22">
        <v>1.8766700000000001</v>
      </c>
      <c r="FF22">
        <v>1.87738</v>
      </c>
      <c r="FG22">
        <v>1.87517</v>
      </c>
      <c r="FH22">
        <v>0</v>
      </c>
      <c r="FI22">
        <v>0</v>
      </c>
      <c r="FJ22">
        <v>0</v>
      </c>
      <c r="FK22">
        <v>0</v>
      </c>
      <c r="FL22" t="s">
        <v>349</v>
      </c>
      <c r="FM22" t="s">
        <v>350</v>
      </c>
      <c r="FN22" t="s">
        <v>351</v>
      </c>
      <c r="FO22" t="s">
        <v>351</v>
      </c>
      <c r="FP22" t="s">
        <v>351</v>
      </c>
      <c r="FQ22" t="s">
        <v>351</v>
      </c>
      <c r="FR22">
        <v>0</v>
      </c>
      <c r="FS22">
        <v>100</v>
      </c>
      <c r="FT22">
        <v>100</v>
      </c>
      <c r="FU22">
        <v>-1.806</v>
      </c>
      <c r="FV22">
        <v>0.35460000000000003</v>
      </c>
      <c r="FW22">
        <v>-1.80773641744122</v>
      </c>
      <c r="FX22">
        <v>1.4527828764109799E-4</v>
      </c>
      <c r="FY22">
        <v>-4.3579519040863002E-7</v>
      </c>
      <c r="FZ22">
        <v>2.0799061152897499E-10</v>
      </c>
      <c r="GA22">
        <v>0.35461999999999699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5.0999999999999996</v>
      </c>
      <c r="GJ22">
        <v>5.2</v>
      </c>
      <c r="GK22">
        <v>1.09619</v>
      </c>
      <c r="GL22">
        <v>2.6269499999999999</v>
      </c>
      <c r="GM22">
        <v>1.54541</v>
      </c>
      <c r="GN22">
        <v>2.2631800000000002</v>
      </c>
      <c r="GO22">
        <v>1.5979000000000001</v>
      </c>
      <c r="GP22">
        <v>2.4072300000000002</v>
      </c>
      <c r="GQ22">
        <v>40.6554</v>
      </c>
      <c r="GR22">
        <v>16.1722</v>
      </c>
      <c r="GS22">
        <v>18</v>
      </c>
      <c r="GT22">
        <v>650.50400000000002</v>
      </c>
      <c r="GU22">
        <v>344.25200000000001</v>
      </c>
      <c r="GV22">
        <v>26.735399999999998</v>
      </c>
      <c r="GW22">
        <v>26.4894</v>
      </c>
      <c r="GX22">
        <v>29.999500000000001</v>
      </c>
      <c r="GY22">
        <v>26.485800000000001</v>
      </c>
      <c r="GZ22">
        <v>26.471</v>
      </c>
      <c r="HA22">
        <v>22.0091</v>
      </c>
      <c r="HB22">
        <v>20</v>
      </c>
      <c r="HC22">
        <v>-30</v>
      </c>
      <c r="HD22">
        <v>26.324999999999999</v>
      </c>
      <c r="HE22">
        <v>424.536</v>
      </c>
      <c r="HF22">
        <v>0</v>
      </c>
      <c r="HG22">
        <v>99.9452</v>
      </c>
      <c r="HH22">
        <v>98.895799999999994</v>
      </c>
    </row>
    <row r="23" spans="1:216" x14ac:dyDescent="0.2">
      <c r="A23">
        <v>5</v>
      </c>
      <c r="B23">
        <v>1689554196.0999999</v>
      </c>
      <c r="C23">
        <v>244.09999990463299</v>
      </c>
      <c r="D23" t="s">
        <v>358</v>
      </c>
      <c r="E23" t="s">
        <v>359</v>
      </c>
      <c r="F23" t="s">
        <v>345</v>
      </c>
      <c r="G23" t="s">
        <v>346</v>
      </c>
      <c r="H23">
        <v>20230716</v>
      </c>
      <c r="I23" t="s">
        <v>390</v>
      </c>
      <c r="J23" t="s">
        <v>391</v>
      </c>
      <c r="K23" t="s">
        <v>392</v>
      </c>
      <c r="L23">
        <v>1689554196.0999999</v>
      </c>
      <c r="M23">
        <f t="shared" si="0"/>
        <v>2.7090612609700962E-3</v>
      </c>
      <c r="N23">
        <f t="shared" si="1"/>
        <v>2.7090612609700964</v>
      </c>
      <c r="O23">
        <f t="shared" si="2"/>
        <v>22.689734720325497</v>
      </c>
      <c r="P23">
        <f t="shared" si="3"/>
        <v>400.02100000000002</v>
      </c>
      <c r="Q23">
        <f t="shared" si="4"/>
        <v>305.28829523133595</v>
      </c>
      <c r="R23">
        <f t="shared" si="5"/>
        <v>30.712841218805888</v>
      </c>
      <c r="S23">
        <f t="shared" si="6"/>
        <v>40.243211577693309</v>
      </c>
      <c r="T23">
        <f t="shared" si="7"/>
        <v>0.42686518585152533</v>
      </c>
      <c r="U23">
        <f t="shared" si="8"/>
        <v>2.9324486939899708</v>
      </c>
      <c r="V23">
        <f t="shared" si="9"/>
        <v>0.39510701258682457</v>
      </c>
      <c r="W23">
        <f t="shared" si="10"/>
        <v>0.24959804348902692</v>
      </c>
      <c r="X23">
        <f t="shared" si="11"/>
        <v>165.36179282878388</v>
      </c>
      <c r="Y23">
        <f t="shared" si="12"/>
        <v>27.766392997623409</v>
      </c>
      <c r="Z23">
        <f t="shared" si="13"/>
        <v>27.0532</v>
      </c>
      <c r="AA23">
        <f t="shared" si="14"/>
        <v>3.5903582825083395</v>
      </c>
      <c r="AB23">
        <f t="shared" si="15"/>
        <v>79.323609694515056</v>
      </c>
      <c r="AC23">
        <f t="shared" si="16"/>
        <v>2.9229021597794698</v>
      </c>
      <c r="AD23">
        <f t="shared" si="17"/>
        <v>3.6847820857320088</v>
      </c>
      <c r="AE23">
        <f t="shared" si="18"/>
        <v>0.66745612272886978</v>
      </c>
      <c r="AF23">
        <f t="shared" si="19"/>
        <v>-119.46960160878125</v>
      </c>
      <c r="AG23">
        <f t="shared" si="20"/>
        <v>70.019909660342236</v>
      </c>
      <c r="AH23">
        <f t="shared" si="21"/>
        <v>5.1672393158709111</v>
      </c>
      <c r="AI23">
        <f t="shared" si="22"/>
        <v>121.07934019621578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52885.45799051613</v>
      </c>
      <c r="AO23">
        <f t="shared" si="26"/>
        <v>999.827</v>
      </c>
      <c r="AP23">
        <f t="shared" si="27"/>
        <v>842.85437099936996</v>
      </c>
      <c r="AQ23">
        <f t="shared" si="28"/>
        <v>0.84300021003570613</v>
      </c>
      <c r="AR23">
        <f t="shared" si="29"/>
        <v>0.1653904053689127</v>
      </c>
      <c r="AS23">
        <v>1689554196.0999999</v>
      </c>
      <c r="AT23">
        <v>400.02100000000002</v>
      </c>
      <c r="AU23">
        <v>423.78399999999999</v>
      </c>
      <c r="AV23">
        <v>29.053899999999999</v>
      </c>
      <c r="AW23">
        <v>26.424700000000001</v>
      </c>
      <c r="AX23">
        <v>401.827</v>
      </c>
      <c r="AY23">
        <v>28.699300000000001</v>
      </c>
      <c r="AZ23">
        <v>600.26300000000003</v>
      </c>
      <c r="BA23">
        <v>100.55500000000001</v>
      </c>
      <c r="BB23">
        <v>4.7747299999999999E-2</v>
      </c>
      <c r="BC23">
        <v>27.496099999999998</v>
      </c>
      <c r="BD23">
        <v>27.0532</v>
      </c>
      <c r="BE23">
        <v>999.9</v>
      </c>
      <c r="BF23">
        <v>0</v>
      </c>
      <c r="BG23">
        <v>0</v>
      </c>
      <c r="BH23">
        <v>9961.25</v>
      </c>
      <c r="BI23">
        <v>0</v>
      </c>
      <c r="BJ23">
        <v>1396.95</v>
      </c>
      <c r="BK23">
        <v>-23.7639</v>
      </c>
      <c r="BL23">
        <v>411.99</v>
      </c>
      <c r="BM23">
        <v>435.28699999999998</v>
      </c>
      <c r="BN23">
        <v>2.6292599999999999</v>
      </c>
      <c r="BO23">
        <v>423.78399999999999</v>
      </c>
      <c r="BP23">
        <v>26.424700000000001</v>
      </c>
      <c r="BQ23">
        <v>2.9215</v>
      </c>
      <c r="BR23">
        <v>2.6571199999999999</v>
      </c>
      <c r="BS23">
        <v>23.587199999999999</v>
      </c>
      <c r="BT23">
        <v>22.022300000000001</v>
      </c>
      <c r="BU23">
        <v>999.827</v>
      </c>
      <c r="BV23">
        <v>0.89999600000000002</v>
      </c>
      <c r="BW23">
        <v>0.100004</v>
      </c>
      <c r="BX23">
        <v>0</v>
      </c>
      <c r="BY23">
        <v>2.1002000000000001</v>
      </c>
      <c r="BZ23">
        <v>0</v>
      </c>
      <c r="CA23">
        <v>10526.7</v>
      </c>
      <c r="CB23">
        <v>9553.68</v>
      </c>
      <c r="CC23">
        <v>40.061999999999998</v>
      </c>
      <c r="CD23">
        <v>43</v>
      </c>
      <c r="CE23">
        <v>41.811999999999998</v>
      </c>
      <c r="CF23">
        <v>41.5</v>
      </c>
      <c r="CG23">
        <v>40.25</v>
      </c>
      <c r="CH23">
        <v>899.84</v>
      </c>
      <c r="CI23">
        <v>99.99</v>
      </c>
      <c r="CJ23">
        <v>0</v>
      </c>
      <c r="CK23">
        <v>1689554198.7</v>
      </c>
      <c r="CL23">
        <v>0</v>
      </c>
      <c r="CM23">
        <v>1689553828</v>
      </c>
      <c r="CN23" t="s">
        <v>347</v>
      </c>
      <c r="CO23">
        <v>1689553828</v>
      </c>
      <c r="CP23">
        <v>1689553824</v>
      </c>
      <c r="CQ23">
        <v>1</v>
      </c>
      <c r="CR23">
        <v>-6.9000000000000006E-2</v>
      </c>
      <c r="CS23">
        <v>2E-3</v>
      </c>
      <c r="CT23">
        <v>-1.8089999999999999</v>
      </c>
      <c r="CU23">
        <v>0.35499999999999998</v>
      </c>
      <c r="CV23">
        <v>425</v>
      </c>
      <c r="CW23">
        <v>28</v>
      </c>
      <c r="CX23">
        <v>0.08</v>
      </c>
      <c r="CY23">
        <v>0.06</v>
      </c>
      <c r="CZ23">
        <v>22.5381772188735</v>
      </c>
      <c r="DA23">
        <v>0.66564140178452702</v>
      </c>
      <c r="DB23">
        <v>8.4132816359820797E-2</v>
      </c>
      <c r="DC23">
        <v>1</v>
      </c>
      <c r="DD23">
        <v>423.6798</v>
      </c>
      <c r="DE23">
        <v>9.5639097741148406E-3</v>
      </c>
      <c r="DF23">
        <v>4.4463018341094999E-2</v>
      </c>
      <c r="DG23">
        <v>-1</v>
      </c>
      <c r="DH23">
        <v>999.95309999999995</v>
      </c>
      <c r="DI23">
        <v>-0.26993459599660102</v>
      </c>
      <c r="DJ23">
        <v>0.166276546752677</v>
      </c>
      <c r="DK23">
        <v>1</v>
      </c>
      <c r="DL23">
        <v>2</v>
      </c>
      <c r="DM23">
        <v>2</v>
      </c>
      <c r="DN23" t="s">
        <v>348</v>
      </c>
      <c r="DO23">
        <v>3.1556299999999999</v>
      </c>
      <c r="DP23">
        <v>2.7817400000000001</v>
      </c>
      <c r="DQ23">
        <v>9.4312199999999999E-2</v>
      </c>
      <c r="DR23">
        <v>9.8519999999999996E-2</v>
      </c>
      <c r="DS23">
        <v>0.13622799999999999</v>
      </c>
      <c r="DT23">
        <v>0.12842000000000001</v>
      </c>
      <c r="DU23">
        <v>28594.1</v>
      </c>
      <c r="DV23">
        <v>29711.8</v>
      </c>
      <c r="DW23">
        <v>29342.1</v>
      </c>
      <c r="DX23">
        <v>30739.599999999999</v>
      </c>
      <c r="DY23">
        <v>33213.4</v>
      </c>
      <c r="DZ23">
        <v>35155.699999999997</v>
      </c>
      <c r="EA23">
        <v>40313.599999999999</v>
      </c>
      <c r="EB23">
        <v>42701</v>
      </c>
      <c r="EC23">
        <v>2.2292200000000002</v>
      </c>
      <c r="ED23">
        <v>1.6988000000000001</v>
      </c>
      <c r="EE23">
        <v>0.14706</v>
      </c>
      <c r="EF23">
        <v>0</v>
      </c>
      <c r="EG23">
        <v>24.643599999999999</v>
      </c>
      <c r="EH23">
        <v>999.9</v>
      </c>
      <c r="EI23">
        <v>45.561999999999998</v>
      </c>
      <c r="EJ23">
        <v>39.871000000000002</v>
      </c>
      <c r="EK23">
        <v>33.361400000000003</v>
      </c>
      <c r="EL23">
        <v>61.59</v>
      </c>
      <c r="EM23">
        <v>23.657900000000001</v>
      </c>
      <c r="EN23">
        <v>1</v>
      </c>
      <c r="EO23">
        <v>-4.3719500000000001E-2</v>
      </c>
      <c r="EP23">
        <v>0.19031000000000001</v>
      </c>
      <c r="EQ23">
        <v>20.305800000000001</v>
      </c>
      <c r="ER23">
        <v>5.2409499999999998</v>
      </c>
      <c r="ES23">
        <v>11.8302</v>
      </c>
      <c r="ET23">
        <v>4.9817499999999999</v>
      </c>
      <c r="EU23">
        <v>3.2996500000000002</v>
      </c>
      <c r="EV23">
        <v>45.4</v>
      </c>
      <c r="EW23">
        <v>2936.6</v>
      </c>
      <c r="EX23">
        <v>7900.7</v>
      </c>
      <c r="EY23">
        <v>152.19999999999999</v>
      </c>
      <c r="EZ23">
        <v>1.8737699999999999</v>
      </c>
      <c r="FA23">
        <v>1.8794299999999999</v>
      </c>
      <c r="FB23">
        <v>1.8797900000000001</v>
      </c>
      <c r="FC23">
        <v>1.88049</v>
      </c>
      <c r="FD23">
        <v>1.87802</v>
      </c>
      <c r="FE23">
        <v>1.8766700000000001</v>
      </c>
      <c r="FF23">
        <v>1.8773200000000001</v>
      </c>
      <c r="FG23">
        <v>1.8751500000000001</v>
      </c>
      <c r="FH23">
        <v>0</v>
      </c>
      <c r="FI23">
        <v>0</v>
      </c>
      <c r="FJ23">
        <v>0</v>
      </c>
      <c r="FK23">
        <v>0</v>
      </c>
      <c r="FL23" t="s">
        <v>349</v>
      </c>
      <c r="FM23" t="s">
        <v>350</v>
      </c>
      <c r="FN23" t="s">
        <v>351</v>
      </c>
      <c r="FO23" t="s">
        <v>351</v>
      </c>
      <c r="FP23" t="s">
        <v>351</v>
      </c>
      <c r="FQ23" t="s">
        <v>351</v>
      </c>
      <c r="FR23">
        <v>0</v>
      </c>
      <c r="FS23">
        <v>100</v>
      </c>
      <c r="FT23">
        <v>100</v>
      </c>
      <c r="FU23">
        <v>-1.806</v>
      </c>
      <c r="FV23">
        <v>0.35460000000000003</v>
      </c>
      <c r="FW23">
        <v>-1.80773641744122</v>
      </c>
      <c r="FX23">
        <v>1.4527828764109799E-4</v>
      </c>
      <c r="FY23">
        <v>-4.3579519040863002E-7</v>
      </c>
      <c r="FZ23">
        <v>2.0799061152897499E-10</v>
      </c>
      <c r="GA23">
        <v>0.35461999999999699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6.1</v>
      </c>
      <c r="GJ23">
        <v>6.2</v>
      </c>
      <c r="GK23">
        <v>1.09497</v>
      </c>
      <c r="GL23">
        <v>2.6257299999999999</v>
      </c>
      <c r="GM23">
        <v>1.54541</v>
      </c>
      <c r="GN23">
        <v>2.2631800000000002</v>
      </c>
      <c r="GO23">
        <v>1.5979000000000001</v>
      </c>
      <c r="GP23">
        <v>2.32422</v>
      </c>
      <c r="GQ23">
        <v>40.706699999999998</v>
      </c>
      <c r="GR23">
        <v>16.1722</v>
      </c>
      <c r="GS23">
        <v>18</v>
      </c>
      <c r="GT23">
        <v>650.49</v>
      </c>
      <c r="GU23">
        <v>344.245</v>
      </c>
      <c r="GV23">
        <v>26.6846</v>
      </c>
      <c r="GW23">
        <v>26.402899999999999</v>
      </c>
      <c r="GX23">
        <v>30.0001</v>
      </c>
      <c r="GY23">
        <v>26.432600000000001</v>
      </c>
      <c r="GZ23">
        <v>26.424199999999999</v>
      </c>
      <c r="HA23">
        <v>21.976299999999998</v>
      </c>
      <c r="HB23">
        <v>20</v>
      </c>
      <c r="HC23">
        <v>-30</v>
      </c>
      <c r="HD23">
        <v>26.579799999999999</v>
      </c>
      <c r="HE23">
        <v>423.74700000000001</v>
      </c>
      <c r="HF23">
        <v>0</v>
      </c>
      <c r="HG23">
        <v>99.958699999999993</v>
      </c>
      <c r="HH23">
        <v>98.908500000000004</v>
      </c>
    </row>
    <row r="24" spans="1:216" x14ac:dyDescent="0.2">
      <c r="A24">
        <v>6</v>
      </c>
      <c r="B24">
        <v>1689554257.0999999</v>
      </c>
      <c r="C24">
        <v>305.09999990463302</v>
      </c>
      <c r="D24" t="s">
        <v>360</v>
      </c>
      <c r="E24" t="s">
        <v>361</v>
      </c>
      <c r="F24" t="s">
        <v>345</v>
      </c>
      <c r="G24" t="s">
        <v>346</v>
      </c>
      <c r="H24">
        <v>20230716</v>
      </c>
      <c r="I24" t="s">
        <v>390</v>
      </c>
      <c r="J24" t="s">
        <v>391</v>
      </c>
      <c r="K24" t="s">
        <v>392</v>
      </c>
      <c r="L24">
        <v>1689554257.0999999</v>
      </c>
      <c r="M24">
        <f t="shared" si="0"/>
        <v>1.5553608224078968E-3</v>
      </c>
      <c r="N24">
        <f t="shared" si="1"/>
        <v>1.5553608224078967</v>
      </c>
      <c r="O24">
        <f t="shared" si="2"/>
        <v>21.25850712182735</v>
      </c>
      <c r="P24">
        <f t="shared" si="3"/>
        <v>400.04399999999998</v>
      </c>
      <c r="Q24">
        <f t="shared" si="4"/>
        <v>261.82527145373638</v>
      </c>
      <c r="R24">
        <f t="shared" si="5"/>
        <v>26.340676050233373</v>
      </c>
      <c r="S24">
        <f t="shared" si="6"/>
        <v>40.246036417082394</v>
      </c>
      <c r="T24">
        <f t="shared" si="7"/>
        <v>0.26272395532630466</v>
      </c>
      <c r="U24">
        <f t="shared" si="8"/>
        <v>2.9396361209394293</v>
      </c>
      <c r="V24">
        <f t="shared" si="9"/>
        <v>0.25034157264065471</v>
      </c>
      <c r="W24">
        <f t="shared" si="10"/>
        <v>0.1575273489925568</v>
      </c>
      <c r="X24">
        <f t="shared" si="11"/>
        <v>124.00942199999997</v>
      </c>
      <c r="Y24">
        <f t="shared" si="12"/>
        <v>27.963422699773592</v>
      </c>
      <c r="Z24">
        <f t="shared" si="13"/>
        <v>27.151599999999998</v>
      </c>
      <c r="AA24">
        <f t="shared" si="14"/>
        <v>3.6111520868388873</v>
      </c>
      <c r="AB24">
        <f t="shared" si="15"/>
        <v>80.923315397022918</v>
      </c>
      <c r="AC24">
        <f t="shared" si="16"/>
        <v>3.0066619395980601</v>
      </c>
      <c r="AD24">
        <f t="shared" si="17"/>
        <v>3.7154458203385374</v>
      </c>
      <c r="AE24">
        <f t="shared" si="18"/>
        <v>0.60449014724082728</v>
      </c>
      <c r="AF24">
        <f t="shared" si="19"/>
        <v>-68.59141226818825</v>
      </c>
      <c r="AG24">
        <f t="shared" si="20"/>
        <v>77.053784332824506</v>
      </c>
      <c r="AH24">
        <f t="shared" si="21"/>
        <v>5.6792199392941578</v>
      </c>
      <c r="AI24">
        <f t="shared" si="22"/>
        <v>138.15101400393041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53068.562918708223</v>
      </c>
      <c r="AO24">
        <f t="shared" si="26"/>
        <v>749.8</v>
      </c>
      <c r="AP24">
        <f t="shared" si="27"/>
        <v>632.08139999999992</v>
      </c>
      <c r="AQ24">
        <f t="shared" si="28"/>
        <v>0.84299999999999997</v>
      </c>
      <c r="AR24">
        <f t="shared" si="29"/>
        <v>0.16538999999999998</v>
      </c>
      <c r="AS24">
        <v>1689554257.0999999</v>
      </c>
      <c r="AT24">
        <v>400.04399999999998</v>
      </c>
      <c r="AU24">
        <v>421.91199999999998</v>
      </c>
      <c r="AV24">
        <v>29.886099999999999</v>
      </c>
      <c r="AW24">
        <v>28.3781</v>
      </c>
      <c r="AX24">
        <v>401.85</v>
      </c>
      <c r="AY24">
        <v>29.531500000000001</v>
      </c>
      <c r="AZ24">
        <v>600.34900000000005</v>
      </c>
      <c r="BA24">
        <v>100.557</v>
      </c>
      <c r="BB24">
        <v>4.70246E-2</v>
      </c>
      <c r="BC24">
        <v>27.637799999999999</v>
      </c>
      <c r="BD24">
        <v>27.151599999999998</v>
      </c>
      <c r="BE24">
        <v>999.9</v>
      </c>
      <c r="BF24">
        <v>0</v>
      </c>
      <c r="BG24">
        <v>0</v>
      </c>
      <c r="BH24">
        <v>10001.9</v>
      </c>
      <c r="BI24">
        <v>0</v>
      </c>
      <c r="BJ24">
        <v>1407.36</v>
      </c>
      <c r="BK24">
        <v>-21.867799999999999</v>
      </c>
      <c r="BL24">
        <v>412.36799999999999</v>
      </c>
      <c r="BM24">
        <v>434.23500000000001</v>
      </c>
      <c r="BN24">
        <v>1.50806</v>
      </c>
      <c r="BO24">
        <v>421.91199999999998</v>
      </c>
      <c r="BP24">
        <v>28.3781</v>
      </c>
      <c r="BQ24">
        <v>3.0052500000000002</v>
      </c>
      <c r="BR24">
        <v>2.8536100000000002</v>
      </c>
      <c r="BS24">
        <v>24.057099999999998</v>
      </c>
      <c r="BT24">
        <v>23.197500000000002</v>
      </c>
      <c r="BU24">
        <v>749.8</v>
      </c>
      <c r="BV24">
        <v>0.89999499999999999</v>
      </c>
      <c r="BW24">
        <v>0.100005</v>
      </c>
      <c r="BX24">
        <v>0</v>
      </c>
      <c r="BY24">
        <v>2.2927</v>
      </c>
      <c r="BZ24">
        <v>0</v>
      </c>
      <c r="CA24">
        <v>8595.32</v>
      </c>
      <c r="CB24">
        <v>7164.58</v>
      </c>
      <c r="CC24">
        <v>39.686999999999998</v>
      </c>
      <c r="CD24">
        <v>43.061999999999998</v>
      </c>
      <c r="CE24">
        <v>41.375</v>
      </c>
      <c r="CF24">
        <v>41.625</v>
      </c>
      <c r="CG24">
        <v>40.061999999999998</v>
      </c>
      <c r="CH24">
        <v>674.82</v>
      </c>
      <c r="CI24">
        <v>74.98</v>
      </c>
      <c r="CJ24">
        <v>0</v>
      </c>
      <c r="CK24">
        <v>1689554259.9000001</v>
      </c>
      <c r="CL24">
        <v>0</v>
      </c>
      <c r="CM24">
        <v>1689553828</v>
      </c>
      <c r="CN24" t="s">
        <v>347</v>
      </c>
      <c r="CO24">
        <v>1689553828</v>
      </c>
      <c r="CP24">
        <v>1689553824</v>
      </c>
      <c r="CQ24">
        <v>1</v>
      </c>
      <c r="CR24">
        <v>-6.9000000000000006E-2</v>
      </c>
      <c r="CS24">
        <v>2E-3</v>
      </c>
      <c r="CT24">
        <v>-1.8089999999999999</v>
      </c>
      <c r="CU24">
        <v>0.35499999999999998</v>
      </c>
      <c r="CV24">
        <v>425</v>
      </c>
      <c r="CW24">
        <v>28</v>
      </c>
      <c r="CX24">
        <v>0.08</v>
      </c>
      <c r="CY24">
        <v>0.06</v>
      </c>
      <c r="CZ24">
        <v>21.1309464855625</v>
      </c>
      <c r="DA24">
        <v>0.69459192065094599</v>
      </c>
      <c r="DB24">
        <v>7.4541928146304795E-2</v>
      </c>
      <c r="DC24">
        <v>1</v>
      </c>
      <c r="DD24">
        <v>421.90800000000002</v>
      </c>
      <c r="DE24">
        <v>-0.233954887218075</v>
      </c>
      <c r="DF24">
        <v>3.3388620816080801E-2</v>
      </c>
      <c r="DG24">
        <v>-1</v>
      </c>
      <c r="DH24">
        <v>749.96542857142902</v>
      </c>
      <c r="DI24">
        <v>0.25881718578228902</v>
      </c>
      <c r="DJ24">
        <v>0.16358820874628999</v>
      </c>
      <c r="DK24">
        <v>1</v>
      </c>
      <c r="DL24">
        <v>2</v>
      </c>
      <c r="DM24">
        <v>2</v>
      </c>
      <c r="DN24" t="s">
        <v>348</v>
      </c>
      <c r="DO24">
        <v>3.15584</v>
      </c>
      <c r="DP24">
        <v>2.7813699999999999</v>
      </c>
      <c r="DQ24">
        <v>9.4329300000000005E-2</v>
      </c>
      <c r="DR24">
        <v>9.8214300000000004E-2</v>
      </c>
      <c r="DS24">
        <v>0.13897000000000001</v>
      </c>
      <c r="DT24">
        <v>0.13489499999999999</v>
      </c>
      <c r="DU24">
        <v>28593.4</v>
      </c>
      <c r="DV24">
        <v>29700.5</v>
      </c>
      <c r="DW24">
        <v>29341.9</v>
      </c>
      <c r="DX24">
        <v>30717.4</v>
      </c>
      <c r="DY24">
        <v>33104.800000000003</v>
      </c>
      <c r="DZ24">
        <v>34861</v>
      </c>
      <c r="EA24">
        <v>40313</v>
      </c>
      <c r="EB24">
        <v>42664.2</v>
      </c>
      <c r="EC24">
        <v>2.2286700000000002</v>
      </c>
      <c r="ED24">
        <v>1.7030799999999999</v>
      </c>
      <c r="EE24">
        <v>0.12628</v>
      </c>
      <c r="EF24">
        <v>0</v>
      </c>
      <c r="EG24">
        <v>25.083400000000001</v>
      </c>
      <c r="EH24">
        <v>999.9</v>
      </c>
      <c r="EI24">
        <v>45.470999999999997</v>
      </c>
      <c r="EJ24">
        <v>39.911000000000001</v>
      </c>
      <c r="EK24">
        <v>33.360799999999998</v>
      </c>
      <c r="EL24">
        <v>61.01</v>
      </c>
      <c r="EM24">
        <v>24.1066</v>
      </c>
      <c r="EN24">
        <v>1</v>
      </c>
      <c r="EO24">
        <v>-4.4090400000000002E-2</v>
      </c>
      <c r="EP24">
        <v>0.95799000000000001</v>
      </c>
      <c r="EQ24">
        <v>20.304400000000001</v>
      </c>
      <c r="ER24">
        <v>5.2411000000000003</v>
      </c>
      <c r="ES24">
        <v>11.8302</v>
      </c>
      <c r="ET24">
        <v>4.9816500000000001</v>
      </c>
      <c r="EU24">
        <v>3.2997999999999998</v>
      </c>
      <c r="EV24">
        <v>45.5</v>
      </c>
      <c r="EW24">
        <v>2938</v>
      </c>
      <c r="EX24">
        <v>7908.2</v>
      </c>
      <c r="EY24">
        <v>152.19999999999999</v>
      </c>
      <c r="EZ24">
        <v>1.8737699999999999</v>
      </c>
      <c r="FA24">
        <v>1.8794299999999999</v>
      </c>
      <c r="FB24">
        <v>1.8797999999999999</v>
      </c>
      <c r="FC24">
        <v>1.88049</v>
      </c>
      <c r="FD24">
        <v>1.87805</v>
      </c>
      <c r="FE24">
        <v>1.8766700000000001</v>
      </c>
      <c r="FF24">
        <v>1.87731</v>
      </c>
      <c r="FG24">
        <v>1.8751500000000001</v>
      </c>
      <c r="FH24">
        <v>0</v>
      </c>
      <c r="FI24">
        <v>0</v>
      </c>
      <c r="FJ24">
        <v>0</v>
      </c>
      <c r="FK24">
        <v>0</v>
      </c>
      <c r="FL24" t="s">
        <v>349</v>
      </c>
      <c r="FM24" t="s">
        <v>350</v>
      </c>
      <c r="FN24" t="s">
        <v>351</v>
      </c>
      <c r="FO24" t="s">
        <v>351</v>
      </c>
      <c r="FP24" t="s">
        <v>351</v>
      </c>
      <c r="FQ24" t="s">
        <v>351</v>
      </c>
      <c r="FR24">
        <v>0</v>
      </c>
      <c r="FS24">
        <v>100</v>
      </c>
      <c r="FT24">
        <v>100</v>
      </c>
      <c r="FU24">
        <v>-1.806</v>
      </c>
      <c r="FV24">
        <v>0.35460000000000003</v>
      </c>
      <c r="FW24">
        <v>-1.80773641744122</v>
      </c>
      <c r="FX24">
        <v>1.4527828764109799E-4</v>
      </c>
      <c r="FY24">
        <v>-4.3579519040863002E-7</v>
      </c>
      <c r="FZ24">
        <v>2.0799061152897499E-10</v>
      </c>
      <c r="GA24">
        <v>0.35461999999999699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7.2</v>
      </c>
      <c r="GJ24">
        <v>7.2</v>
      </c>
      <c r="GK24">
        <v>1.09253</v>
      </c>
      <c r="GL24">
        <v>2.6098599999999998</v>
      </c>
      <c r="GM24">
        <v>1.54541</v>
      </c>
      <c r="GN24">
        <v>2.2631800000000002</v>
      </c>
      <c r="GO24">
        <v>1.5979000000000001</v>
      </c>
      <c r="GP24">
        <v>2.47437</v>
      </c>
      <c r="GQ24">
        <v>40.758000000000003</v>
      </c>
      <c r="GR24">
        <v>16.180900000000001</v>
      </c>
      <c r="GS24">
        <v>18</v>
      </c>
      <c r="GT24">
        <v>649.91999999999996</v>
      </c>
      <c r="GU24">
        <v>346.41500000000002</v>
      </c>
      <c r="GV24">
        <v>26.101800000000001</v>
      </c>
      <c r="GW24">
        <v>26.377500000000001</v>
      </c>
      <c r="GX24">
        <v>30.000399999999999</v>
      </c>
      <c r="GY24">
        <v>26.419499999999999</v>
      </c>
      <c r="GZ24">
        <v>26.418900000000001</v>
      </c>
      <c r="HA24">
        <v>21.9251</v>
      </c>
      <c r="HB24">
        <v>20</v>
      </c>
      <c r="HC24">
        <v>-30</v>
      </c>
      <c r="HD24">
        <v>25.961600000000001</v>
      </c>
      <c r="HE24">
        <v>421.96800000000002</v>
      </c>
      <c r="HF24">
        <v>0</v>
      </c>
      <c r="HG24">
        <v>99.957599999999999</v>
      </c>
      <c r="HH24">
        <v>98.8292</v>
      </c>
    </row>
    <row r="25" spans="1:216" x14ac:dyDescent="0.2">
      <c r="A25">
        <v>7</v>
      </c>
      <c r="B25">
        <v>1689554318.0999999</v>
      </c>
      <c r="C25">
        <v>366.09999990463302</v>
      </c>
      <c r="D25" t="s">
        <v>362</v>
      </c>
      <c r="E25" t="s">
        <v>363</v>
      </c>
      <c r="F25" t="s">
        <v>345</v>
      </c>
      <c r="G25" t="s">
        <v>346</v>
      </c>
      <c r="H25">
        <v>20230716</v>
      </c>
      <c r="I25" t="s">
        <v>390</v>
      </c>
      <c r="J25" t="s">
        <v>391</v>
      </c>
      <c r="K25" t="s">
        <v>392</v>
      </c>
      <c r="L25">
        <v>1689554318.0999999</v>
      </c>
      <c r="M25">
        <f t="shared" si="0"/>
        <v>1.8392665022809688E-3</v>
      </c>
      <c r="N25">
        <f t="shared" si="1"/>
        <v>1.8392665022809687</v>
      </c>
      <c r="O25">
        <f t="shared" si="2"/>
        <v>19.363931081288115</v>
      </c>
      <c r="P25">
        <f t="shared" si="3"/>
        <v>400.00299999999999</v>
      </c>
      <c r="Q25">
        <f t="shared" si="4"/>
        <v>304.14626215170534</v>
      </c>
      <c r="R25">
        <f t="shared" si="5"/>
        <v>30.597115401948987</v>
      </c>
      <c r="S25">
        <f t="shared" si="6"/>
        <v>40.240303680014101</v>
      </c>
      <c r="T25">
        <f t="shared" si="7"/>
        <v>0.35300016915939691</v>
      </c>
      <c r="U25">
        <f t="shared" si="8"/>
        <v>2.9427619997114309</v>
      </c>
      <c r="V25">
        <f t="shared" si="9"/>
        <v>0.3310500367545447</v>
      </c>
      <c r="W25">
        <f t="shared" si="10"/>
        <v>0.20876456476329869</v>
      </c>
      <c r="X25">
        <f t="shared" si="11"/>
        <v>99.200095049999987</v>
      </c>
      <c r="Y25">
        <f t="shared" si="12"/>
        <v>27.524794088819643</v>
      </c>
      <c r="Z25">
        <f t="shared" si="13"/>
        <v>26.962599999999998</v>
      </c>
      <c r="AA25">
        <f t="shared" si="14"/>
        <v>3.5713052634404776</v>
      </c>
      <c r="AB25">
        <f t="shared" si="15"/>
        <v>82.623758762055871</v>
      </c>
      <c r="AC25">
        <f t="shared" si="16"/>
        <v>3.0307260415945496</v>
      </c>
      <c r="AD25">
        <f t="shared" si="17"/>
        <v>3.668104776402862</v>
      </c>
      <c r="AE25">
        <f t="shared" si="18"/>
        <v>0.54057922184592799</v>
      </c>
      <c r="AF25">
        <f t="shared" si="19"/>
        <v>-81.111652750590721</v>
      </c>
      <c r="AG25">
        <f t="shared" si="20"/>
        <v>72.344484327370353</v>
      </c>
      <c r="AH25">
        <f t="shared" si="21"/>
        <v>5.3156087907101499</v>
      </c>
      <c r="AI25">
        <f t="shared" si="22"/>
        <v>95.748535417489762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53197.846251428266</v>
      </c>
      <c r="AO25">
        <f t="shared" si="26"/>
        <v>599.79499999999996</v>
      </c>
      <c r="AP25">
        <f t="shared" si="27"/>
        <v>505.62718499999994</v>
      </c>
      <c r="AQ25">
        <f t="shared" si="28"/>
        <v>0.84299999999999997</v>
      </c>
      <c r="AR25">
        <f t="shared" si="29"/>
        <v>0.16538999999999998</v>
      </c>
      <c r="AS25">
        <v>1689554318.0999999</v>
      </c>
      <c r="AT25">
        <v>400.00299999999999</v>
      </c>
      <c r="AU25">
        <v>420.09300000000002</v>
      </c>
      <c r="AV25">
        <v>30.1265</v>
      </c>
      <c r="AW25">
        <v>28.343499999999999</v>
      </c>
      <c r="AX25">
        <v>401.80900000000003</v>
      </c>
      <c r="AY25">
        <v>29.771899999999999</v>
      </c>
      <c r="AZ25">
        <v>600.28800000000001</v>
      </c>
      <c r="BA25">
        <v>100.554</v>
      </c>
      <c r="BB25">
        <v>4.6004700000000003E-2</v>
      </c>
      <c r="BC25">
        <v>27.418600000000001</v>
      </c>
      <c r="BD25">
        <v>26.962599999999998</v>
      </c>
      <c r="BE25">
        <v>999.9</v>
      </c>
      <c r="BF25">
        <v>0</v>
      </c>
      <c r="BG25">
        <v>0</v>
      </c>
      <c r="BH25">
        <v>10020</v>
      </c>
      <c r="BI25">
        <v>0</v>
      </c>
      <c r="BJ25">
        <v>1120.3800000000001</v>
      </c>
      <c r="BK25">
        <v>-20.090199999999999</v>
      </c>
      <c r="BL25">
        <v>412.428</v>
      </c>
      <c r="BM25">
        <v>432.34800000000001</v>
      </c>
      <c r="BN25">
        <v>1.7829699999999999</v>
      </c>
      <c r="BO25">
        <v>420.09300000000002</v>
      </c>
      <c r="BP25">
        <v>28.343499999999999</v>
      </c>
      <c r="BQ25">
        <v>3.02935</v>
      </c>
      <c r="BR25">
        <v>2.8500700000000001</v>
      </c>
      <c r="BS25">
        <v>24.190100000000001</v>
      </c>
      <c r="BT25">
        <v>23.177</v>
      </c>
      <c r="BU25">
        <v>599.79499999999996</v>
      </c>
      <c r="BV25">
        <v>0.900007</v>
      </c>
      <c r="BW25">
        <v>9.9992999999999999E-2</v>
      </c>
      <c r="BX25">
        <v>0</v>
      </c>
      <c r="BY25">
        <v>2.5133000000000001</v>
      </c>
      <c r="BZ25">
        <v>0</v>
      </c>
      <c r="CA25">
        <v>7075.11</v>
      </c>
      <c r="CB25">
        <v>5731.26</v>
      </c>
      <c r="CC25">
        <v>39.311999999999998</v>
      </c>
      <c r="CD25">
        <v>43.061999999999998</v>
      </c>
      <c r="CE25">
        <v>41.375</v>
      </c>
      <c r="CF25">
        <v>41.686999999999998</v>
      </c>
      <c r="CG25">
        <v>39.875</v>
      </c>
      <c r="CH25">
        <v>539.82000000000005</v>
      </c>
      <c r="CI25">
        <v>59.98</v>
      </c>
      <c r="CJ25">
        <v>0</v>
      </c>
      <c r="CK25">
        <v>1689554321.0999999</v>
      </c>
      <c r="CL25">
        <v>0</v>
      </c>
      <c r="CM25">
        <v>1689553828</v>
      </c>
      <c r="CN25" t="s">
        <v>347</v>
      </c>
      <c r="CO25">
        <v>1689553828</v>
      </c>
      <c r="CP25">
        <v>1689553824</v>
      </c>
      <c r="CQ25">
        <v>1</v>
      </c>
      <c r="CR25">
        <v>-6.9000000000000006E-2</v>
      </c>
      <c r="CS25">
        <v>2E-3</v>
      </c>
      <c r="CT25">
        <v>-1.8089999999999999</v>
      </c>
      <c r="CU25">
        <v>0.35499999999999998</v>
      </c>
      <c r="CV25">
        <v>425</v>
      </c>
      <c r="CW25">
        <v>28</v>
      </c>
      <c r="CX25">
        <v>0.08</v>
      </c>
      <c r="CY25">
        <v>0.06</v>
      </c>
      <c r="CZ25">
        <v>19.225798241720799</v>
      </c>
      <c r="DA25">
        <v>0.16836949867276299</v>
      </c>
      <c r="DB25">
        <v>4.8381597424744301E-2</v>
      </c>
      <c r="DC25">
        <v>1</v>
      </c>
      <c r="DD25">
        <v>419.96384999999998</v>
      </c>
      <c r="DE25">
        <v>2.4315789473978399E-2</v>
      </c>
      <c r="DF25">
        <v>5.3709659280243398E-2</v>
      </c>
      <c r="DG25">
        <v>-1</v>
      </c>
      <c r="DH25">
        <v>600.07247619047598</v>
      </c>
      <c r="DI25">
        <v>-0.128901752726194</v>
      </c>
      <c r="DJ25">
        <v>0.12509182115078399</v>
      </c>
      <c r="DK25">
        <v>1</v>
      </c>
      <c r="DL25">
        <v>2</v>
      </c>
      <c r="DM25">
        <v>2</v>
      </c>
      <c r="DN25" t="s">
        <v>348</v>
      </c>
      <c r="DO25">
        <v>3.1556899999999999</v>
      </c>
      <c r="DP25">
        <v>2.7805</v>
      </c>
      <c r="DQ25">
        <v>9.4319700000000006E-2</v>
      </c>
      <c r="DR25">
        <v>9.7890500000000005E-2</v>
      </c>
      <c r="DS25">
        <v>0.13974700000000001</v>
      </c>
      <c r="DT25">
        <v>0.13477800000000001</v>
      </c>
      <c r="DU25">
        <v>28592.1</v>
      </c>
      <c r="DV25">
        <v>29709.3</v>
      </c>
      <c r="DW25">
        <v>29340.400000000001</v>
      </c>
      <c r="DX25">
        <v>30715.7</v>
      </c>
      <c r="DY25">
        <v>33073.199999999997</v>
      </c>
      <c r="DZ25">
        <v>34864.400000000001</v>
      </c>
      <c r="EA25">
        <v>40311.5</v>
      </c>
      <c r="EB25">
        <v>42662.400000000001</v>
      </c>
      <c r="EC25">
        <v>2.2284299999999999</v>
      </c>
      <c r="ED25">
        <v>1.70295</v>
      </c>
      <c r="EE25">
        <v>9.3735799999999994E-2</v>
      </c>
      <c r="EF25">
        <v>0</v>
      </c>
      <c r="EG25">
        <v>25.427600000000002</v>
      </c>
      <c r="EH25">
        <v>999.9</v>
      </c>
      <c r="EI25">
        <v>45.348999999999997</v>
      </c>
      <c r="EJ25">
        <v>39.951999999999998</v>
      </c>
      <c r="EK25">
        <v>33.348199999999999</v>
      </c>
      <c r="EL25">
        <v>60.64</v>
      </c>
      <c r="EM25">
        <v>23.353400000000001</v>
      </c>
      <c r="EN25">
        <v>1</v>
      </c>
      <c r="EO25">
        <v>-4.31758E-2</v>
      </c>
      <c r="EP25">
        <v>0.280891</v>
      </c>
      <c r="EQ25">
        <v>20.309200000000001</v>
      </c>
      <c r="ER25">
        <v>5.2409499999999998</v>
      </c>
      <c r="ES25">
        <v>11.8302</v>
      </c>
      <c r="ET25">
        <v>4.9816500000000001</v>
      </c>
      <c r="EU25">
        <v>3.2999000000000001</v>
      </c>
      <c r="EV25">
        <v>45.5</v>
      </c>
      <c r="EW25">
        <v>2939.1</v>
      </c>
      <c r="EX25">
        <v>7914.4</v>
      </c>
      <c r="EY25">
        <v>152.19999999999999</v>
      </c>
      <c r="EZ25">
        <v>1.8737600000000001</v>
      </c>
      <c r="FA25">
        <v>1.8794299999999999</v>
      </c>
      <c r="FB25">
        <v>1.87984</v>
      </c>
      <c r="FC25">
        <v>1.88049</v>
      </c>
      <c r="FD25">
        <v>1.87805</v>
      </c>
      <c r="FE25">
        <v>1.8766799999999999</v>
      </c>
      <c r="FF25">
        <v>1.8773599999999999</v>
      </c>
      <c r="FG25">
        <v>1.8751599999999999</v>
      </c>
      <c r="FH25">
        <v>0</v>
      </c>
      <c r="FI25">
        <v>0</v>
      </c>
      <c r="FJ25">
        <v>0</v>
      </c>
      <c r="FK25">
        <v>0</v>
      </c>
      <c r="FL25" t="s">
        <v>349</v>
      </c>
      <c r="FM25" t="s">
        <v>350</v>
      </c>
      <c r="FN25" t="s">
        <v>351</v>
      </c>
      <c r="FO25" t="s">
        <v>351</v>
      </c>
      <c r="FP25" t="s">
        <v>351</v>
      </c>
      <c r="FQ25" t="s">
        <v>351</v>
      </c>
      <c r="FR25">
        <v>0</v>
      </c>
      <c r="FS25">
        <v>100</v>
      </c>
      <c r="FT25">
        <v>100</v>
      </c>
      <c r="FU25">
        <v>-1.806</v>
      </c>
      <c r="FV25">
        <v>0.35460000000000003</v>
      </c>
      <c r="FW25">
        <v>-1.80773641744122</v>
      </c>
      <c r="FX25">
        <v>1.4527828764109799E-4</v>
      </c>
      <c r="FY25">
        <v>-4.3579519040863002E-7</v>
      </c>
      <c r="FZ25">
        <v>2.0799061152897499E-10</v>
      </c>
      <c r="GA25">
        <v>0.35461999999999699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8.1999999999999993</v>
      </c>
      <c r="GJ25">
        <v>8.1999999999999993</v>
      </c>
      <c r="GK25">
        <v>1.08887</v>
      </c>
      <c r="GL25">
        <v>2.6184099999999999</v>
      </c>
      <c r="GM25">
        <v>1.54541</v>
      </c>
      <c r="GN25">
        <v>2.2631800000000002</v>
      </c>
      <c r="GO25">
        <v>1.5979000000000001</v>
      </c>
      <c r="GP25">
        <v>2.4096700000000002</v>
      </c>
      <c r="GQ25">
        <v>40.835000000000001</v>
      </c>
      <c r="GR25">
        <v>16.180900000000001</v>
      </c>
      <c r="GS25">
        <v>18</v>
      </c>
      <c r="GT25">
        <v>649.83600000000001</v>
      </c>
      <c r="GU25">
        <v>346.38</v>
      </c>
      <c r="GV25">
        <v>26.055499999999999</v>
      </c>
      <c r="GW25">
        <v>26.412500000000001</v>
      </c>
      <c r="GX25">
        <v>30.000499999999999</v>
      </c>
      <c r="GY25">
        <v>26.4284</v>
      </c>
      <c r="GZ25">
        <v>26.4238</v>
      </c>
      <c r="HA25">
        <v>21.86</v>
      </c>
      <c r="HB25">
        <v>20</v>
      </c>
      <c r="HC25">
        <v>-30</v>
      </c>
      <c r="HD25">
        <v>26.048100000000002</v>
      </c>
      <c r="HE25">
        <v>420.07600000000002</v>
      </c>
      <c r="HF25">
        <v>0</v>
      </c>
      <c r="HG25">
        <v>99.953400000000002</v>
      </c>
      <c r="HH25">
        <v>98.824299999999994</v>
      </c>
    </row>
    <row r="26" spans="1:216" x14ac:dyDescent="0.2">
      <c r="A26">
        <v>8</v>
      </c>
      <c r="B26">
        <v>1689554379.0999999</v>
      </c>
      <c r="C26">
        <v>427.09999990463302</v>
      </c>
      <c r="D26" t="s">
        <v>364</v>
      </c>
      <c r="E26" t="s">
        <v>365</v>
      </c>
      <c r="F26" t="s">
        <v>345</v>
      </c>
      <c r="G26" t="s">
        <v>346</v>
      </c>
      <c r="H26">
        <v>20230716</v>
      </c>
      <c r="I26" t="s">
        <v>390</v>
      </c>
      <c r="J26" t="s">
        <v>391</v>
      </c>
      <c r="K26" t="s">
        <v>392</v>
      </c>
      <c r="L26">
        <v>1689554379.0999999</v>
      </c>
      <c r="M26">
        <f t="shared" si="0"/>
        <v>2.1404396116462801E-3</v>
      </c>
      <c r="N26">
        <f t="shared" si="1"/>
        <v>2.14043961164628</v>
      </c>
      <c r="O26">
        <f t="shared" si="2"/>
        <v>17.706902447157816</v>
      </c>
      <c r="P26">
        <f t="shared" si="3"/>
        <v>399.93900000000002</v>
      </c>
      <c r="Q26">
        <f t="shared" si="4"/>
        <v>325.82260681783816</v>
      </c>
      <c r="R26">
        <f t="shared" si="5"/>
        <v>32.778760646742455</v>
      </c>
      <c r="S26">
        <f t="shared" si="6"/>
        <v>40.2350987315832</v>
      </c>
      <c r="T26">
        <f t="shared" si="7"/>
        <v>0.42641399901189297</v>
      </c>
      <c r="U26">
        <f t="shared" si="8"/>
        <v>2.938954382925882</v>
      </c>
      <c r="V26">
        <f t="shared" si="9"/>
        <v>0.39478483694570671</v>
      </c>
      <c r="W26">
        <f t="shared" si="10"/>
        <v>0.24938648657189214</v>
      </c>
      <c r="X26">
        <f t="shared" si="11"/>
        <v>82.650501779304818</v>
      </c>
      <c r="Y26">
        <f t="shared" si="12"/>
        <v>27.326475293832107</v>
      </c>
      <c r="Z26">
        <f t="shared" si="13"/>
        <v>26.893599999999999</v>
      </c>
      <c r="AA26">
        <f t="shared" si="14"/>
        <v>3.5568539510566355</v>
      </c>
      <c r="AB26">
        <f t="shared" si="15"/>
        <v>82.695559812992414</v>
      </c>
      <c r="AC26">
        <f t="shared" si="16"/>
        <v>3.0292596068568001</v>
      </c>
      <c r="AD26">
        <f t="shared" si="17"/>
        <v>3.6631466232372842</v>
      </c>
      <c r="AE26">
        <f t="shared" si="18"/>
        <v>0.52759434419983542</v>
      </c>
      <c r="AF26">
        <f t="shared" si="19"/>
        <v>-94.39338687360096</v>
      </c>
      <c r="AG26">
        <f t="shared" si="20"/>
        <v>79.523499672665324</v>
      </c>
      <c r="AH26">
        <f t="shared" si="21"/>
        <v>5.8479753870147633</v>
      </c>
      <c r="AI26">
        <f t="shared" si="22"/>
        <v>73.628589965383952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53091.588197466466</v>
      </c>
      <c r="AO26">
        <f t="shared" si="26"/>
        <v>499.73200000000003</v>
      </c>
      <c r="AP26">
        <f t="shared" si="27"/>
        <v>421.27398599963988</v>
      </c>
      <c r="AQ26">
        <f t="shared" si="28"/>
        <v>0.84299981990274753</v>
      </c>
      <c r="AR26">
        <f t="shared" si="29"/>
        <v>0.16538965241230263</v>
      </c>
      <c r="AS26">
        <v>1689554379.0999999</v>
      </c>
      <c r="AT26">
        <v>399.93900000000002</v>
      </c>
      <c r="AU26">
        <v>418.49400000000003</v>
      </c>
      <c r="AV26">
        <v>30.111000000000001</v>
      </c>
      <c r="AW26">
        <v>28.035900000000002</v>
      </c>
      <c r="AX26">
        <v>401.74599999999998</v>
      </c>
      <c r="AY26">
        <v>29.756399999999999</v>
      </c>
      <c r="AZ26">
        <v>600.25699999999995</v>
      </c>
      <c r="BA26">
        <v>100.556</v>
      </c>
      <c r="BB26">
        <v>4.70888E-2</v>
      </c>
      <c r="BC26">
        <v>27.395499999999998</v>
      </c>
      <c r="BD26">
        <v>26.893599999999999</v>
      </c>
      <c r="BE26">
        <v>999.9</v>
      </c>
      <c r="BF26">
        <v>0</v>
      </c>
      <c r="BG26">
        <v>0</v>
      </c>
      <c r="BH26">
        <v>9998.1200000000008</v>
      </c>
      <c r="BI26">
        <v>0</v>
      </c>
      <c r="BJ26">
        <v>1375.63</v>
      </c>
      <c r="BK26">
        <v>-18.554600000000001</v>
      </c>
      <c r="BL26">
        <v>412.35599999999999</v>
      </c>
      <c r="BM26">
        <v>430.565</v>
      </c>
      <c r="BN26">
        <v>2.0751300000000001</v>
      </c>
      <c r="BO26">
        <v>418.49400000000003</v>
      </c>
      <c r="BP26">
        <v>28.035900000000002</v>
      </c>
      <c r="BQ26">
        <v>3.0278399999999999</v>
      </c>
      <c r="BR26">
        <v>2.8191700000000002</v>
      </c>
      <c r="BS26">
        <v>24.181799999999999</v>
      </c>
      <c r="BT26">
        <v>22.9968</v>
      </c>
      <c r="BU26">
        <v>499.73200000000003</v>
      </c>
      <c r="BV26">
        <v>0.9</v>
      </c>
      <c r="BW26">
        <v>0.1</v>
      </c>
      <c r="BX26">
        <v>0</v>
      </c>
      <c r="BY26">
        <v>2.536</v>
      </c>
      <c r="BZ26">
        <v>0</v>
      </c>
      <c r="CA26">
        <v>6194.06</v>
      </c>
      <c r="CB26">
        <v>4775.1099999999997</v>
      </c>
      <c r="CC26">
        <v>39</v>
      </c>
      <c r="CD26">
        <v>43</v>
      </c>
      <c r="CE26">
        <v>41.061999999999998</v>
      </c>
      <c r="CF26">
        <v>41.75</v>
      </c>
      <c r="CG26">
        <v>39.625</v>
      </c>
      <c r="CH26">
        <v>449.76</v>
      </c>
      <c r="CI26">
        <v>49.97</v>
      </c>
      <c r="CJ26">
        <v>0</v>
      </c>
      <c r="CK26">
        <v>1689554381.7</v>
      </c>
      <c r="CL26">
        <v>0</v>
      </c>
      <c r="CM26">
        <v>1689553828</v>
      </c>
      <c r="CN26" t="s">
        <v>347</v>
      </c>
      <c r="CO26">
        <v>1689553828</v>
      </c>
      <c r="CP26">
        <v>1689553824</v>
      </c>
      <c r="CQ26">
        <v>1</v>
      </c>
      <c r="CR26">
        <v>-6.9000000000000006E-2</v>
      </c>
      <c r="CS26">
        <v>2E-3</v>
      </c>
      <c r="CT26">
        <v>-1.8089999999999999</v>
      </c>
      <c r="CU26">
        <v>0.35499999999999998</v>
      </c>
      <c r="CV26">
        <v>425</v>
      </c>
      <c r="CW26">
        <v>28</v>
      </c>
      <c r="CX26">
        <v>0.08</v>
      </c>
      <c r="CY26">
        <v>0.06</v>
      </c>
      <c r="CZ26">
        <v>17.559266847948098</v>
      </c>
      <c r="DA26">
        <v>0.31901291702395201</v>
      </c>
      <c r="DB26">
        <v>5.4902458736978299E-2</v>
      </c>
      <c r="DC26">
        <v>1</v>
      </c>
      <c r="DD26">
        <v>418.47690476190502</v>
      </c>
      <c r="DE26">
        <v>-0.43200000000029598</v>
      </c>
      <c r="DF26">
        <v>5.1550164899198399E-2</v>
      </c>
      <c r="DG26">
        <v>-1</v>
      </c>
      <c r="DH26">
        <v>500.02494999999999</v>
      </c>
      <c r="DI26">
        <v>5.9100999569856497E-2</v>
      </c>
      <c r="DJ26">
        <v>1.60980588891966E-2</v>
      </c>
      <c r="DK26">
        <v>1</v>
      </c>
      <c r="DL26">
        <v>2</v>
      </c>
      <c r="DM26">
        <v>2</v>
      </c>
      <c r="DN26" t="s">
        <v>348</v>
      </c>
      <c r="DO26">
        <v>3.1555800000000001</v>
      </c>
      <c r="DP26">
        <v>2.7814000000000001</v>
      </c>
      <c r="DQ26">
        <v>9.4304700000000005E-2</v>
      </c>
      <c r="DR26">
        <v>9.7602300000000003E-2</v>
      </c>
      <c r="DS26">
        <v>0.13969200000000001</v>
      </c>
      <c r="DT26">
        <v>0.133767</v>
      </c>
      <c r="DU26">
        <v>28590</v>
      </c>
      <c r="DV26">
        <v>29720.2</v>
      </c>
      <c r="DW26">
        <v>29338</v>
      </c>
      <c r="DX26">
        <v>30717.3</v>
      </c>
      <c r="DY26">
        <v>33073.1</v>
      </c>
      <c r="DZ26">
        <v>34908.800000000003</v>
      </c>
      <c r="EA26">
        <v>40308.300000000003</v>
      </c>
      <c r="EB26">
        <v>42665.9</v>
      </c>
      <c r="EC26">
        <v>2.2285699999999999</v>
      </c>
      <c r="ED26">
        <v>1.7012</v>
      </c>
      <c r="EE26">
        <v>8.9809299999999995E-2</v>
      </c>
      <c r="EF26">
        <v>0</v>
      </c>
      <c r="EG26">
        <v>25.422799999999999</v>
      </c>
      <c r="EH26">
        <v>999.9</v>
      </c>
      <c r="EI26">
        <v>45.262999999999998</v>
      </c>
      <c r="EJ26">
        <v>40.012</v>
      </c>
      <c r="EK26">
        <v>33.392499999999998</v>
      </c>
      <c r="EL26">
        <v>61.08</v>
      </c>
      <c r="EM26">
        <v>23.910299999999999</v>
      </c>
      <c r="EN26">
        <v>1</v>
      </c>
      <c r="EO26">
        <v>-4.03354E-2</v>
      </c>
      <c r="EP26">
        <v>-0.94517399999999996</v>
      </c>
      <c r="EQ26">
        <v>20.307200000000002</v>
      </c>
      <c r="ER26">
        <v>5.2411000000000003</v>
      </c>
      <c r="ES26">
        <v>11.8302</v>
      </c>
      <c r="ET26">
        <v>4.9814499999999997</v>
      </c>
      <c r="EU26">
        <v>3.2997299999999998</v>
      </c>
      <c r="EV26">
        <v>45.5</v>
      </c>
      <c r="EW26">
        <v>2940.5</v>
      </c>
      <c r="EX26">
        <v>7921.9</v>
      </c>
      <c r="EY26">
        <v>152.19999999999999</v>
      </c>
      <c r="EZ26">
        <v>1.87378</v>
      </c>
      <c r="FA26">
        <v>1.8794900000000001</v>
      </c>
      <c r="FB26">
        <v>1.8798699999999999</v>
      </c>
      <c r="FC26">
        <v>1.88053</v>
      </c>
      <c r="FD26">
        <v>1.87805</v>
      </c>
      <c r="FE26">
        <v>1.87669</v>
      </c>
      <c r="FF26">
        <v>1.8774299999999999</v>
      </c>
      <c r="FG26">
        <v>1.8752</v>
      </c>
      <c r="FH26">
        <v>0</v>
      </c>
      <c r="FI26">
        <v>0</v>
      </c>
      <c r="FJ26">
        <v>0</v>
      </c>
      <c r="FK26">
        <v>0</v>
      </c>
      <c r="FL26" t="s">
        <v>349</v>
      </c>
      <c r="FM26" t="s">
        <v>350</v>
      </c>
      <c r="FN26" t="s">
        <v>351</v>
      </c>
      <c r="FO26" t="s">
        <v>351</v>
      </c>
      <c r="FP26" t="s">
        <v>351</v>
      </c>
      <c r="FQ26" t="s">
        <v>351</v>
      </c>
      <c r="FR26">
        <v>0</v>
      </c>
      <c r="FS26">
        <v>100</v>
      </c>
      <c r="FT26">
        <v>100</v>
      </c>
      <c r="FU26">
        <v>-1.8069999999999999</v>
      </c>
      <c r="FV26">
        <v>0.35460000000000003</v>
      </c>
      <c r="FW26">
        <v>-1.80773641744122</v>
      </c>
      <c r="FX26">
        <v>1.4527828764109799E-4</v>
      </c>
      <c r="FY26">
        <v>-4.3579519040863002E-7</v>
      </c>
      <c r="FZ26">
        <v>2.0799061152897499E-10</v>
      </c>
      <c r="GA26">
        <v>0.35461999999999699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9.1999999999999993</v>
      </c>
      <c r="GJ26">
        <v>9.3000000000000007</v>
      </c>
      <c r="GK26">
        <v>1.08521</v>
      </c>
      <c r="GL26">
        <v>2.6220699999999999</v>
      </c>
      <c r="GM26">
        <v>1.54541</v>
      </c>
      <c r="GN26">
        <v>2.2631800000000002</v>
      </c>
      <c r="GO26">
        <v>1.5979000000000001</v>
      </c>
      <c r="GP26">
        <v>2.4609399999999999</v>
      </c>
      <c r="GQ26">
        <v>40.886499999999998</v>
      </c>
      <c r="GR26">
        <v>16.180900000000001</v>
      </c>
      <c r="GS26">
        <v>18</v>
      </c>
      <c r="GT26">
        <v>650.18399999999997</v>
      </c>
      <c r="GU26">
        <v>345.601</v>
      </c>
      <c r="GV26">
        <v>26.982900000000001</v>
      </c>
      <c r="GW26">
        <v>26.462700000000002</v>
      </c>
      <c r="GX26">
        <v>30.000299999999999</v>
      </c>
      <c r="GY26">
        <v>26.448699999999999</v>
      </c>
      <c r="GZ26">
        <v>26.4437</v>
      </c>
      <c r="HA26">
        <v>21.790900000000001</v>
      </c>
      <c r="HB26">
        <v>20</v>
      </c>
      <c r="HC26">
        <v>-30</v>
      </c>
      <c r="HD26">
        <v>27.002500000000001</v>
      </c>
      <c r="HE26">
        <v>418.56799999999998</v>
      </c>
      <c r="HF26">
        <v>0</v>
      </c>
      <c r="HG26">
        <v>99.945300000000003</v>
      </c>
      <c r="HH26">
        <v>98.831199999999995</v>
      </c>
    </row>
    <row r="27" spans="1:216" x14ac:dyDescent="0.2">
      <c r="A27">
        <v>9</v>
      </c>
      <c r="B27">
        <v>1689554440.0999999</v>
      </c>
      <c r="C27">
        <v>488.09999990463302</v>
      </c>
      <c r="D27" t="s">
        <v>366</v>
      </c>
      <c r="E27" t="s">
        <v>367</v>
      </c>
      <c r="F27" t="s">
        <v>345</v>
      </c>
      <c r="G27" t="s">
        <v>346</v>
      </c>
      <c r="H27">
        <v>20230716</v>
      </c>
      <c r="I27" t="s">
        <v>390</v>
      </c>
      <c r="J27" t="s">
        <v>391</v>
      </c>
      <c r="K27" t="s">
        <v>392</v>
      </c>
      <c r="L27">
        <v>1689554440.0999999</v>
      </c>
      <c r="M27">
        <f t="shared" si="0"/>
        <v>1.7686863253173312E-3</v>
      </c>
      <c r="N27">
        <f t="shared" si="1"/>
        <v>1.7686863253173313</v>
      </c>
      <c r="O27">
        <f t="shared" si="2"/>
        <v>14.316248377983266</v>
      </c>
      <c r="P27">
        <f t="shared" si="3"/>
        <v>400.14699999999999</v>
      </c>
      <c r="Q27">
        <f t="shared" si="4"/>
        <v>321.38037527228045</v>
      </c>
      <c r="R27">
        <f t="shared" si="5"/>
        <v>32.332521664775008</v>
      </c>
      <c r="S27">
        <f t="shared" si="6"/>
        <v>40.256849957417501</v>
      </c>
      <c r="T27">
        <f t="shared" si="7"/>
        <v>0.31936870214386226</v>
      </c>
      <c r="U27">
        <f t="shared" si="8"/>
        <v>2.9467774156798696</v>
      </c>
      <c r="V27">
        <f t="shared" si="9"/>
        <v>0.30131003404861501</v>
      </c>
      <c r="W27">
        <f t="shared" si="10"/>
        <v>0.18985612536617474</v>
      </c>
      <c r="X27">
        <f t="shared" si="11"/>
        <v>62.038781339999993</v>
      </c>
      <c r="Y27">
        <f t="shared" si="12"/>
        <v>27.528631922340708</v>
      </c>
      <c r="Z27">
        <f t="shared" si="13"/>
        <v>27.002099999999999</v>
      </c>
      <c r="AA27">
        <f t="shared" si="14"/>
        <v>3.5796011636489489</v>
      </c>
      <c r="AB27">
        <f t="shared" si="15"/>
        <v>81.043585611027041</v>
      </c>
      <c r="AC27">
        <f t="shared" si="16"/>
        <v>3.0083858146922497</v>
      </c>
      <c r="AD27">
        <f t="shared" si="17"/>
        <v>3.7120591247420318</v>
      </c>
      <c r="AE27">
        <f t="shared" si="18"/>
        <v>0.57121534895669912</v>
      </c>
      <c r="AF27">
        <f t="shared" si="19"/>
        <v>-77.99906694649431</v>
      </c>
      <c r="AG27">
        <f t="shared" si="20"/>
        <v>98.513218367566083</v>
      </c>
      <c r="AH27">
        <f t="shared" si="21"/>
        <v>7.2373163260912792</v>
      </c>
      <c r="AI27">
        <f t="shared" si="22"/>
        <v>89.790249087163048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53278.337847109477</v>
      </c>
      <c r="AO27">
        <f t="shared" si="26"/>
        <v>375.10599999999999</v>
      </c>
      <c r="AP27">
        <f t="shared" si="27"/>
        <v>316.214358</v>
      </c>
      <c r="AQ27">
        <f t="shared" si="28"/>
        <v>0.84299999999999997</v>
      </c>
      <c r="AR27">
        <f t="shared" si="29"/>
        <v>0.16538999999999998</v>
      </c>
      <c r="AS27">
        <v>1689554440.0999999</v>
      </c>
      <c r="AT27">
        <v>400.14699999999999</v>
      </c>
      <c r="AU27">
        <v>415.16399999999999</v>
      </c>
      <c r="AV27">
        <v>29.902899999999999</v>
      </c>
      <c r="AW27">
        <v>28.187899999999999</v>
      </c>
      <c r="AX27">
        <v>401.95400000000001</v>
      </c>
      <c r="AY27">
        <v>29.548300000000001</v>
      </c>
      <c r="AZ27">
        <v>600.279</v>
      </c>
      <c r="BA27">
        <v>100.55800000000001</v>
      </c>
      <c r="BB27">
        <v>4.71525E-2</v>
      </c>
      <c r="BC27">
        <v>27.622199999999999</v>
      </c>
      <c r="BD27">
        <v>27.002099999999999</v>
      </c>
      <c r="BE27">
        <v>999.9</v>
      </c>
      <c r="BF27">
        <v>0</v>
      </c>
      <c r="BG27">
        <v>0</v>
      </c>
      <c r="BH27">
        <v>10042.5</v>
      </c>
      <c r="BI27">
        <v>0</v>
      </c>
      <c r="BJ27">
        <v>1346.6</v>
      </c>
      <c r="BK27">
        <v>-15.016400000000001</v>
      </c>
      <c r="BL27">
        <v>412.48200000000003</v>
      </c>
      <c r="BM27">
        <v>427.20600000000002</v>
      </c>
      <c r="BN27">
        <v>1.7150099999999999</v>
      </c>
      <c r="BO27">
        <v>415.16399999999999</v>
      </c>
      <c r="BP27">
        <v>28.187899999999999</v>
      </c>
      <c r="BQ27">
        <v>3.0069699999999999</v>
      </c>
      <c r="BR27">
        <v>2.8345099999999999</v>
      </c>
      <c r="BS27">
        <v>24.066500000000001</v>
      </c>
      <c r="BT27">
        <v>23.086400000000001</v>
      </c>
      <c r="BU27">
        <v>375.10599999999999</v>
      </c>
      <c r="BV27">
        <v>0.89999499999999999</v>
      </c>
      <c r="BW27">
        <v>0.100005</v>
      </c>
      <c r="BX27">
        <v>0</v>
      </c>
      <c r="BY27">
        <v>2.5933000000000002</v>
      </c>
      <c r="BZ27">
        <v>0</v>
      </c>
      <c r="CA27">
        <v>4863.21</v>
      </c>
      <c r="CB27">
        <v>3584.26</v>
      </c>
      <c r="CC27">
        <v>38.625</v>
      </c>
      <c r="CD27">
        <v>42.936999999999998</v>
      </c>
      <c r="CE27">
        <v>40.936999999999998</v>
      </c>
      <c r="CF27">
        <v>41.561999999999998</v>
      </c>
      <c r="CG27">
        <v>39.375</v>
      </c>
      <c r="CH27">
        <v>337.59</v>
      </c>
      <c r="CI27">
        <v>37.51</v>
      </c>
      <c r="CJ27">
        <v>0</v>
      </c>
      <c r="CK27">
        <v>1689554442.9000001</v>
      </c>
      <c r="CL27">
        <v>0</v>
      </c>
      <c r="CM27">
        <v>1689553828</v>
      </c>
      <c r="CN27" t="s">
        <v>347</v>
      </c>
      <c r="CO27">
        <v>1689553828</v>
      </c>
      <c r="CP27">
        <v>1689553824</v>
      </c>
      <c r="CQ27">
        <v>1</v>
      </c>
      <c r="CR27">
        <v>-6.9000000000000006E-2</v>
      </c>
      <c r="CS27">
        <v>2E-3</v>
      </c>
      <c r="CT27">
        <v>-1.8089999999999999</v>
      </c>
      <c r="CU27">
        <v>0.35499999999999998</v>
      </c>
      <c r="CV27">
        <v>425</v>
      </c>
      <c r="CW27">
        <v>28</v>
      </c>
      <c r="CX27">
        <v>0.08</v>
      </c>
      <c r="CY27">
        <v>0.06</v>
      </c>
      <c r="CZ27">
        <v>14.2517356866912</v>
      </c>
      <c r="DA27">
        <v>5.0374843935529802E-3</v>
      </c>
      <c r="DB27">
        <v>3.4366845180355703E-2</v>
      </c>
      <c r="DC27">
        <v>1</v>
      </c>
      <c r="DD27">
        <v>415.27752380952398</v>
      </c>
      <c r="DE27">
        <v>-0.91441558441509996</v>
      </c>
      <c r="DF27">
        <v>9.5519441575109096E-2</v>
      </c>
      <c r="DG27">
        <v>-1</v>
      </c>
      <c r="DH27">
        <v>375.00152380952397</v>
      </c>
      <c r="DI27">
        <v>-0.109499564336759</v>
      </c>
      <c r="DJ27">
        <v>0.15266228493845299</v>
      </c>
      <c r="DK27">
        <v>1</v>
      </c>
      <c r="DL27">
        <v>2</v>
      </c>
      <c r="DM27">
        <v>2</v>
      </c>
      <c r="DN27" t="s">
        <v>348</v>
      </c>
      <c r="DO27">
        <v>3.1556000000000002</v>
      </c>
      <c r="DP27">
        <v>2.7818399999999999</v>
      </c>
      <c r="DQ27">
        <v>9.4338099999999994E-2</v>
      </c>
      <c r="DR27">
        <v>9.7013199999999994E-2</v>
      </c>
      <c r="DS27">
        <v>0.139011</v>
      </c>
      <c r="DT27">
        <v>0.13426199999999999</v>
      </c>
      <c r="DU27">
        <v>28588.3</v>
      </c>
      <c r="DV27">
        <v>29737.9</v>
      </c>
      <c r="DW27">
        <v>29337.3</v>
      </c>
      <c r="DX27">
        <v>30715.7</v>
      </c>
      <c r="DY27">
        <v>33099.800000000003</v>
      </c>
      <c r="DZ27">
        <v>34886.5</v>
      </c>
      <c r="EA27">
        <v>40307.9</v>
      </c>
      <c r="EB27">
        <v>42663.4</v>
      </c>
      <c r="EC27">
        <v>2.2276699999999998</v>
      </c>
      <c r="ED27">
        <v>1.70052</v>
      </c>
      <c r="EE27">
        <v>9.4465900000000005E-2</v>
      </c>
      <c r="EF27">
        <v>0</v>
      </c>
      <c r="EG27">
        <v>25.455300000000001</v>
      </c>
      <c r="EH27">
        <v>999.9</v>
      </c>
      <c r="EI27">
        <v>45.177999999999997</v>
      </c>
      <c r="EJ27">
        <v>40.052</v>
      </c>
      <c r="EK27">
        <v>33.401499999999999</v>
      </c>
      <c r="EL27">
        <v>60.56</v>
      </c>
      <c r="EM27">
        <v>24.387</v>
      </c>
      <c r="EN27">
        <v>1</v>
      </c>
      <c r="EO27">
        <v>-3.8572200000000001E-2</v>
      </c>
      <c r="EP27">
        <v>8.3954200000000007E-2</v>
      </c>
      <c r="EQ27">
        <v>20.3111</v>
      </c>
      <c r="ER27">
        <v>5.2394499999999997</v>
      </c>
      <c r="ES27">
        <v>11.8302</v>
      </c>
      <c r="ET27">
        <v>4.9815500000000004</v>
      </c>
      <c r="EU27">
        <v>3.2996799999999999</v>
      </c>
      <c r="EV27">
        <v>45.5</v>
      </c>
      <c r="EW27">
        <v>2941.6</v>
      </c>
      <c r="EX27">
        <v>7928.2</v>
      </c>
      <c r="EY27">
        <v>152.19999999999999</v>
      </c>
      <c r="EZ27">
        <v>1.87378</v>
      </c>
      <c r="FA27">
        <v>1.8794999999999999</v>
      </c>
      <c r="FB27">
        <v>1.87988</v>
      </c>
      <c r="FC27">
        <v>1.8805799999999999</v>
      </c>
      <c r="FD27">
        <v>1.87805</v>
      </c>
      <c r="FE27">
        <v>1.8766799999999999</v>
      </c>
      <c r="FF27">
        <v>1.8774299999999999</v>
      </c>
      <c r="FG27">
        <v>1.8751899999999999</v>
      </c>
      <c r="FH27">
        <v>0</v>
      </c>
      <c r="FI27">
        <v>0</v>
      </c>
      <c r="FJ27">
        <v>0</v>
      </c>
      <c r="FK27">
        <v>0</v>
      </c>
      <c r="FL27" t="s">
        <v>349</v>
      </c>
      <c r="FM27" t="s">
        <v>350</v>
      </c>
      <c r="FN27" t="s">
        <v>351</v>
      </c>
      <c r="FO27" t="s">
        <v>351</v>
      </c>
      <c r="FP27" t="s">
        <v>351</v>
      </c>
      <c r="FQ27" t="s">
        <v>351</v>
      </c>
      <c r="FR27">
        <v>0</v>
      </c>
      <c r="FS27">
        <v>100</v>
      </c>
      <c r="FT27">
        <v>100</v>
      </c>
      <c r="FU27">
        <v>-1.8069999999999999</v>
      </c>
      <c r="FV27">
        <v>0.35460000000000003</v>
      </c>
      <c r="FW27">
        <v>-1.80773641744122</v>
      </c>
      <c r="FX27">
        <v>1.4527828764109799E-4</v>
      </c>
      <c r="FY27">
        <v>-4.3579519040863002E-7</v>
      </c>
      <c r="FZ27">
        <v>2.0799061152897499E-10</v>
      </c>
      <c r="GA27">
        <v>0.35461999999999699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10.199999999999999</v>
      </c>
      <c r="GJ27">
        <v>10.3</v>
      </c>
      <c r="GK27">
        <v>1.0778799999999999</v>
      </c>
      <c r="GL27">
        <v>2.6184099999999999</v>
      </c>
      <c r="GM27">
        <v>1.54541</v>
      </c>
      <c r="GN27">
        <v>2.2631800000000002</v>
      </c>
      <c r="GO27">
        <v>1.5979000000000001</v>
      </c>
      <c r="GP27">
        <v>2.4658199999999999</v>
      </c>
      <c r="GQ27">
        <v>40.938000000000002</v>
      </c>
      <c r="GR27">
        <v>16.180900000000001</v>
      </c>
      <c r="GS27">
        <v>18</v>
      </c>
      <c r="GT27">
        <v>649.67999999999995</v>
      </c>
      <c r="GU27">
        <v>345.35199999999998</v>
      </c>
      <c r="GV27">
        <v>26.6419</v>
      </c>
      <c r="GW27">
        <v>26.485099999999999</v>
      </c>
      <c r="GX27">
        <v>29.999400000000001</v>
      </c>
      <c r="GY27">
        <v>26.463699999999999</v>
      </c>
      <c r="GZ27">
        <v>26.459499999999998</v>
      </c>
      <c r="HA27">
        <v>21.6526</v>
      </c>
      <c r="HB27">
        <v>20</v>
      </c>
      <c r="HC27">
        <v>-30</v>
      </c>
      <c r="HD27">
        <v>26.686599999999999</v>
      </c>
      <c r="HE27">
        <v>415.12200000000001</v>
      </c>
      <c r="HF27">
        <v>0</v>
      </c>
      <c r="HG27">
        <v>99.943799999999996</v>
      </c>
      <c r="HH27">
        <v>98.825699999999998</v>
      </c>
    </row>
    <row r="28" spans="1:216" x14ac:dyDescent="0.2">
      <c r="A28">
        <v>10</v>
      </c>
      <c r="B28">
        <v>1689554501.0999999</v>
      </c>
      <c r="C28">
        <v>549.09999990463302</v>
      </c>
      <c r="D28" t="s">
        <v>368</v>
      </c>
      <c r="E28" t="s">
        <v>369</v>
      </c>
      <c r="F28" t="s">
        <v>345</v>
      </c>
      <c r="G28" t="s">
        <v>346</v>
      </c>
      <c r="H28">
        <v>20230716</v>
      </c>
      <c r="I28" t="s">
        <v>390</v>
      </c>
      <c r="J28" t="s">
        <v>391</v>
      </c>
      <c r="K28" t="s">
        <v>392</v>
      </c>
      <c r="L28">
        <v>1689554501.0999999</v>
      </c>
      <c r="M28">
        <f t="shared" si="0"/>
        <v>2.0120358215990506E-3</v>
      </c>
      <c r="N28">
        <f t="shared" si="1"/>
        <v>2.0120358215990506</v>
      </c>
      <c r="O28">
        <f t="shared" si="2"/>
        <v>9.9214918373065863</v>
      </c>
      <c r="P28">
        <f t="shared" si="3"/>
        <v>400.16899999999998</v>
      </c>
      <c r="Q28">
        <f t="shared" si="4"/>
        <v>351.76288612036586</v>
      </c>
      <c r="R28">
        <f t="shared" si="5"/>
        <v>35.389898137213592</v>
      </c>
      <c r="S28">
        <f t="shared" si="6"/>
        <v>40.2599043459767</v>
      </c>
      <c r="T28">
        <f t="shared" si="7"/>
        <v>0.37421195921011452</v>
      </c>
      <c r="U28">
        <f t="shared" si="8"/>
        <v>2.9406723363683969</v>
      </c>
      <c r="V28">
        <f t="shared" si="9"/>
        <v>0.34962684239389141</v>
      </c>
      <c r="W28">
        <f t="shared" si="10"/>
        <v>0.22059091149098564</v>
      </c>
      <c r="X28">
        <f t="shared" si="11"/>
        <v>41.33993333305061</v>
      </c>
      <c r="Y28">
        <f t="shared" si="12"/>
        <v>27.337030046005562</v>
      </c>
      <c r="Z28">
        <f t="shared" si="13"/>
        <v>26.883800000000001</v>
      </c>
      <c r="AA28">
        <f t="shared" si="14"/>
        <v>3.5548055916091785</v>
      </c>
      <c r="AB28">
        <f t="shared" si="15"/>
        <v>80.706319022859262</v>
      </c>
      <c r="AC28">
        <f t="shared" si="16"/>
        <v>2.9946755314938001</v>
      </c>
      <c r="AD28">
        <f t="shared" si="17"/>
        <v>3.710583716060186</v>
      </c>
      <c r="AE28">
        <f t="shared" si="18"/>
        <v>0.56013006011537847</v>
      </c>
      <c r="AF28">
        <f t="shared" si="19"/>
        <v>-88.73077973251813</v>
      </c>
      <c r="AG28">
        <f t="shared" si="20"/>
        <v>115.98605475195122</v>
      </c>
      <c r="AH28">
        <f t="shared" si="21"/>
        <v>8.5333253658209998</v>
      </c>
      <c r="AI28">
        <f t="shared" si="22"/>
        <v>77.128533718304695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53102.598210222568</v>
      </c>
      <c r="AO28">
        <f t="shared" si="26"/>
        <v>249.95599999999999</v>
      </c>
      <c r="AP28">
        <f t="shared" si="27"/>
        <v>210.71275799639926</v>
      </c>
      <c r="AQ28">
        <f t="shared" si="28"/>
        <v>0.84299939987997596</v>
      </c>
      <c r="AR28">
        <f t="shared" si="29"/>
        <v>0.16538884176835367</v>
      </c>
      <c r="AS28">
        <v>1689554501.0999999</v>
      </c>
      <c r="AT28">
        <v>400.16899999999998</v>
      </c>
      <c r="AU28">
        <v>410.89100000000002</v>
      </c>
      <c r="AV28">
        <v>29.765999999999998</v>
      </c>
      <c r="AW28">
        <v>27.814699999999998</v>
      </c>
      <c r="AX28">
        <v>401.976</v>
      </c>
      <c r="AY28">
        <v>29.411300000000001</v>
      </c>
      <c r="AZ28">
        <v>600.26</v>
      </c>
      <c r="BA28">
        <v>100.56</v>
      </c>
      <c r="BB28">
        <v>4.7254299999999999E-2</v>
      </c>
      <c r="BC28">
        <v>27.615400000000001</v>
      </c>
      <c r="BD28">
        <v>26.883800000000001</v>
      </c>
      <c r="BE28">
        <v>999.9</v>
      </c>
      <c r="BF28">
        <v>0</v>
      </c>
      <c r="BG28">
        <v>0</v>
      </c>
      <c r="BH28">
        <v>10007.5</v>
      </c>
      <c r="BI28">
        <v>0</v>
      </c>
      <c r="BJ28">
        <v>1364.04</v>
      </c>
      <c r="BK28">
        <v>-10.7218</v>
      </c>
      <c r="BL28">
        <v>412.44600000000003</v>
      </c>
      <c r="BM28">
        <v>422.64699999999999</v>
      </c>
      <c r="BN28">
        <v>1.9512700000000001</v>
      </c>
      <c r="BO28">
        <v>410.89100000000002</v>
      </c>
      <c r="BP28">
        <v>27.814699999999998</v>
      </c>
      <c r="BQ28">
        <v>2.9932799999999999</v>
      </c>
      <c r="BR28">
        <v>2.7970600000000001</v>
      </c>
      <c r="BS28">
        <v>23.990600000000001</v>
      </c>
      <c r="BT28">
        <v>22.866700000000002</v>
      </c>
      <c r="BU28">
        <v>249.95599999999999</v>
      </c>
      <c r="BV28">
        <v>0.90001200000000003</v>
      </c>
      <c r="BW28">
        <v>9.9987900000000005E-2</v>
      </c>
      <c r="BX28">
        <v>0</v>
      </c>
      <c r="BY28">
        <v>2.1555</v>
      </c>
      <c r="BZ28">
        <v>0</v>
      </c>
      <c r="CA28">
        <v>3609.41</v>
      </c>
      <c r="CB28">
        <v>2388.4299999999998</v>
      </c>
      <c r="CC28">
        <v>38.311999999999998</v>
      </c>
      <c r="CD28">
        <v>42.686999999999998</v>
      </c>
      <c r="CE28">
        <v>40.625</v>
      </c>
      <c r="CF28">
        <v>41.5</v>
      </c>
      <c r="CG28">
        <v>39.061999999999998</v>
      </c>
      <c r="CH28">
        <v>224.96</v>
      </c>
      <c r="CI28">
        <v>24.99</v>
      </c>
      <c r="CJ28">
        <v>0</v>
      </c>
      <c r="CK28">
        <v>1689554504.0999999</v>
      </c>
      <c r="CL28">
        <v>0</v>
      </c>
      <c r="CM28">
        <v>1689553828</v>
      </c>
      <c r="CN28" t="s">
        <v>347</v>
      </c>
      <c r="CO28">
        <v>1689553828</v>
      </c>
      <c r="CP28">
        <v>1689553824</v>
      </c>
      <c r="CQ28">
        <v>1</v>
      </c>
      <c r="CR28">
        <v>-6.9000000000000006E-2</v>
      </c>
      <c r="CS28">
        <v>2E-3</v>
      </c>
      <c r="CT28">
        <v>-1.8089999999999999</v>
      </c>
      <c r="CU28">
        <v>0.35499999999999998</v>
      </c>
      <c r="CV28">
        <v>425</v>
      </c>
      <c r="CW28">
        <v>28</v>
      </c>
      <c r="CX28">
        <v>0.08</v>
      </c>
      <c r="CY28">
        <v>0.06</v>
      </c>
      <c r="CZ28">
        <v>9.8237810294124994</v>
      </c>
      <c r="DA28">
        <v>1.21513964694915E-2</v>
      </c>
      <c r="DB28">
        <v>4.0093993345437097E-2</v>
      </c>
      <c r="DC28">
        <v>1</v>
      </c>
      <c r="DD28">
        <v>410.88380952380902</v>
      </c>
      <c r="DE28">
        <v>-1.16727272727233</v>
      </c>
      <c r="DF28">
        <v>0.13189520336692301</v>
      </c>
      <c r="DG28">
        <v>-1</v>
      </c>
      <c r="DH28">
        <v>249.99938095238099</v>
      </c>
      <c r="DI28">
        <v>0.36910835303648898</v>
      </c>
      <c r="DJ28">
        <v>0.117669624753243</v>
      </c>
      <c r="DK28">
        <v>1</v>
      </c>
      <c r="DL28">
        <v>2</v>
      </c>
      <c r="DM28">
        <v>2</v>
      </c>
      <c r="DN28" t="s">
        <v>348</v>
      </c>
      <c r="DO28">
        <v>3.1555300000000002</v>
      </c>
      <c r="DP28">
        <v>2.7816399999999999</v>
      </c>
      <c r="DQ28">
        <v>9.4338699999999998E-2</v>
      </c>
      <c r="DR28">
        <v>9.6250799999999997E-2</v>
      </c>
      <c r="DS28">
        <v>0.13856199999999999</v>
      </c>
      <c r="DT28">
        <v>0.13303699999999999</v>
      </c>
      <c r="DU28">
        <v>28587.200000000001</v>
      </c>
      <c r="DV28">
        <v>29765</v>
      </c>
      <c r="DW28">
        <v>29336.400000000001</v>
      </c>
      <c r="DX28">
        <v>30717.9</v>
      </c>
      <c r="DY28">
        <v>33116.300000000003</v>
      </c>
      <c r="DZ28">
        <v>34940.400000000001</v>
      </c>
      <c r="EA28">
        <v>40306.199999999997</v>
      </c>
      <c r="EB28">
        <v>42667.9</v>
      </c>
      <c r="EC28">
        <v>2.22763</v>
      </c>
      <c r="ED28">
        <v>1.69885</v>
      </c>
      <c r="EE28">
        <v>9.5993300000000004E-2</v>
      </c>
      <c r="EF28">
        <v>0</v>
      </c>
      <c r="EG28">
        <v>25.311599999999999</v>
      </c>
      <c r="EH28">
        <v>999.9</v>
      </c>
      <c r="EI28">
        <v>45.08</v>
      </c>
      <c r="EJ28">
        <v>40.093000000000004</v>
      </c>
      <c r="EK28">
        <v>33.397599999999997</v>
      </c>
      <c r="EL28">
        <v>60.76</v>
      </c>
      <c r="EM28">
        <v>24.491199999999999</v>
      </c>
      <c r="EN28">
        <v>1</v>
      </c>
      <c r="EO28">
        <v>-3.5503E-2</v>
      </c>
      <c r="EP28">
        <v>-1.37215</v>
      </c>
      <c r="EQ28">
        <v>20.306000000000001</v>
      </c>
      <c r="ER28">
        <v>5.2397499999999999</v>
      </c>
      <c r="ES28">
        <v>11.8302</v>
      </c>
      <c r="ET28">
        <v>4.9815500000000004</v>
      </c>
      <c r="EU28">
        <v>3.2996300000000001</v>
      </c>
      <c r="EV28">
        <v>45.5</v>
      </c>
      <c r="EW28">
        <v>2943</v>
      </c>
      <c r="EX28">
        <v>7935.7</v>
      </c>
      <c r="EY28">
        <v>152.19999999999999</v>
      </c>
      <c r="EZ28">
        <v>1.87378</v>
      </c>
      <c r="FA28">
        <v>1.8794999999999999</v>
      </c>
      <c r="FB28">
        <v>1.87988</v>
      </c>
      <c r="FC28">
        <v>1.8805499999999999</v>
      </c>
      <c r="FD28">
        <v>1.87805</v>
      </c>
      <c r="FE28">
        <v>1.8766799999999999</v>
      </c>
      <c r="FF28">
        <v>1.87744</v>
      </c>
      <c r="FG28">
        <v>1.8751899999999999</v>
      </c>
      <c r="FH28">
        <v>0</v>
      </c>
      <c r="FI28">
        <v>0</v>
      </c>
      <c r="FJ28">
        <v>0</v>
      </c>
      <c r="FK28">
        <v>0</v>
      </c>
      <c r="FL28" t="s">
        <v>349</v>
      </c>
      <c r="FM28" t="s">
        <v>350</v>
      </c>
      <c r="FN28" t="s">
        <v>351</v>
      </c>
      <c r="FO28" t="s">
        <v>351</v>
      </c>
      <c r="FP28" t="s">
        <v>351</v>
      </c>
      <c r="FQ28" t="s">
        <v>351</v>
      </c>
      <c r="FR28">
        <v>0</v>
      </c>
      <c r="FS28">
        <v>100</v>
      </c>
      <c r="FT28">
        <v>100</v>
      </c>
      <c r="FU28">
        <v>-1.8069999999999999</v>
      </c>
      <c r="FV28">
        <v>0.35470000000000002</v>
      </c>
      <c r="FW28">
        <v>-1.80773641744122</v>
      </c>
      <c r="FX28">
        <v>1.4527828764109799E-4</v>
      </c>
      <c r="FY28">
        <v>-4.3579519040863002E-7</v>
      </c>
      <c r="FZ28">
        <v>2.0799061152897499E-10</v>
      </c>
      <c r="GA28">
        <v>0.35461999999999699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11.2</v>
      </c>
      <c r="GJ28">
        <v>11.3</v>
      </c>
      <c r="GK28">
        <v>1.06934</v>
      </c>
      <c r="GL28">
        <v>2.6122999999999998</v>
      </c>
      <c r="GM28">
        <v>1.54541</v>
      </c>
      <c r="GN28">
        <v>2.2631800000000002</v>
      </c>
      <c r="GO28">
        <v>1.5979000000000001</v>
      </c>
      <c r="GP28">
        <v>2.4584999999999999</v>
      </c>
      <c r="GQ28">
        <v>40.989600000000003</v>
      </c>
      <c r="GR28">
        <v>16.180900000000001</v>
      </c>
      <c r="GS28">
        <v>18</v>
      </c>
      <c r="GT28">
        <v>649.86500000000001</v>
      </c>
      <c r="GU28">
        <v>344.57799999999997</v>
      </c>
      <c r="GV28">
        <v>27.8794</v>
      </c>
      <c r="GW28">
        <v>26.515799999999999</v>
      </c>
      <c r="GX28">
        <v>30.000299999999999</v>
      </c>
      <c r="GY28">
        <v>26.482800000000001</v>
      </c>
      <c r="GZ28">
        <v>26.474</v>
      </c>
      <c r="HA28">
        <v>21.4649</v>
      </c>
      <c r="HB28">
        <v>20</v>
      </c>
      <c r="HC28">
        <v>-30</v>
      </c>
      <c r="HD28">
        <v>27.951000000000001</v>
      </c>
      <c r="HE28">
        <v>410.81400000000002</v>
      </c>
      <c r="HF28">
        <v>0</v>
      </c>
      <c r="HG28">
        <v>99.939899999999994</v>
      </c>
      <c r="HH28">
        <v>98.834699999999998</v>
      </c>
    </row>
    <row r="29" spans="1:216" x14ac:dyDescent="0.2">
      <c r="A29">
        <v>11</v>
      </c>
      <c r="B29">
        <v>1689554562.0999999</v>
      </c>
      <c r="C29">
        <v>610.09999990463302</v>
      </c>
      <c r="D29" t="s">
        <v>370</v>
      </c>
      <c r="E29" t="s">
        <v>371</v>
      </c>
      <c r="F29" t="s">
        <v>345</v>
      </c>
      <c r="G29" t="s">
        <v>346</v>
      </c>
      <c r="H29">
        <v>20230716</v>
      </c>
      <c r="I29" t="s">
        <v>390</v>
      </c>
      <c r="J29" t="s">
        <v>391</v>
      </c>
      <c r="K29" t="s">
        <v>392</v>
      </c>
      <c r="L29">
        <v>1689554562.0999999</v>
      </c>
      <c r="M29">
        <f t="shared" si="0"/>
        <v>2.6827195416465502E-3</v>
      </c>
      <c r="N29">
        <f t="shared" si="1"/>
        <v>2.6827195416465504</v>
      </c>
      <c r="O29">
        <f t="shared" si="2"/>
        <v>6.7805352758816309</v>
      </c>
      <c r="P29">
        <f t="shared" si="3"/>
        <v>400.01499999999999</v>
      </c>
      <c r="Q29">
        <f t="shared" si="4"/>
        <v>368.91705711454506</v>
      </c>
      <c r="R29">
        <f t="shared" si="5"/>
        <v>37.114561127316257</v>
      </c>
      <c r="S29">
        <f t="shared" si="6"/>
        <v>40.243141061199999</v>
      </c>
      <c r="T29">
        <f t="shared" si="7"/>
        <v>0.42971128336436881</v>
      </c>
      <c r="U29">
        <f t="shared" si="8"/>
        <v>2.941497948967998</v>
      </c>
      <c r="V29">
        <f t="shared" si="9"/>
        <v>0.39763634429677008</v>
      </c>
      <c r="W29">
        <f t="shared" si="10"/>
        <v>0.25120471256139787</v>
      </c>
      <c r="X29">
        <f t="shared" si="11"/>
        <v>29.762220213692697</v>
      </c>
      <c r="Y29">
        <f t="shared" si="12"/>
        <v>27.325207673078861</v>
      </c>
      <c r="Z29">
        <f t="shared" si="13"/>
        <v>26.9604</v>
      </c>
      <c r="AA29">
        <f t="shared" si="14"/>
        <v>3.570843707127727</v>
      </c>
      <c r="AB29">
        <f t="shared" si="15"/>
        <v>77.484831674122148</v>
      </c>
      <c r="AC29">
        <f t="shared" si="16"/>
        <v>2.9139770563839997</v>
      </c>
      <c r="AD29">
        <f t="shared" si="17"/>
        <v>3.7607064420547611</v>
      </c>
      <c r="AE29">
        <f t="shared" si="18"/>
        <v>0.6568666507437273</v>
      </c>
      <c r="AF29">
        <f t="shared" si="19"/>
        <v>-118.30793178661287</v>
      </c>
      <c r="AG29">
        <f t="shared" si="20"/>
        <v>140.29752850968737</v>
      </c>
      <c r="AH29">
        <f t="shared" si="21"/>
        <v>10.334877476216064</v>
      </c>
      <c r="AI29">
        <f t="shared" si="22"/>
        <v>62.086694412983263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53085.890700636679</v>
      </c>
      <c r="AO29">
        <f t="shared" si="26"/>
        <v>179.94300000000001</v>
      </c>
      <c r="AP29">
        <f t="shared" si="27"/>
        <v>151.69269897082523</v>
      </c>
      <c r="AQ29">
        <f t="shared" si="28"/>
        <v>0.84300416782439569</v>
      </c>
      <c r="AR29">
        <f t="shared" si="29"/>
        <v>0.16539804390108365</v>
      </c>
      <c r="AS29">
        <v>1689554562.0999999</v>
      </c>
      <c r="AT29">
        <v>400.01499999999999</v>
      </c>
      <c r="AU29">
        <v>407.86500000000001</v>
      </c>
      <c r="AV29">
        <v>28.9648</v>
      </c>
      <c r="AW29">
        <v>26.361000000000001</v>
      </c>
      <c r="AX29">
        <v>401.82100000000003</v>
      </c>
      <c r="AY29">
        <v>28.610099999999999</v>
      </c>
      <c r="AZ29">
        <v>600.28</v>
      </c>
      <c r="BA29">
        <v>100.557</v>
      </c>
      <c r="BB29">
        <v>4.7079999999999997E-2</v>
      </c>
      <c r="BC29">
        <v>27.845099999999999</v>
      </c>
      <c r="BD29">
        <v>26.9604</v>
      </c>
      <c r="BE29">
        <v>999.9</v>
      </c>
      <c r="BF29">
        <v>0</v>
      </c>
      <c r="BG29">
        <v>0</v>
      </c>
      <c r="BH29">
        <v>10012.5</v>
      </c>
      <c r="BI29">
        <v>0</v>
      </c>
      <c r="BJ29">
        <v>306.85899999999998</v>
      </c>
      <c r="BK29">
        <v>-7.8501300000000001</v>
      </c>
      <c r="BL29">
        <v>411.947</v>
      </c>
      <c r="BM29">
        <v>418.90800000000002</v>
      </c>
      <c r="BN29">
        <v>2.6037499999999998</v>
      </c>
      <c r="BO29">
        <v>407.86500000000001</v>
      </c>
      <c r="BP29">
        <v>26.361000000000001</v>
      </c>
      <c r="BQ29">
        <v>2.9126099999999999</v>
      </c>
      <c r="BR29">
        <v>2.6507800000000001</v>
      </c>
      <c r="BS29">
        <v>23.5366</v>
      </c>
      <c r="BT29">
        <v>21.9831</v>
      </c>
      <c r="BU29">
        <v>179.94300000000001</v>
      </c>
      <c r="BV29">
        <v>0.89986900000000003</v>
      </c>
      <c r="BW29">
        <v>0.100131</v>
      </c>
      <c r="BX29">
        <v>0</v>
      </c>
      <c r="BY29">
        <v>2.4998</v>
      </c>
      <c r="BZ29">
        <v>0</v>
      </c>
      <c r="CA29">
        <v>1843.34</v>
      </c>
      <c r="CB29">
        <v>1719.37</v>
      </c>
      <c r="CC29">
        <v>37.75</v>
      </c>
      <c r="CD29">
        <v>42.25</v>
      </c>
      <c r="CE29">
        <v>40.186999999999998</v>
      </c>
      <c r="CF29">
        <v>41.125</v>
      </c>
      <c r="CG29">
        <v>38.686999999999998</v>
      </c>
      <c r="CH29">
        <v>161.93</v>
      </c>
      <c r="CI29">
        <v>18.02</v>
      </c>
      <c r="CJ29">
        <v>0</v>
      </c>
      <c r="CK29">
        <v>1689554564.7</v>
      </c>
      <c r="CL29">
        <v>0</v>
      </c>
      <c r="CM29">
        <v>1689553828</v>
      </c>
      <c r="CN29" t="s">
        <v>347</v>
      </c>
      <c r="CO29">
        <v>1689553828</v>
      </c>
      <c r="CP29">
        <v>1689553824</v>
      </c>
      <c r="CQ29">
        <v>1</v>
      </c>
      <c r="CR29">
        <v>-6.9000000000000006E-2</v>
      </c>
      <c r="CS29">
        <v>2E-3</v>
      </c>
      <c r="CT29">
        <v>-1.8089999999999999</v>
      </c>
      <c r="CU29">
        <v>0.35499999999999998</v>
      </c>
      <c r="CV29">
        <v>425</v>
      </c>
      <c r="CW29">
        <v>28</v>
      </c>
      <c r="CX29">
        <v>0.08</v>
      </c>
      <c r="CY29">
        <v>0.06</v>
      </c>
      <c r="CZ29">
        <v>6.6655414023676602</v>
      </c>
      <c r="DA29">
        <v>0.86566403111339196</v>
      </c>
      <c r="DB29">
        <v>0.108038518728456</v>
      </c>
      <c r="DC29">
        <v>1</v>
      </c>
      <c r="DD29">
        <v>407.85124999999999</v>
      </c>
      <c r="DE29">
        <v>5.27368421045483E-2</v>
      </c>
      <c r="DF29">
        <v>6.6212442184234804E-2</v>
      </c>
      <c r="DG29">
        <v>-1</v>
      </c>
      <c r="DH29">
        <v>179.98554999999999</v>
      </c>
      <c r="DI29">
        <v>5.1875998023747899E-2</v>
      </c>
      <c r="DJ29">
        <v>0.11199351543728001</v>
      </c>
      <c r="DK29">
        <v>1</v>
      </c>
      <c r="DL29">
        <v>2</v>
      </c>
      <c r="DM29">
        <v>2</v>
      </c>
      <c r="DN29" t="s">
        <v>348</v>
      </c>
      <c r="DO29">
        <v>3.1555800000000001</v>
      </c>
      <c r="DP29">
        <v>2.7815099999999999</v>
      </c>
      <c r="DQ29">
        <v>9.4301099999999999E-2</v>
      </c>
      <c r="DR29">
        <v>9.5697199999999996E-2</v>
      </c>
      <c r="DS29">
        <v>0.13592099999999999</v>
      </c>
      <c r="DT29">
        <v>0.12819700000000001</v>
      </c>
      <c r="DU29">
        <v>28589.200000000001</v>
      </c>
      <c r="DV29">
        <v>29796.799999999999</v>
      </c>
      <c r="DW29">
        <v>29337.200000000001</v>
      </c>
      <c r="DX29">
        <v>30731.8</v>
      </c>
      <c r="DY29">
        <v>33221.5</v>
      </c>
      <c r="DZ29">
        <v>35156</v>
      </c>
      <c r="EA29">
        <v>40307.699999999997</v>
      </c>
      <c r="EB29">
        <v>42690</v>
      </c>
      <c r="EC29">
        <v>2.2283200000000001</v>
      </c>
      <c r="ED29">
        <v>1.6948799999999999</v>
      </c>
      <c r="EE29">
        <v>0.106931</v>
      </c>
      <c r="EF29">
        <v>0</v>
      </c>
      <c r="EG29">
        <v>25.209</v>
      </c>
      <c r="EH29">
        <v>999.9</v>
      </c>
      <c r="EI29">
        <v>44.994999999999997</v>
      </c>
      <c r="EJ29">
        <v>40.133000000000003</v>
      </c>
      <c r="EK29">
        <v>33.408000000000001</v>
      </c>
      <c r="EL29">
        <v>60.96</v>
      </c>
      <c r="EM29">
        <v>24.575299999999999</v>
      </c>
      <c r="EN29">
        <v>1</v>
      </c>
      <c r="EO29">
        <v>-3.5350600000000003E-2</v>
      </c>
      <c r="EP29">
        <v>-1.4056599999999999</v>
      </c>
      <c r="EQ29">
        <v>20.3065</v>
      </c>
      <c r="ER29">
        <v>5.2406499999999996</v>
      </c>
      <c r="ES29">
        <v>11.8302</v>
      </c>
      <c r="ET29">
        <v>4.9813499999999999</v>
      </c>
      <c r="EU29">
        <v>3.2998799999999999</v>
      </c>
      <c r="EV29">
        <v>45.5</v>
      </c>
      <c r="EW29">
        <v>2944.4</v>
      </c>
      <c r="EX29">
        <v>7943.2</v>
      </c>
      <c r="EY29">
        <v>152.19999999999999</v>
      </c>
      <c r="EZ29">
        <v>1.87378</v>
      </c>
      <c r="FA29">
        <v>1.8794900000000001</v>
      </c>
      <c r="FB29">
        <v>1.87988</v>
      </c>
      <c r="FC29">
        <v>1.8805499999999999</v>
      </c>
      <c r="FD29">
        <v>1.87805</v>
      </c>
      <c r="FE29">
        <v>1.8766799999999999</v>
      </c>
      <c r="FF29">
        <v>1.8774299999999999</v>
      </c>
      <c r="FG29">
        <v>1.8752200000000001</v>
      </c>
      <c r="FH29">
        <v>0</v>
      </c>
      <c r="FI29">
        <v>0</v>
      </c>
      <c r="FJ29">
        <v>0</v>
      </c>
      <c r="FK29">
        <v>0</v>
      </c>
      <c r="FL29" t="s">
        <v>349</v>
      </c>
      <c r="FM29" t="s">
        <v>350</v>
      </c>
      <c r="FN29" t="s">
        <v>351</v>
      </c>
      <c r="FO29" t="s">
        <v>351</v>
      </c>
      <c r="FP29" t="s">
        <v>351</v>
      </c>
      <c r="FQ29" t="s">
        <v>351</v>
      </c>
      <c r="FR29">
        <v>0</v>
      </c>
      <c r="FS29">
        <v>100</v>
      </c>
      <c r="FT29">
        <v>100</v>
      </c>
      <c r="FU29">
        <v>-1.806</v>
      </c>
      <c r="FV29">
        <v>0.35470000000000002</v>
      </c>
      <c r="FW29">
        <v>-1.80773641744122</v>
      </c>
      <c r="FX29">
        <v>1.4527828764109799E-4</v>
      </c>
      <c r="FY29">
        <v>-4.3579519040863002E-7</v>
      </c>
      <c r="FZ29">
        <v>2.0799061152897499E-10</v>
      </c>
      <c r="GA29">
        <v>0.35461999999999699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12.2</v>
      </c>
      <c r="GJ29">
        <v>12.3</v>
      </c>
      <c r="GK29">
        <v>1.0620099999999999</v>
      </c>
      <c r="GL29">
        <v>2.6196299999999999</v>
      </c>
      <c r="GM29">
        <v>1.54541</v>
      </c>
      <c r="GN29">
        <v>2.2631800000000002</v>
      </c>
      <c r="GO29">
        <v>1.5979000000000001</v>
      </c>
      <c r="GP29">
        <v>2.3913600000000002</v>
      </c>
      <c r="GQ29">
        <v>41.0154</v>
      </c>
      <c r="GR29">
        <v>16.1722</v>
      </c>
      <c r="GS29">
        <v>18</v>
      </c>
      <c r="GT29">
        <v>650.35900000000004</v>
      </c>
      <c r="GU29">
        <v>342.476</v>
      </c>
      <c r="GV29">
        <v>28.36</v>
      </c>
      <c r="GW29">
        <v>26.509399999999999</v>
      </c>
      <c r="GX29">
        <v>29.9999</v>
      </c>
      <c r="GY29">
        <v>26.479600000000001</v>
      </c>
      <c r="GZ29">
        <v>26.463899999999999</v>
      </c>
      <c r="HA29">
        <v>21.310500000000001</v>
      </c>
      <c r="HB29">
        <v>20</v>
      </c>
      <c r="HC29">
        <v>-30</v>
      </c>
      <c r="HD29">
        <v>28.38</v>
      </c>
      <c r="HE29">
        <v>407.85300000000001</v>
      </c>
      <c r="HF29">
        <v>0</v>
      </c>
      <c r="HG29">
        <v>99.943299999999994</v>
      </c>
      <c r="HH29">
        <v>98.883300000000006</v>
      </c>
    </row>
    <row r="30" spans="1:216" x14ac:dyDescent="0.2">
      <c r="A30">
        <v>12</v>
      </c>
      <c r="B30">
        <v>1689554623.0999999</v>
      </c>
      <c r="C30">
        <v>671.09999990463302</v>
      </c>
      <c r="D30" t="s">
        <v>372</v>
      </c>
      <c r="E30" t="s">
        <v>373</v>
      </c>
      <c r="F30" t="s">
        <v>345</v>
      </c>
      <c r="G30" t="s">
        <v>346</v>
      </c>
      <c r="H30">
        <v>20230716</v>
      </c>
      <c r="I30" t="s">
        <v>390</v>
      </c>
      <c r="J30" t="s">
        <v>391</v>
      </c>
      <c r="K30" t="s">
        <v>392</v>
      </c>
      <c r="L30">
        <v>1689554623.0999999</v>
      </c>
      <c r="M30">
        <f t="shared" si="0"/>
        <v>2.4468624084096023E-3</v>
      </c>
      <c r="N30">
        <f t="shared" si="1"/>
        <v>2.4468624084096025</v>
      </c>
      <c r="O30">
        <f t="shared" si="2"/>
        <v>4.2036426852831017</v>
      </c>
      <c r="P30">
        <f t="shared" si="3"/>
        <v>400.05799999999999</v>
      </c>
      <c r="Q30">
        <f t="shared" si="4"/>
        <v>373.75055015143329</v>
      </c>
      <c r="R30">
        <f t="shared" si="5"/>
        <v>37.599023836319816</v>
      </c>
      <c r="S30">
        <f t="shared" si="6"/>
        <v>40.245533476314399</v>
      </c>
      <c r="T30">
        <f t="shared" si="7"/>
        <v>0.3298902750633656</v>
      </c>
      <c r="U30">
        <f t="shared" si="8"/>
        <v>2.9401987628707342</v>
      </c>
      <c r="V30">
        <f t="shared" si="9"/>
        <v>0.31062024697753826</v>
      </c>
      <c r="W30">
        <f t="shared" si="10"/>
        <v>0.1957751223043549</v>
      </c>
      <c r="X30">
        <f t="shared" si="11"/>
        <v>20.672046800384059</v>
      </c>
      <c r="Y30">
        <f t="shared" si="12"/>
        <v>27.464241494133724</v>
      </c>
      <c r="Z30">
        <f t="shared" si="13"/>
        <v>26.962800000000001</v>
      </c>
      <c r="AA30">
        <f t="shared" si="14"/>
        <v>3.5713472256875916</v>
      </c>
      <c r="AB30">
        <f t="shared" si="15"/>
        <v>73.990762138678392</v>
      </c>
      <c r="AC30">
        <f t="shared" si="16"/>
        <v>2.8040028060564</v>
      </c>
      <c r="AD30">
        <f t="shared" si="17"/>
        <v>3.7896660677733687</v>
      </c>
      <c r="AE30">
        <f t="shared" si="18"/>
        <v>0.7673444196311916</v>
      </c>
      <c r="AF30">
        <f t="shared" si="19"/>
        <v>-107.90663221086346</v>
      </c>
      <c r="AG30">
        <f t="shared" si="20"/>
        <v>160.69946124460066</v>
      </c>
      <c r="AH30">
        <f t="shared" si="21"/>
        <v>11.850924305697287</v>
      </c>
      <c r="AI30">
        <f t="shared" si="22"/>
        <v>85.315800139818535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53024.99472416113</v>
      </c>
      <c r="AO30">
        <f t="shared" si="26"/>
        <v>124.982</v>
      </c>
      <c r="AP30">
        <f t="shared" si="27"/>
        <v>105.36048601056169</v>
      </c>
      <c r="AQ30">
        <f t="shared" si="28"/>
        <v>0.8430052808449352</v>
      </c>
      <c r="AR30">
        <f t="shared" si="29"/>
        <v>0.1654001920307249</v>
      </c>
      <c r="AS30">
        <v>1689554623.0999999</v>
      </c>
      <c r="AT30">
        <v>400.05799999999999</v>
      </c>
      <c r="AU30">
        <v>405.238</v>
      </c>
      <c r="AV30">
        <v>27.873000000000001</v>
      </c>
      <c r="AW30">
        <v>25.4955</v>
      </c>
      <c r="AX30">
        <v>401.86399999999998</v>
      </c>
      <c r="AY30">
        <v>27.5184</v>
      </c>
      <c r="AZ30">
        <v>600.29300000000001</v>
      </c>
      <c r="BA30">
        <v>100.55200000000001</v>
      </c>
      <c r="BB30">
        <v>4.7246799999999999E-2</v>
      </c>
      <c r="BC30">
        <v>27.976600000000001</v>
      </c>
      <c r="BD30">
        <v>26.962800000000001</v>
      </c>
      <c r="BE30">
        <v>999.9</v>
      </c>
      <c r="BF30">
        <v>0</v>
      </c>
      <c r="BG30">
        <v>0</v>
      </c>
      <c r="BH30">
        <v>10005.6</v>
      </c>
      <c r="BI30">
        <v>0</v>
      </c>
      <c r="BJ30">
        <v>1308.82</v>
      </c>
      <c r="BK30">
        <v>-5.1799600000000003</v>
      </c>
      <c r="BL30">
        <v>411.52800000000002</v>
      </c>
      <c r="BM30">
        <v>415.84</v>
      </c>
      <c r="BN30">
        <v>2.3774700000000002</v>
      </c>
      <c r="BO30">
        <v>405.238</v>
      </c>
      <c r="BP30">
        <v>25.4955</v>
      </c>
      <c r="BQ30">
        <v>2.8026800000000001</v>
      </c>
      <c r="BR30">
        <v>2.5636199999999998</v>
      </c>
      <c r="BS30">
        <v>22.899899999999999</v>
      </c>
      <c r="BT30">
        <v>21.4361</v>
      </c>
      <c r="BU30">
        <v>124.982</v>
      </c>
      <c r="BV30">
        <v>0.89979399999999998</v>
      </c>
      <c r="BW30">
        <v>0.100206</v>
      </c>
      <c r="BX30">
        <v>0</v>
      </c>
      <c r="BY30">
        <v>2.4790000000000001</v>
      </c>
      <c r="BZ30">
        <v>0</v>
      </c>
      <c r="CA30">
        <v>2374.25</v>
      </c>
      <c r="CB30">
        <v>1194.19</v>
      </c>
      <c r="CC30">
        <v>37.186999999999998</v>
      </c>
      <c r="CD30">
        <v>41.875</v>
      </c>
      <c r="CE30">
        <v>39.811999999999998</v>
      </c>
      <c r="CF30">
        <v>40.686999999999998</v>
      </c>
      <c r="CG30">
        <v>38.25</v>
      </c>
      <c r="CH30">
        <v>112.46</v>
      </c>
      <c r="CI30">
        <v>12.52</v>
      </c>
      <c r="CJ30">
        <v>0</v>
      </c>
      <c r="CK30">
        <v>1689554625.9000001</v>
      </c>
      <c r="CL30">
        <v>0</v>
      </c>
      <c r="CM30">
        <v>1689553828</v>
      </c>
      <c r="CN30" t="s">
        <v>347</v>
      </c>
      <c r="CO30">
        <v>1689553828</v>
      </c>
      <c r="CP30">
        <v>1689553824</v>
      </c>
      <c r="CQ30">
        <v>1</v>
      </c>
      <c r="CR30">
        <v>-6.9000000000000006E-2</v>
      </c>
      <c r="CS30">
        <v>2E-3</v>
      </c>
      <c r="CT30">
        <v>-1.8089999999999999</v>
      </c>
      <c r="CU30">
        <v>0.35499999999999998</v>
      </c>
      <c r="CV30">
        <v>425</v>
      </c>
      <c r="CW30">
        <v>28</v>
      </c>
      <c r="CX30">
        <v>0.08</v>
      </c>
      <c r="CY30">
        <v>0.06</v>
      </c>
      <c r="CZ30">
        <v>4.0496704027608699</v>
      </c>
      <c r="DA30">
        <v>0.498530900239471</v>
      </c>
      <c r="DB30">
        <v>6.3467410604460595E-2</v>
      </c>
      <c r="DC30">
        <v>1</v>
      </c>
      <c r="DD30">
        <v>405.32009523809501</v>
      </c>
      <c r="DE30">
        <v>-0.77914285714212195</v>
      </c>
      <c r="DF30">
        <v>8.5080300871424402E-2</v>
      </c>
      <c r="DG30">
        <v>-1</v>
      </c>
      <c r="DH30">
        <v>124.9823</v>
      </c>
      <c r="DI30">
        <v>0.19828323950089899</v>
      </c>
      <c r="DJ30">
        <v>7.1039496056770707E-2</v>
      </c>
      <c r="DK30">
        <v>1</v>
      </c>
      <c r="DL30">
        <v>2</v>
      </c>
      <c r="DM30">
        <v>2</v>
      </c>
      <c r="DN30" t="s">
        <v>348</v>
      </c>
      <c r="DO30">
        <v>3.1556899999999999</v>
      </c>
      <c r="DP30">
        <v>2.7816200000000002</v>
      </c>
      <c r="DQ30">
        <v>9.4313999999999995E-2</v>
      </c>
      <c r="DR30">
        <v>9.5235500000000001E-2</v>
      </c>
      <c r="DS30">
        <v>0.132298</v>
      </c>
      <c r="DT30">
        <v>0.125282</v>
      </c>
      <c r="DU30">
        <v>28596.3</v>
      </c>
      <c r="DV30">
        <v>29828</v>
      </c>
      <c r="DW30">
        <v>29344.400000000001</v>
      </c>
      <c r="DX30">
        <v>30747.7</v>
      </c>
      <c r="DY30">
        <v>33370.1</v>
      </c>
      <c r="DZ30">
        <v>35293.1</v>
      </c>
      <c r="EA30">
        <v>40316</v>
      </c>
      <c r="EB30">
        <v>42712.6</v>
      </c>
      <c r="EC30">
        <v>2.22892</v>
      </c>
      <c r="ED30">
        <v>1.69465</v>
      </c>
      <c r="EE30">
        <v>0.113286</v>
      </c>
      <c r="EF30">
        <v>0</v>
      </c>
      <c r="EG30">
        <v>25.107199999999999</v>
      </c>
      <c r="EH30">
        <v>999.9</v>
      </c>
      <c r="EI30">
        <v>44.878999999999998</v>
      </c>
      <c r="EJ30">
        <v>40.143000000000001</v>
      </c>
      <c r="EK30">
        <v>33.344099999999997</v>
      </c>
      <c r="EL30">
        <v>61.1</v>
      </c>
      <c r="EM30">
        <v>24.6554</v>
      </c>
      <c r="EN30">
        <v>1</v>
      </c>
      <c r="EO30">
        <v>-4.6580299999999998E-2</v>
      </c>
      <c r="EP30">
        <v>-0.552674</v>
      </c>
      <c r="EQ30">
        <v>20.3126</v>
      </c>
      <c r="ER30">
        <v>5.23766</v>
      </c>
      <c r="ES30">
        <v>11.8302</v>
      </c>
      <c r="ET30">
        <v>4.9817</v>
      </c>
      <c r="EU30">
        <v>3.2996300000000001</v>
      </c>
      <c r="EV30">
        <v>45.6</v>
      </c>
      <c r="EW30">
        <v>2945.5</v>
      </c>
      <c r="EX30">
        <v>7949.4</v>
      </c>
      <c r="EY30">
        <v>152.19999999999999</v>
      </c>
      <c r="EZ30">
        <v>1.87378</v>
      </c>
      <c r="FA30">
        <v>1.87954</v>
      </c>
      <c r="FB30">
        <v>1.87988</v>
      </c>
      <c r="FC30">
        <v>1.8806</v>
      </c>
      <c r="FD30">
        <v>1.8780600000000001</v>
      </c>
      <c r="FE30">
        <v>1.8766799999999999</v>
      </c>
      <c r="FF30">
        <v>1.87744</v>
      </c>
      <c r="FG30">
        <v>1.8752800000000001</v>
      </c>
      <c r="FH30">
        <v>0</v>
      </c>
      <c r="FI30">
        <v>0</v>
      </c>
      <c r="FJ30">
        <v>0</v>
      </c>
      <c r="FK30">
        <v>0</v>
      </c>
      <c r="FL30" t="s">
        <v>349</v>
      </c>
      <c r="FM30" t="s">
        <v>350</v>
      </c>
      <c r="FN30" t="s">
        <v>351</v>
      </c>
      <c r="FO30" t="s">
        <v>351</v>
      </c>
      <c r="FP30" t="s">
        <v>351</v>
      </c>
      <c r="FQ30" t="s">
        <v>351</v>
      </c>
      <c r="FR30">
        <v>0</v>
      </c>
      <c r="FS30">
        <v>100</v>
      </c>
      <c r="FT30">
        <v>100</v>
      </c>
      <c r="FU30">
        <v>-1.806</v>
      </c>
      <c r="FV30">
        <v>0.35460000000000003</v>
      </c>
      <c r="FW30">
        <v>-1.80773641744122</v>
      </c>
      <c r="FX30">
        <v>1.4527828764109799E-4</v>
      </c>
      <c r="FY30">
        <v>-4.3579519040863002E-7</v>
      </c>
      <c r="FZ30">
        <v>2.0799061152897499E-10</v>
      </c>
      <c r="GA30">
        <v>0.35461999999999699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13.3</v>
      </c>
      <c r="GJ30">
        <v>13.3</v>
      </c>
      <c r="GK30">
        <v>1.0559099999999999</v>
      </c>
      <c r="GL30">
        <v>2.6257299999999999</v>
      </c>
      <c r="GM30">
        <v>1.54541</v>
      </c>
      <c r="GN30">
        <v>2.2631800000000002</v>
      </c>
      <c r="GO30">
        <v>1.5979000000000001</v>
      </c>
      <c r="GP30">
        <v>2.34985</v>
      </c>
      <c r="GQ30">
        <v>40.989600000000003</v>
      </c>
      <c r="GR30">
        <v>16.1722</v>
      </c>
      <c r="GS30">
        <v>18</v>
      </c>
      <c r="GT30">
        <v>649.85299999999995</v>
      </c>
      <c r="GU30">
        <v>341.84199999999998</v>
      </c>
      <c r="GV30">
        <v>27.477599999999999</v>
      </c>
      <c r="GW30">
        <v>26.399100000000001</v>
      </c>
      <c r="GX30">
        <v>29.9984</v>
      </c>
      <c r="GY30">
        <v>26.397400000000001</v>
      </c>
      <c r="GZ30">
        <v>26.3796</v>
      </c>
      <c r="HA30">
        <v>21.194800000000001</v>
      </c>
      <c r="HB30">
        <v>20</v>
      </c>
      <c r="HC30">
        <v>-30</v>
      </c>
      <c r="HD30">
        <v>27.555700000000002</v>
      </c>
      <c r="HE30">
        <v>405.29700000000003</v>
      </c>
      <c r="HF30">
        <v>0</v>
      </c>
      <c r="HG30">
        <v>99.965500000000006</v>
      </c>
      <c r="HH30">
        <v>98.935100000000006</v>
      </c>
    </row>
    <row r="31" spans="1:216" x14ac:dyDescent="0.2">
      <c r="A31">
        <v>13</v>
      </c>
      <c r="B31">
        <v>1689554684.0999999</v>
      </c>
      <c r="C31">
        <v>732.09999990463302</v>
      </c>
      <c r="D31" t="s">
        <v>374</v>
      </c>
      <c r="E31" t="s">
        <v>375</v>
      </c>
      <c r="F31" t="s">
        <v>345</v>
      </c>
      <c r="G31" t="s">
        <v>346</v>
      </c>
      <c r="H31">
        <v>20230716</v>
      </c>
      <c r="I31" t="s">
        <v>390</v>
      </c>
      <c r="J31" t="s">
        <v>391</v>
      </c>
      <c r="K31" t="s">
        <v>392</v>
      </c>
      <c r="L31">
        <v>1689554684.0999999</v>
      </c>
      <c r="M31">
        <f t="shared" si="0"/>
        <v>2.233265327488361E-3</v>
      </c>
      <c r="N31">
        <f t="shared" si="1"/>
        <v>2.2332653274883612</v>
      </c>
      <c r="O31">
        <f t="shared" si="2"/>
        <v>2.9082754734930139</v>
      </c>
      <c r="P31">
        <f t="shared" si="3"/>
        <v>400.06599999999997</v>
      </c>
      <c r="Q31">
        <f t="shared" si="4"/>
        <v>379.66325119575902</v>
      </c>
      <c r="R31">
        <f t="shared" si="5"/>
        <v>38.195535075890881</v>
      </c>
      <c r="S31">
        <f t="shared" si="6"/>
        <v>40.2481274854606</v>
      </c>
      <c r="T31">
        <f t="shared" si="7"/>
        <v>0.31121814313945295</v>
      </c>
      <c r="U31">
        <f t="shared" si="8"/>
        <v>2.9389718577309276</v>
      </c>
      <c r="V31">
        <f t="shared" si="9"/>
        <v>0.29399994350426217</v>
      </c>
      <c r="W31">
        <f t="shared" si="10"/>
        <v>0.18521752438913952</v>
      </c>
      <c r="X31">
        <f t="shared" si="11"/>
        <v>16.509064576782212</v>
      </c>
      <c r="Y31">
        <f t="shared" si="12"/>
        <v>27.44041040326487</v>
      </c>
      <c r="Z31">
        <f t="shared" si="13"/>
        <v>26.9465</v>
      </c>
      <c r="AA31">
        <f t="shared" si="14"/>
        <v>3.5679287140933948</v>
      </c>
      <c r="AB31">
        <f t="shared" si="15"/>
        <v>74.862100306788548</v>
      </c>
      <c r="AC31">
        <f t="shared" si="16"/>
        <v>2.82802084576055</v>
      </c>
      <c r="AD31">
        <f t="shared" si="17"/>
        <v>3.7776402667987972</v>
      </c>
      <c r="AE31">
        <f t="shared" si="18"/>
        <v>0.73990786833284483</v>
      </c>
      <c r="AF31">
        <f t="shared" si="19"/>
        <v>-98.487000942236719</v>
      </c>
      <c r="AG31">
        <f t="shared" si="20"/>
        <v>154.57977203461644</v>
      </c>
      <c r="AH31">
        <f t="shared" si="21"/>
        <v>11.400348533697914</v>
      </c>
      <c r="AI31">
        <f t="shared" si="22"/>
        <v>84.002184202859837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52999.2073871666</v>
      </c>
      <c r="AO31">
        <f t="shared" si="26"/>
        <v>99.812700000000007</v>
      </c>
      <c r="AP31">
        <f t="shared" si="27"/>
        <v>84.142646060508909</v>
      </c>
      <c r="AQ31">
        <f t="shared" si="28"/>
        <v>0.84300540973752747</v>
      </c>
      <c r="AR31">
        <f t="shared" si="29"/>
        <v>0.16540044079342819</v>
      </c>
      <c r="AS31">
        <v>1689554684.0999999</v>
      </c>
      <c r="AT31">
        <v>400.06599999999997</v>
      </c>
      <c r="AU31">
        <v>403.86599999999999</v>
      </c>
      <c r="AV31">
        <v>28.110499999999998</v>
      </c>
      <c r="AW31">
        <v>25.940999999999999</v>
      </c>
      <c r="AX31">
        <v>401.87200000000001</v>
      </c>
      <c r="AY31">
        <v>27.7559</v>
      </c>
      <c r="AZ31">
        <v>600.27300000000002</v>
      </c>
      <c r="BA31">
        <v>100.557</v>
      </c>
      <c r="BB31">
        <v>4.67191E-2</v>
      </c>
      <c r="BC31">
        <v>27.9221</v>
      </c>
      <c r="BD31">
        <v>26.9465</v>
      </c>
      <c r="BE31">
        <v>999.9</v>
      </c>
      <c r="BF31">
        <v>0</v>
      </c>
      <c r="BG31">
        <v>0</v>
      </c>
      <c r="BH31">
        <v>9998.1200000000008</v>
      </c>
      <c r="BI31">
        <v>0</v>
      </c>
      <c r="BJ31">
        <v>1311.28</v>
      </c>
      <c r="BK31">
        <v>-3.79956</v>
      </c>
      <c r="BL31">
        <v>411.63799999999998</v>
      </c>
      <c r="BM31">
        <v>414.62099999999998</v>
      </c>
      <c r="BN31">
        <v>2.1695199999999999</v>
      </c>
      <c r="BO31">
        <v>403.86599999999999</v>
      </c>
      <c r="BP31">
        <v>25.940999999999999</v>
      </c>
      <c r="BQ31">
        <v>2.8267199999999999</v>
      </c>
      <c r="BR31">
        <v>2.6085600000000002</v>
      </c>
      <c r="BS31">
        <v>23.041</v>
      </c>
      <c r="BT31">
        <v>21.720199999999998</v>
      </c>
      <c r="BU31">
        <v>99.812700000000007</v>
      </c>
      <c r="BV31">
        <v>0.89983900000000006</v>
      </c>
      <c r="BW31">
        <v>0.100161</v>
      </c>
      <c r="BX31">
        <v>0</v>
      </c>
      <c r="BY31">
        <v>2.5118</v>
      </c>
      <c r="BZ31">
        <v>0</v>
      </c>
      <c r="CA31">
        <v>2120.61</v>
      </c>
      <c r="CB31">
        <v>953.71100000000001</v>
      </c>
      <c r="CC31">
        <v>36.811999999999998</v>
      </c>
      <c r="CD31">
        <v>41.5</v>
      </c>
      <c r="CE31">
        <v>39.375</v>
      </c>
      <c r="CF31">
        <v>40.311999999999998</v>
      </c>
      <c r="CG31">
        <v>37.875</v>
      </c>
      <c r="CH31">
        <v>89.82</v>
      </c>
      <c r="CI31">
        <v>10</v>
      </c>
      <c r="CJ31">
        <v>0</v>
      </c>
      <c r="CK31">
        <v>1689554687.0999999</v>
      </c>
      <c r="CL31">
        <v>0</v>
      </c>
      <c r="CM31">
        <v>1689553828</v>
      </c>
      <c r="CN31" t="s">
        <v>347</v>
      </c>
      <c r="CO31">
        <v>1689553828</v>
      </c>
      <c r="CP31">
        <v>1689553824</v>
      </c>
      <c r="CQ31">
        <v>1</v>
      </c>
      <c r="CR31">
        <v>-6.9000000000000006E-2</v>
      </c>
      <c r="CS31">
        <v>2E-3</v>
      </c>
      <c r="CT31">
        <v>-1.8089999999999999</v>
      </c>
      <c r="CU31">
        <v>0.35499999999999998</v>
      </c>
      <c r="CV31">
        <v>425</v>
      </c>
      <c r="CW31">
        <v>28</v>
      </c>
      <c r="CX31">
        <v>0.08</v>
      </c>
      <c r="CY31">
        <v>0.06</v>
      </c>
      <c r="CZ31">
        <v>2.81855756987507</v>
      </c>
      <c r="DA31">
        <v>-0.40458421595370198</v>
      </c>
      <c r="DB31">
        <v>9.2915869025465503E-2</v>
      </c>
      <c r="DC31">
        <v>1</v>
      </c>
      <c r="DD31">
        <v>403.87655000000001</v>
      </c>
      <c r="DE31">
        <v>-0.94154887218022398</v>
      </c>
      <c r="DF31">
        <v>0.11683256181391199</v>
      </c>
      <c r="DG31">
        <v>-1</v>
      </c>
      <c r="DH31">
        <v>99.995795238095198</v>
      </c>
      <c r="DI31">
        <v>-3.2366576417869899E-2</v>
      </c>
      <c r="DJ31">
        <v>9.6426717677656204E-2</v>
      </c>
      <c r="DK31">
        <v>1</v>
      </c>
      <c r="DL31">
        <v>2</v>
      </c>
      <c r="DM31">
        <v>2</v>
      </c>
      <c r="DN31" t="s">
        <v>348</v>
      </c>
      <c r="DO31">
        <v>3.1557400000000002</v>
      </c>
      <c r="DP31">
        <v>2.7810299999999999</v>
      </c>
      <c r="DQ31">
        <v>9.43441E-2</v>
      </c>
      <c r="DR31">
        <v>9.5019999999999993E-2</v>
      </c>
      <c r="DS31">
        <v>0.133131</v>
      </c>
      <c r="DT31">
        <v>0.12683</v>
      </c>
      <c r="DU31">
        <v>28603.3</v>
      </c>
      <c r="DV31">
        <v>29838.2</v>
      </c>
      <c r="DW31">
        <v>29352.1</v>
      </c>
      <c r="DX31">
        <v>30750.400000000001</v>
      </c>
      <c r="DY31">
        <v>33344.5</v>
      </c>
      <c r="DZ31">
        <v>35232</v>
      </c>
      <c r="EA31">
        <v>40325.599999999999</v>
      </c>
      <c r="EB31">
        <v>42715.8</v>
      </c>
      <c r="EC31">
        <v>2.2302499999999998</v>
      </c>
      <c r="ED31">
        <v>1.69743</v>
      </c>
      <c r="EE31">
        <v>0.11211599999999999</v>
      </c>
      <c r="EF31">
        <v>0</v>
      </c>
      <c r="EG31">
        <v>25.110099999999999</v>
      </c>
      <c r="EH31">
        <v>999.9</v>
      </c>
      <c r="EI31">
        <v>44.756</v>
      </c>
      <c r="EJ31">
        <v>40.162999999999997</v>
      </c>
      <c r="EK31">
        <v>33.284399999999998</v>
      </c>
      <c r="EL31">
        <v>61</v>
      </c>
      <c r="EM31">
        <v>24.387</v>
      </c>
      <c r="EN31">
        <v>1</v>
      </c>
      <c r="EO31">
        <v>-5.6445599999999999E-2</v>
      </c>
      <c r="EP31">
        <v>-1.1195999999999999</v>
      </c>
      <c r="EQ31">
        <v>20.3096</v>
      </c>
      <c r="ER31">
        <v>5.2406499999999996</v>
      </c>
      <c r="ES31">
        <v>11.8302</v>
      </c>
      <c r="ET31">
        <v>4.9816000000000003</v>
      </c>
      <c r="EU31">
        <v>3.2995999999999999</v>
      </c>
      <c r="EV31">
        <v>45.6</v>
      </c>
      <c r="EW31">
        <v>2946.9</v>
      </c>
      <c r="EX31">
        <v>7956.9</v>
      </c>
      <c r="EY31">
        <v>152.19999999999999</v>
      </c>
      <c r="EZ31">
        <v>1.87378</v>
      </c>
      <c r="FA31">
        <v>1.8795500000000001</v>
      </c>
      <c r="FB31">
        <v>1.87988</v>
      </c>
      <c r="FC31">
        <v>1.88059</v>
      </c>
      <c r="FD31">
        <v>1.8780600000000001</v>
      </c>
      <c r="FE31">
        <v>1.8766799999999999</v>
      </c>
      <c r="FF31">
        <v>1.87744</v>
      </c>
      <c r="FG31">
        <v>1.87527</v>
      </c>
      <c r="FH31">
        <v>0</v>
      </c>
      <c r="FI31">
        <v>0</v>
      </c>
      <c r="FJ31">
        <v>0</v>
      </c>
      <c r="FK31">
        <v>0</v>
      </c>
      <c r="FL31" t="s">
        <v>349</v>
      </c>
      <c r="FM31" t="s">
        <v>350</v>
      </c>
      <c r="FN31" t="s">
        <v>351</v>
      </c>
      <c r="FO31" t="s">
        <v>351</v>
      </c>
      <c r="FP31" t="s">
        <v>351</v>
      </c>
      <c r="FQ31" t="s">
        <v>351</v>
      </c>
      <c r="FR31">
        <v>0</v>
      </c>
      <c r="FS31">
        <v>100</v>
      </c>
      <c r="FT31">
        <v>100</v>
      </c>
      <c r="FU31">
        <v>-1.806</v>
      </c>
      <c r="FV31">
        <v>0.35460000000000003</v>
      </c>
      <c r="FW31">
        <v>-1.80773641744122</v>
      </c>
      <c r="FX31">
        <v>1.4527828764109799E-4</v>
      </c>
      <c r="FY31">
        <v>-4.3579519040863002E-7</v>
      </c>
      <c r="FZ31">
        <v>2.0799061152897499E-10</v>
      </c>
      <c r="GA31">
        <v>0.35461999999999699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14.3</v>
      </c>
      <c r="GJ31">
        <v>14.3</v>
      </c>
      <c r="GK31">
        <v>1.0534699999999999</v>
      </c>
      <c r="GL31">
        <v>2.6208499999999999</v>
      </c>
      <c r="GM31">
        <v>1.54541</v>
      </c>
      <c r="GN31">
        <v>2.2631800000000002</v>
      </c>
      <c r="GO31">
        <v>1.5979000000000001</v>
      </c>
      <c r="GP31">
        <v>2.36206</v>
      </c>
      <c r="GQ31">
        <v>40.963799999999999</v>
      </c>
      <c r="GR31">
        <v>16.1722</v>
      </c>
      <c r="GS31">
        <v>18</v>
      </c>
      <c r="GT31">
        <v>649.81500000000005</v>
      </c>
      <c r="GU31">
        <v>342.733</v>
      </c>
      <c r="GV31">
        <v>28.039899999999999</v>
      </c>
      <c r="GW31">
        <v>26.285799999999998</v>
      </c>
      <c r="GX31">
        <v>29.999500000000001</v>
      </c>
      <c r="GY31">
        <v>26.308399999999999</v>
      </c>
      <c r="GZ31">
        <v>26.293700000000001</v>
      </c>
      <c r="HA31">
        <v>21.150500000000001</v>
      </c>
      <c r="HB31">
        <v>20</v>
      </c>
      <c r="HC31">
        <v>-30</v>
      </c>
      <c r="HD31">
        <v>28.055</v>
      </c>
      <c r="HE31">
        <v>403.75799999999998</v>
      </c>
      <c r="HF31">
        <v>0</v>
      </c>
      <c r="HG31">
        <v>99.990300000000005</v>
      </c>
      <c r="HH31">
        <v>98.942999999999998</v>
      </c>
    </row>
    <row r="32" spans="1:216" x14ac:dyDescent="0.2">
      <c r="A32">
        <v>14</v>
      </c>
      <c r="B32">
        <v>1689554745.0999999</v>
      </c>
      <c r="C32">
        <v>793.09999990463302</v>
      </c>
      <c r="D32" t="s">
        <v>376</v>
      </c>
      <c r="E32" t="s">
        <v>377</v>
      </c>
      <c r="F32" t="s">
        <v>345</v>
      </c>
      <c r="G32" t="s">
        <v>346</v>
      </c>
      <c r="H32">
        <v>20230716</v>
      </c>
      <c r="I32" t="s">
        <v>390</v>
      </c>
      <c r="J32" t="s">
        <v>391</v>
      </c>
      <c r="K32" t="s">
        <v>392</v>
      </c>
      <c r="L32">
        <v>1689554745.0999999</v>
      </c>
      <c r="M32">
        <f t="shared" si="0"/>
        <v>1.8994837364819804E-3</v>
      </c>
      <c r="N32">
        <f t="shared" si="1"/>
        <v>1.8994837364819803</v>
      </c>
      <c r="O32">
        <f t="shared" si="2"/>
        <v>1.4729734699402159</v>
      </c>
      <c r="P32">
        <f t="shared" si="3"/>
        <v>400.125</v>
      </c>
      <c r="Q32">
        <f t="shared" si="4"/>
        <v>386.63110877812863</v>
      </c>
      <c r="R32">
        <f t="shared" si="5"/>
        <v>38.896268613309068</v>
      </c>
      <c r="S32">
        <f t="shared" si="6"/>
        <v>40.253795221199994</v>
      </c>
      <c r="T32">
        <f t="shared" si="7"/>
        <v>0.27492143161695559</v>
      </c>
      <c r="U32">
        <f t="shared" si="8"/>
        <v>2.9402686796187707</v>
      </c>
      <c r="V32">
        <f t="shared" si="9"/>
        <v>0.26139716533276197</v>
      </c>
      <c r="W32">
        <f t="shared" si="10"/>
        <v>0.16453287269298625</v>
      </c>
      <c r="X32">
        <f t="shared" si="11"/>
        <v>12.408451030053316</v>
      </c>
      <c r="Y32">
        <f t="shared" si="12"/>
        <v>27.527186054647256</v>
      </c>
      <c r="Z32">
        <f t="shared" si="13"/>
        <v>26.984000000000002</v>
      </c>
      <c r="AA32">
        <f t="shared" si="14"/>
        <v>3.5757976654336843</v>
      </c>
      <c r="AB32">
        <f t="shared" si="15"/>
        <v>75.817629481446232</v>
      </c>
      <c r="AC32">
        <f t="shared" si="16"/>
        <v>2.86816276318112</v>
      </c>
      <c r="AD32">
        <f t="shared" si="17"/>
        <v>3.7829760476526166</v>
      </c>
      <c r="AE32">
        <f t="shared" si="18"/>
        <v>0.70763490225256431</v>
      </c>
      <c r="AF32">
        <f t="shared" si="19"/>
        <v>-83.76723277885533</v>
      </c>
      <c r="AG32">
        <f t="shared" si="20"/>
        <v>152.53972071301064</v>
      </c>
      <c r="AH32">
        <f t="shared" si="21"/>
        <v>11.248395321594293</v>
      </c>
      <c r="AI32">
        <f t="shared" si="22"/>
        <v>92.429334285802923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53032.442977155988</v>
      </c>
      <c r="AO32">
        <f t="shared" si="26"/>
        <v>75.022599999999997</v>
      </c>
      <c r="AP32">
        <f t="shared" si="27"/>
        <v>63.244291808317769</v>
      </c>
      <c r="AQ32">
        <f t="shared" si="28"/>
        <v>0.84300319914689403</v>
      </c>
      <c r="AR32">
        <f t="shared" si="29"/>
        <v>0.1653961743535057</v>
      </c>
      <c r="AS32">
        <v>1689554745.0999999</v>
      </c>
      <c r="AT32">
        <v>400.125</v>
      </c>
      <c r="AU32">
        <v>402.35700000000003</v>
      </c>
      <c r="AV32">
        <v>28.509699999999999</v>
      </c>
      <c r="AW32">
        <v>26.665199999999999</v>
      </c>
      <c r="AX32">
        <v>401.93200000000002</v>
      </c>
      <c r="AY32">
        <v>28.155100000000001</v>
      </c>
      <c r="AZ32">
        <v>600.27</v>
      </c>
      <c r="BA32">
        <v>100.556</v>
      </c>
      <c r="BB32">
        <v>4.7049599999999997E-2</v>
      </c>
      <c r="BC32">
        <v>27.946300000000001</v>
      </c>
      <c r="BD32">
        <v>26.984000000000002</v>
      </c>
      <c r="BE32">
        <v>999.9</v>
      </c>
      <c r="BF32">
        <v>0</v>
      </c>
      <c r="BG32">
        <v>0</v>
      </c>
      <c r="BH32">
        <v>10005.6</v>
      </c>
      <c r="BI32">
        <v>0</v>
      </c>
      <c r="BJ32">
        <v>1284.8499999999999</v>
      </c>
      <c r="BK32">
        <v>-2.2315399999999999</v>
      </c>
      <c r="BL32">
        <v>411.86799999999999</v>
      </c>
      <c r="BM32">
        <v>413.38</v>
      </c>
      <c r="BN32">
        <v>1.8444799999999999</v>
      </c>
      <c r="BO32">
        <v>402.35700000000003</v>
      </c>
      <c r="BP32">
        <v>26.665199999999999</v>
      </c>
      <c r="BQ32">
        <v>2.8668300000000002</v>
      </c>
      <c r="BR32">
        <v>2.6813600000000002</v>
      </c>
      <c r="BS32">
        <v>23.274000000000001</v>
      </c>
      <c r="BT32">
        <v>22.171299999999999</v>
      </c>
      <c r="BU32">
        <v>75.022599999999997</v>
      </c>
      <c r="BV32">
        <v>0.89987200000000001</v>
      </c>
      <c r="BW32">
        <v>0.10012799999999999</v>
      </c>
      <c r="BX32">
        <v>0</v>
      </c>
      <c r="BY32">
        <v>2.1202000000000001</v>
      </c>
      <c r="BZ32">
        <v>0</v>
      </c>
      <c r="CA32">
        <v>1858.76</v>
      </c>
      <c r="CB32">
        <v>716.84699999999998</v>
      </c>
      <c r="CC32">
        <v>36.436999999999998</v>
      </c>
      <c r="CD32">
        <v>41.186999999999998</v>
      </c>
      <c r="CE32">
        <v>39.061999999999998</v>
      </c>
      <c r="CF32">
        <v>40.061999999999998</v>
      </c>
      <c r="CG32">
        <v>37.561999999999998</v>
      </c>
      <c r="CH32">
        <v>67.510000000000005</v>
      </c>
      <c r="CI32">
        <v>7.51</v>
      </c>
      <c r="CJ32">
        <v>0</v>
      </c>
      <c r="CK32">
        <v>1689554747.7</v>
      </c>
      <c r="CL32">
        <v>0</v>
      </c>
      <c r="CM32">
        <v>1689553828</v>
      </c>
      <c r="CN32" t="s">
        <v>347</v>
      </c>
      <c r="CO32">
        <v>1689553828</v>
      </c>
      <c r="CP32">
        <v>1689553824</v>
      </c>
      <c r="CQ32">
        <v>1</v>
      </c>
      <c r="CR32">
        <v>-6.9000000000000006E-2</v>
      </c>
      <c r="CS32">
        <v>2E-3</v>
      </c>
      <c r="CT32">
        <v>-1.8089999999999999</v>
      </c>
      <c r="CU32">
        <v>0.35499999999999998</v>
      </c>
      <c r="CV32">
        <v>425</v>
      </c>
      <c r="CW32">
        <v>28</v>
      </c>
      <c r="CX32">
        <v>0.08</v>
      </c>
      <c r="CY32">
        <v>0.06</v>
      </c>
      <c r="CZ32">
        <v>1.46300069220312</v>
      </c>
      <c r="DA32">
        <v>0.32034939471963902</v>
      </c>
      <c r="DB32">
        <v>4.9120201396556401E-2</v>
      </c>
      <c r="DC32">
        <v>1</v>
      </c>
      <c r="DD32">
        <v>402.392</v>
      </c>
      <c r="DE32">
        <v>-9.1759398495535702E-2</v>
      </c>
      <c r="DF32">
        <v>3.7967091013131699E-2</v>
      </c>
      <c r="DG32">
        <v>-1</v>
      </c>
      <c r="DH32">
        <v>74.992374999999996</v>
      </c>
      <c r="DI32">
        <v>-2.0010531322702502E-2</v>
      </c>
      <c r="DJ32">
        <v>1.80196524661266E-2</v>
      </c>
      <c r="DK32">
        <v>1</v>
      </c>
      <c r="DL32">
        <v>2</v>
      </c>
      <c r="DM32">
        <v>2</v>
      </c>
      <c r="DN32" t="s">
        <v>348</v>
      </c>
      <c r="DO32">
        <v>3.1558000000000002</v>
      </c>
      <c r="DP32">
        <v>2.7814299999999998</v>
      </c>
      <c r="DQ32">
        <v>9.4375000000000001E-2</v>
      </c>
      <c r="DR32">
        <v>9.4771499999999995E-2</v>
      </c>
      <c r="DS32">
        <v>0.13448599999999999</v>
      </c>
      <c r="DT32">
        <v>0.12928899999999999</v>
      </c>
      <c r="DU32">
        <v>28607.7</v>
      </c>
      <c r="DV32">
        <v>29843.4</v>
      </c>
      <c r="DW32">
        <v>29357.200000000001</v>
      </c>
      <c r="DX32">
        <v>30746.9</v>
      </c>
      <c r="DY32">
        <v>33296.199999999997</v>
      </c>
      <c r="DZ32">
        <v>35126.5</v>
      </c>
      <c r="EA32">
        <v>40332.6</v>
      </c>
      <c r="EB32">
        <v>42710.400000000001</v>
      </c>
      <c r="EC32">
        <v>2.23123</v>
      </c>
      <c r="ED32">
        <v>1.6998200000000001</v>
      </c>
      <c r="EE32">
        <v>0.110596</v>
      </c>
      <c r="EF32">
        <v>0</v>
      </c>
      <c r="EG32">
        <v>25.172599999999999</v>
      </c>
      <c r="EH32">
        <v>999.9</v>
      </c>
      <c r="EI32">
        <v>44.658999999999999</v>
      </c>
      <c r="EJ32">
        <v>40.173000000000002</v>
      </c>
      <c r="EK32">
        <v>33.234400000000001</v>
      </c>
      <c r="EL32">
        <v>60.75</v>
      </c>
      <c r="EM32">
        <v>24.6234</v>
      </c>
      <c r="EN32">
        <v>1</v>
      </c>
      <c r="EO32">
        <v>-6.3061500000000006E-2</v>
      </c>
      <c r="EP32">
        <v>-1.1729000000000001</v>
      </c>
      <c r="EQ32">
        <v>20.309200000000001</v>
      </c>
      <c r="ER32">
        <v>5.2411000000000003</v>
      </c>
      <c r="ES32">
        <v>11.8302</v>
      </c>
      <c r="ET32">
        <v>4.9817</v>
      </c>
      <c r="EU32">
        <v>3.2998799999999999</v>
      </c>
      <c r="EV32">
        <v>45.6</v>
      </c>
      <c r="EW32">
        <v>2948</v>
      </c>
      <c r="EX32">
        <v>7963.1</v>
      </c>
      <c r="EY32">
        <v>152.19999999999999</v>
      </c>
      <c r="EZ32">
        <v>1.87378</v>
      </c>
      <c r="FA32">
        <v>1.8795500000000001</v>
      </c>
      <c r="FB32">
        <v>1.87988</v>
      </c>
      <c r="FC32">
        <v>1.88062</v>
      </c>
      <c r="FD32">
        <v>1.87805</v>
      </c>
      <c r="FE32">
        <v>1.87669</v>
      </c>
      <c r="FF32">
        <v>1.87744</v>
      </c>
      <c r="FG32">
        <v>1.8752800000000001</v>
      </c>
      <c r="FH32">
        <v>0</v>
      </c>
      <c r="FI32">
        <v>0</v>
      </c>
      <c r="FJ32">
        <v>0</v>
      </c>
      <c r="FK32">
        <v>0</v>
      </c>
      <c r="FL32" t="s">
        <v>349</v>
      </c>
      <c r="FM32" t="s">
        <v>350</v>
      </c>
      <c r="FN32" t="s">
        <v>351</v>
      </c>
      <c r="FO32" t="s">
        <v>351</v>
      </c>
      <c r="FP32" t="s">
        <v>351</v>
      </c>
      <c r="FQ32" t="s">
        <v>351</v>
      </c>
      <c r="FR32">
        <v>0</v>
      </c>
      <c r="FS32">
        <v>100</v>
      </c>
      <c r="FT32">
        <v>100</v>
      </c>
      <c r="FU32">
        <v>-1.8069999999999999</v>
      </c>
      <c r="FV32">
        <v>0.35460000000000003</v>
      </c>
      <c r="FW32">
        <v>-1.80773641744122</v>
      </c>
      <c r="FX32">
        <v>1.4527828764109799E-4</v>
      </c>
      <c r="FY32">
        <v>-4.3579519040863002E-7</v>
      </c>
      <c r="FZ32">
        <v>2.0799061152897499E-10</v>
      </c>
      <c r="GA32">
        <v>0.35461999999999699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15.3</v>
      </c>
      <c r="GJ32">
        <v>15.4</v>
      </c>
      <c r="GK32">
        <v>1.0522499999999999</v>
      </c>
      <c r="GL32">
        <v>2.63062</v>
      </c>
      <c r="GM32">
        <v>1.54541</v>
      </c>
      <c r="GN32">
        <v>2.2631800000000002</v>
      </c>
      <c r="GO32">
        <v>1.5979000000000001</v>
      </c>
      <c r="GP32">
        <v>2.3584000000000001</v>
      </c>
      <c r="GQ32">
        <v>40.963799999999999</v>
      </c>
      <c r="GR32">
        <v>16.163399999999999</v>
      </c>
      <c r="GS32">
        <v>18</v>
      </c>
      <c r="GT32">
        <v>649.69399999999996</v>
      </c>
      <c r="GU32">
        <v>343.541</v>
      </c>
      <c r="GV32">
        <v>28.142399999999999</v>
      </c>
      <c r="GW32">
        <v>26.199200000000001</v>
      </c>
      <c r="GX32">
        <v>29.999700000000001</v>
      </c>
      <c r="GY32">
        <v>26.235299999999999</v>
      </c>
      <c r="GZ32">
        <v>26.2258</v>
      </c>
      <c r="HA32">
        <v>21.1081</v>
      </c>
      <c r="HB32">
        <v>20</v>
      </c>
      <c r="HC32">
        <v>-30</v>
      </c>
      <c r="HD32">
        <v>28.151199999999999</v>
      </c>
      <c r="HE32">
        <v>402.28300000000002</v>
      </c>
      <c r="HF32">
        <v>0</v>
      </c>
      <c r="HG32">
        <v>100.008</v>
      </c>
      <c r="HH32">
        <v>98.930999999999997</v>
      </c>
    </row>
    <row r="33" spans="1:216" x14ac:dyDescent="0.2">
      <c r="A33">
        <v>15</v>
      </c>
      <c r="B33">
        <v>1689554806.0999999</v>
      </c>
      <c r="C33">
        <v>854.09999990463302</v>
      </c>
      <c r="D33" t="s">
        <v>378</v>
      </c>
      <c r="E33" t="s">
        <v>379</v>
      </c>
      <c r="F33" t="s">
        <v>345</v>
      </c>
      <c r="G33" t="s">
        <v>346</v>
      </c>
      <c r="H33">
        <v>20230716</v>
      </c>
      <c r="I33" t="s">
        <v>390</v>
      </c>
      <c r="J33" t="s">
        <v>391</v>
      </c>
      <c r="K33" t="s">
        <v>392</v>
      </c>
      <c r="L33">
        <v>1689554806.0999999</v>
      </c>
      <c r="M33">
        <f t="shared" si="0"/>
        <v>1.8207243058063541E-3</v>
      </c>
      <c r="N33">
        <f t="shared" si="1"/>
        <v>1.820724305806354</v>
      </c>
      <c r="O33">
        <f t="shared" si="2"/>
        <v>0.82251559129132912</v>
      </c>
      <c r="P33">
        <f t="shared" si="3"/>
        <v>399.97199999999998</v>
      </c>
      <c r="Q33">
        <f t="shared" si="4"/>
        <v>390.65020711262014</v>
      </c>
      <c r="R33">
        <f t="shared" si="5"/>
        <v>39.299948448344615</v>
      </c>
      <c r="S33">
        <f t="shared" si="6"/>
        <v>40.237733641466406</v>
      </c>
      <c r="T33">
        <f t="shared" si="7"/>
        <v>0.27652238835968063</v>
      </c>
      <c r="U33">
        <f t="shared" si="8"/>
        <v>2.93915834687138</v>
      </c>
      <c r="V33">
        <f t="shared" si="9"/>
        <v>0.26283946809401493</v>
      </c>
      <c r="W33">
        <f t="shared" si="10"/>
        <v>0.16544758551538094</v>
      </c>
      <c r="X33">
        <f t="shared" si="11"/>
        <v>9.908638927936904</v>
      </c>
      <c r="Y33">
        <f t="shared" si="12"/>
        <v>27.520554757267966</v>
      </c>
      <c r="Z33">
        <f t="shared" si="13"/>
        <v>27.0243</v>
      </c>
      <c r="AA33">
        <f t="shared" si="14"/>
        <v>3.5842710495340548</v>
      </c>
      <c r="AB33">
        <f t="shared" si="15"/>
        <v>76.975268408166727</v>
      </c>
      <c r="AC33">
        <f t="shared" si="16"/>
        <v>2.9098847464473803</v>
      </c>
      <c r="AD33">
        <f t="shared" si="17"/>
        <v>3.78028528723994</v>
      </c>
      <c r="AE33">
        <f t="shared" si="18"/>
        <v>0.67438630308667458</v>
      </c>
      <c r="AF33">
        <f t="shared" si="19"/>
        <v>-80.29394188606021</v>
      </c>
      <c r="AG33">
        <f t="shared" si="20"/>
        <v>144.16318218388298</v>
      </c>
      <c r="AH33">
        <f t="shared" si="21"/>
        <v>10.63620800621813</v>
      </c>
      <c r="AI33">
        <f t="shared" si="22"/>
        <v>84.414087231977803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53002.445890793293</v>
      </c>
      <c r="AO33">
        <f t="shared" si="26"/>
        <v>59.911099999999998</v>
      </c>
      <c r="AP33">
        <f t="shared" si="27"/>
        <v>50.505027299449168</v>
      </c>
      <c r="AQ33">
        <f t="shared" si="28"/>
        <v>0.84299949924887319</v>
      </c>
      <c r="AR33">
        <f t="shared" si="29"/>
        <v>0.16538903355032547</v>
      </c>
      <c r="AS33">
        <v>1689554806.0999999</v>
      </c>
      <c r="AT33">
        <v>399.97199999999998</v>
      </c>
      <c r="AU33">
        <v>401.52199999999999</v>
      </c>
      <c r="AV33">
        <v>28.924900000000001</v>
      </c>
      <c r="AW33">
        <v>27.157699999999998</v>
      </c>
      <c r="AX33">
        <v>401.779</v>
      </c>
      <c r="AY33">
        <v>28.5703</v>
      </c>
      <c r="AZ33">
        <v>600.29200000000003</v>
      </c>
      <c r="BA33">
        <v>100.55500000000001</v>
      </c>
      <c r="BB33">
        <v>4.6376199999999999E-2</v>
      </c>
      <c r="BC33">
        <v>27.934100000000001</v>
      </c>
      <c r="BD33">
        <v>27.0243</v>
      </c>
      <c r="BE33">
        <v>999.9</v>
      </c>
      <c r="BF33">
        <v>0</v>
      </c>
      <c r="BG33">
        <v>0</v>
      </c>
      <c r="BH33">
        <v>9999.3799999999992</v>
      </c>
      <c r="BI33">
        <v>0</v>
      </c>
      <c r="BJ33">
        <v>1285.06</v>
      </c>
      <c r="BK33">
        <v>-1.5500499999999999</v>
      </c>
      <c r="BL33">
        <v>411.88600000000002</v>
      </c>
      <c r="BM33">
        <v>412.73099999999999</v>
      </c>
      <c r="BN33">
        <v>1.7672399999999999</v>
      </c>
      <c r="BO33">
        <v>401.52199999999999</v>
      </c>
      <c r="BP33">
        <v>27.157699999999998</v>
      </c>
      <c r="BQ33">
        <v>2.90856</v>
      </c>
      <c r="BR33">
        <v>2.7308500000000002</v>
      </c>
      <c r="BS33">
        <v>23.513500000000001</v>
      </c>
      <c r="BT33">
        <v>22.471900000000002</v>
      </c>
      <c r="BU33">
        <v>59.911099999999998</v>
      </c>
      <c r="BV33">
        <v>0.90005199999999996</v>
      </c>
      <c r="BW33">
        <v>9.9947599999999998E-2</v>
      </c>
      <c r="BX33">
        <v>0</v>
      </c>
      <c r="BY33">
        <v>2.7530000000000001</v>
      </c>
      <c r="BZ33">
        <v>0</v>
      </c>
      <c r="CA33">
        <v>1723.39</v>
      </c>
      <c r="CB33">
        <v>572.47799999999995</v>
      </c>
      <c r="CC33">
        <v>36.061999999999998</v>
      </c>
      <c r="CD33">
        <v>40.875</v>
      </c>
      <c r="CE33">
        <v>38.561999999999998</v>
      </c>
      <c r="CF33">
        <v>39.875</v>
      </c>
      <c r="CG33">
        <v>37.25</v>
      </c>
      <c r="CH33">
        <v>53.92</v>
      </c>
      <c r="CI33">
        <v>5.99</v>
      </c>
      <c r="CJ33">
        <v>0</v>
      </c>
      <c r="CK33">
        <v>1689554808.9000001</v>
      </c>
      <c r="CL33">
        <v>0</v>
      </c>
      <c r="CM33">
        <v>1689553828</v>
      </c>
      <c r="CN33" t="s">
        <v>347</v>
      </c>
      <c r="CO33">
        <v>1689553828</v>
      </c>
      <c r="CP33">
        <v>1689553824</v>
      </c>
      <c r="CQ33">
        <v>1</v>
      </c>
      <c r="CR33">
        <v>-6.9000000000000006E-2</v>
      </c>
      <c r="CS33">
        <v>2E-3</v>
      </c>
      <c r="CT33">
        <v>-1.8089999999999999</v>
      </c>
      <c r="CU33">
        <v>0.35499999999999998</v>
      </c>
      <c r="CV33">
        <v>425</v>
      </c>
      <c r="CW33">
        <v>28</v>
      </c>
      <c r="CX33">
        <v>0.08</v>
      </c>
      <c r="CY33">
        <v>0.06</v>
      </c>
      <c r="CZ33">
        <v>0.77017580027465404</v>
      </c>
      <c r="DA33">
        <v>0.464925101701267</v>
      </c>
      <c r="DB33">
        <v>6.6917203458909794E-2</v>
      </c>
      <c r="DC33">
        <v>1</v>
      </c>
      <c r="DD33">
        <v>401.54065000000003</v>
      </c>
      <c r="DE33">
        <v>0.30491729323174099</v>
      </c>
      <c r="DF33">
        <v>5.3681724078124701E-2</v>
      </c>
      <c r="DG33">
        <v>-1</v>
      </c>
      <c r="DH33">
        <v>59.984219047619</v>
      </c>
      <c r="DI33">
        <v>-0.52415499105082797</v>
      </c>
      <c r="DJ33">
        <v>0.13486576260453401</v>
      </c>
      <c r="DK33">
        <v>1</v>
      </c>
      <c r="DL33">
        <v>2</v>
      </c>
      <c r="DM33">
        <v>2</v>
      </c>
      <c r="DN33" t="s">
        <v>348</v>
      </c>
      <c r="DO33">
        <v>3.1558799999999998</v>
      </c>
      <c r="DP33">
        <v>2.7806999999999999</v>
      </c>
      <c r="DQ33">
        <v>9.43605E-2</v>
      </c>
      <c r="DR33">
        <v>9.4634899999999994E-2</v>
      </c>
      <c r="DS33">
        <v>0.135878</v>
      </c>
      <c r="DT33">
        <v>0.130944</v>
      </c>
      <c r="DU33">
        <v>28609.3</v>
      </c>
      <c r="DV33">
        <v>29844.400000000001</v>
      </c>
      <c r="DW33">
        <v>29358.2</v>
      </c>
      <c r="DX33">
        <v>30743.1</v>
      </c>
      <c r="DY33">
        <v>33242</v>
      </c>
      <c r="DZ33">
        <v>35052.400000000001</v>
      </c>
      <c r="EA33">
        <v>40333.699999999997</v>
      </c>
      <c r="EB33">
        <v>42702.7</v>
      </c>
      <c r="EC33">
        <v>2.2315</v>
      </c>
      <c r="ED33">
        <v>1.7014199999999999</v>
      </c>
      <c r="EE33">
        <v>0.10587299999999999</v>
      </c>
      <c r="EF33">
        <v>0</v>
      </c>
      <c r="EG33">
        <v>25.290500000000002</v>
      </c>
      <c r="EH33">
        <v>999.9</v>
      </c>
      <c r="EI33">
        <v>44.536999999999999</v>
      </c>
      <c r="EJ33">
        <v>40.162999999999997</v>
      </c>
      <c r="EK33">
        <v>33.122900000000001</v>
      </c>
      <c r="EL33">
        <v>61.19</v>
      </c>
      <c r="EM33">
        <v>24.226800000000001</v>
      </c>
      <c r="EN33">
        <v>1</v>
      </c>
      <c r="EO33">
        <v>-6.6384700000000005E-2</v>
      </c>
      <c r="EP33">
        <v>-0.50679200000000002</v>
      </c>
      <c r="EQ33">
        <v>20.312999999999999</v>
      </c>
      <c r="ER33">
        <v>5.2358599999999997</v>
      </c>
      <c r="ES33">
        <v>11.8302</v>
      </c>
      <c r="ET33">
        <v>4.9815500000000004</v>
      </c>
      <c r="EU33">
        <v>3.2997000000000001</v>
      </c>
      <c r="EV33">
        <v>45.6</v>
      </c>
      <c r="EW33">
        <v>2949.4</v>
      </c>
      <c r="EX33">
        <v>7970.5</v>
      </c>
      <c r="EY33">
        <v>152.19999999999999</v>
      </c>
      <c r="EZ33">
        <v>1.87378</v>
      </c>
      <c r="FA33">
        <v>1.8795500000000001</v>
      </c>
      <c r="FB33">
        <v>1.87988</v>
      </c>
      <c r="FC33">
        <v>1.88059</v>
      </c>
      <c r="FD33">
        <v>1.8780600000000001</v>
      </c>
      <c r="FE33">
        <v>1.8766799999999999</v>
      </c>
      <c r="FF33">
        <v>1.87744</v>
      </c>
      <c r="FG33">
        <v>1.87524</v>
      </c>
      <c r="FH33">
        <v>0</v>
      </c>
      <c r="FI33">
        <v>0</v>
      </c>
      <c r="FJ33">
        <v>0</v>
      </c>
      <c r="FK33">
        <v>0</v>
      </c>
      <c r="FL33" t="s">
        <v>349</v>
      </c>
      <c r="FM33" t="s">
        <v>350</v>
      </c>
      <c r="FN33" t="s">
        <v>351</v>
      </c>
      <c r="FO33" t="s">
        <v>351</v>
      </c>
      <c r="FP33" t="s">
        <v>351</v>
      </c>
      <c r="FQ33" t="s">
        <v>351</v>
      </c>
      <c r="FR33">
        <v>0</v>
      </c>
      <c r="FS33">
        <v>100</v>
      </c>
      <c r="FT33">
        <v>100</v>
      </c>
      <c r="FU33">
        <v>-1.8069999999999999</v>
      </c>
      <c r="FV33">
        <v>0.35460000000000003</v>
      </c>
      <c r="FW33">
        <v>-1.80773641744122</v>
      </c>
      <c r="FX33">
        <v>1.4527828764109799E-4</v>
      </c>
      <c r="FY33">
        <v>-4.3579519040863002E-7</v>
      </c>
      <c r="FZ33">
        <v>2.0799061152897499E-10</v>
      </c>
      <c r="GA33">
        <v>0.35461999999999699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16.3</v>
      </c>
      <c r="GJ33">
        <v>16.399999999999999</v>
      </c>
      <c r="GK33">
        <v>1.0498000000000001</v>
      </c>
      <c r="GL33">
        <v>2.6245099999999999</v>
      </c>
      <c r="GM33">
        <v>1.54541</v>
      </c>
      <c r="GN33">
        <v>2.2631800000000002</v>
      </c>
      <c r="GO33">
        <v>1.5979000000000001</v>
      </c>
      <c r="GP33">
        <v>2.4670399999999999</v>
      </c>
      <c r="GQ33">
        <v>40.938000000000002</v>
      </c>
      <c r="GR33">
        <v>16.1722</v>
      </c>
      <c r="GS33">
        <v>18</v>
      </c>
      <c r="GT33">
        <v>649.41399999999999</v>
      </c>
      <c r="GU33">
        <v>344.11200000000002</v>
      </c>
      <c r="GV33">
        <v>27.704000000000001</v>
      </c>
      <c r="GW33">
        <v>26.1647</v>
      </c>
      <c r="GX33">
        <v>30</v>
      </c>
      <c r="GY33">
        <v>26.1936</v>
      </c>
      <c r="GZ33">
        <v>26.185700000000001</v>
      </c>
      <c r="HA33">
        <v>21.078800000000001</v>
      </c>
      <c r="HB33">
        <v>20</v>
      </c>
      <c r="HC33">
        <v>-30</v>
      </c>
      <c r="HD33">
        <v>27.689499999999999</v>
      </c>
      <c r="HE33">
        <v>401.62</v>
      </c>
      <c r="HF33">
        <v>0</v>
      </c>
      <c r="HG33">
        <v>100.011</v>
      </c>
      <c r="HH33">
        <v>98.915599999999998</v>
      </c>
    </row>
    <row r="34" spans="1:216" x14ac:dyDescent="0.2">
      <c r="A34">
        <v>16</v>
      </c>
      <c r="B34">
        <v>1689554867.0999999</v>
      </c>
      <c r="C34">
        <v>915.09999990463302</v>
      </c>
      <c r="D34" t="s">
        <v>380</v>
      </c>
      <c r="E34" t="s">
        <v>381</v>
      </c>
      <c r="F34" t="s">
        <v>345</v>
      </c>
      <c r="G34" t="s">
        <v>346</v>
      </c>
      <c r="H34">
        <v>20230716</v>
      </c>
      <c r="I34" t="s">
        <v>390</v>
      </c>
      <c r="J34" t="s">
        <v>391</v>
      </c>
      <c r="K34" t="s">
        <v>392</v>
      </c>
      <c r="L34">
        <v>1689554867.0999999</v>
      </c>
      <c r="M34">
        <f t="shared" si="0"/>
        <v>1.934537996506642E-3</v>
      </c>
      <c r="N34">
        <f t="shared" si="1"/>
        <v>1.934537996506642</v>
      </c>
      <c r="O34">
        <f t="shared" si="2"/>
        <v>0.24871584039129735</v>
      </c>
      <c r="P34">
        <f t="shared" si="3"/>
        <v>399.98700000000002</v>
      </c>
      <c r="Q34">
        <f t="shared" si="4"/>
        <v>394.29083402104862</v>
      </c>
      <c r="R34">
        <f t="shared" si="5"/>
        <v>39.662779894861806</v>
      </c>
      <c r="S34">
        <f t="shared" si="6"/>
        <v>40.235772614889605</v>
      </c>
      <c r="T34">
        <f t="shared" si="7"/>
        <v>0.29947681544735782</v>
      </c>
      <c r="U34">
        <f t="shared" si="8"/>
        <v>2.9353731273194859</v>
      </c>
      <c r="V34">
        <f t="shared" si="9"/>
        <v>0.28347901166215278</v>
      </c>
      <c r="W34">
        <f t="shared" si="10"/>
        <v>0.17854047248582561</v>
      </c>
      <c r="X34">
        <f t="shared" si="11"/>
        <v>8.3031568649999983</v>
      </c>
      <c r="Y34">
        <f t="shared" si="12"/>
        <v>27.375955933602878</v>
      </c>
      <c r="Z34">
        <f t="shared" si="13"/>
        <v>26.9636</v>
      </c>
      <c r="AA34">
        <f t="shared" si="14"/>
        <v>3.5715150789801067</v>
      </c>
      <c r="AB34">
        <f t="shared" si="15"/>
        <v>77.375950138447251</v>
      </c>
      <c r="AC34">
        <f t="shared" si="16"/>
        <v>2.9071491716601603</v>
      </c>
      <c r="AD34">
        <f t="shared" si="17"/>
        <v>3.7571741173561763</v>
      </c>
      <c r="AE34">
        <f t="shared" si="18"/>
        <v>0.66436590731994638</v>
      </c>
      <c r="AF34">
        <f t="shared" si="19"/>
        <v>-85.313125645942918</v>
      </c>
      <c r="AG34">
        <f t="shared" si="20"/>
        <v>136.95113890905782</v>
      </c>
      <c r="AH34">
        <f t="shared" si="21"/>
        <v>10.108766861493139</v>
      </c>
      <c r="AI34">
        <f t="shared" si="22"/>
        <v>70.049936989608028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52911.275852077291</v>
      </c>
      <c r="AO34">
        <f t="shared" si="26"/>
        <v>50.203499999999998</v>
      </c>
      <c r="AP34">
        <f t="shared" si="27"/>
        <v>42.321550499999994</v>
      </c>
      <c r="AQ34">
        <f t="shared" si="28"/>
        <v>0.84299999999999986</v>
      </c>
      <c r="AR34">
        <f t="shared" si="29"/>
        <v>0.16538999999999998</v>
      </c>
      <c r="AS34">
        <v>1689554867.0999999</v>
      </c>
      <c r="AT34">
        <v>399.98700000000002</v>
      </c>
      <c r="AU34">
        <v>401.00900000000001</v>
      </c>
      <c r="AV34">
        <v>28.900200000000002</v>
      </c>
      <c r="AW34">
        <v>27.022500000000001</v>
      </c>
      <c r="AX34">
        <v>401.79300000000001</v>
      </c>
      <c r="AY34">
        <v>28.545500000000001</v>
      </c>
      <c r="AZ34">
        <v>600.29700000000003</v>
      </c>
      <c r="BA34">
        <v>100.54600000000001</v>
      </c>
      <c r="BB34">
        <v>4.6700800000000001E-2</v>
      </c>
      <c r="BC34">
        <v>27.829000000000001</v>
      </c>
      <c r="BD34">
        <v>26.9636</v>
      </c>
      <c r="BE34">
        <v>999.9</v>
      </c>
      <c r="BF34">
        <v>0</v>
      </c>
      <c r="BG34">
        <v>0</v>
      </c>
      <c r="BH34">
        <v>9978.75</v>
      </c>
      <c r="BI34">
        <v>0</v>
      </c>
      <c r="BJ34">
        <v>1285.46</v>
      </c>
      <c r="BK34">
        <v>-1.02139</v>
      </c>
      <c r="BL34">
        <v>411.89100000000002</v>
      </c>
      <c r="BM34">
        <v>412.14600000000002</v>
      </c>
      <c r="BN34">
        <v>1.8776900000000001</v>
      </c>
      <c r="BO34">
        <v>401.00900000000001</v>
      </c>
      <c r="BP34">
        <v>27.022500000000001</v>
      </c>
      <c r="BQ34">
        <v>2.9057900000000001</v>
      </c>
      <c r="BR34">
        <v>2.7170000000000001</v>
      </c>
      <c r="BS34">
        <v>23.497699999999998</v>
      </c>
      <c r="BT34">
        <v>22.388300000000001</v>
      </c>
      <c r="BU34">
        <v>50.203499999999998</v>
      </c>
      <c r="BV34">
        <v>0.89993800000000002</v>
      </c>
      <c r="BW34">
        <v>0.100062</v>
      </c>
      <c r="BX34">
        <v>0</v>
      </c>
      <c r="BY34">
        <v>2.4358</v>
      </c>
      <c r="BZ34">
        <v>0</v>
      </c>
      <c r="CA34">
        <v>1648.97</v>
      </c>
      <c r="CB34">
        <v>479.70499999999998</v>
      </c>
      <c r="CC34">
        <v>35.811999999999998</v>
      </c>
      <c r="CD34">
        <v>40.686999999999998</v>
      </c>
      <c r="CE34">
        <v>38.311999999999998</v>
      </c>
      <c r="CF34">
        <v>39.686999999999998</v>
      </c>
      <c r="CG34">
        <v>37.061999999999998</v>
      </c>
      <c r="CH34">
        <v>45.18</v>
      </c>
      <c r="CI34">
        <v>5.0199999999999996</v>
      </c>
      <c r="CJ34">
        <v>0</v>
      </c>
      <c r="CK34">
        <v>1689554870.0999999</v>
      </c>
      <c r="CL34">
        <v>0</v>
      </c>
      <c r="CM34">
        <v>1689553828</v>
      </c>
      <c r="CN34" t="s">
        <v>347</v>
      </c>
      <c r="CO34">
        <v>1689553828</v>
      </c>
      <c r="CP34">
        <v>1689553824</v>
      </c>
      <c r="CQ34">
        <v>1</v>
      </c>
      <c r="CR34">
        <v>-6.9000000000000006E-2</v>
      </c>
      <c r="CS34">
        <v>2E-3</v>
      </c>
      <c r="CT34">
        <v>-1.8089999999999999</v>
      </c>
      <c r="CU34">
        <v>0.35499999999999998</v>
      </c>
      <c r="CV34">
        <v>425</v>
      </c>
      <c r="CW34">
        <v>28</v>
      </c>
      <c r="CX34">
        <v>0.08</v>
      </c>
      <c r="CY34">
        <v>0.06</v>
      </c>
      <c r="CZ34">
        <v>0.24232207879234799</v>
      </c>
      <c r="DA34">
        <v>0.19249704951162999</v>
      </c>
      <c r="DB34">
        <v>2.82985963915535E-2</v>
      </c>
      <c r="DC34">
        <v>1</v>
      </c>
      <c r="DD34">
        <v>401.03865000000002</v>
      </c>
      <c r="DE34">
        <v>1.13233082712675E-2</v>
      </c>
      <c r="DF34">
        <v>3.1699014180255503E-2</v>
      </c>
      <c r="DG34">
        <v>-1</v>
      </c>
      <c r="DH34">
        <v>49.999960000000002</v>
      </c>
      <c r="DI34">
        <v>0.13522792730039901</v>
      </c>
      <c r="DJ34">
        <v>0.15750766457540999</v>
      </c>
      <c r="DK34">
        <v>1</v>
      </c>
      <c r="DL34">
        <v>2</v>
      </c>
      <c r="DM34">
        <v>2</v>
      </c>
      <c r="DN34" t="s">
        <v>348</v>
      </c>
      <c r="DO34">
        <v>3.1558899999999999</v>
      </c>
      <c r="DP34">
        <v>2.78084</v>
      </c>
      <c r="DQ34">
        <v>9.4360899999999998E-2</v>
      </c>
      <c r="DR34">
        <v>9.4539300000000007E-2</v>
      </c>
      <c r="DS34">
        <v>0.135792</v>
      </c>
      <c r="DT34">
        <v>0.13048999999999999</v>
      </c>
      <c r="DU34">
        <v>28609.1</v>
      </c>
      <c r="DV34">
        <v>29848.5</v>
      </c>
      <c r="DW34">
        <v>29357.9</v>
      </c>
      <c r="DX34">
        <v>30744.1</v>
      </c>
      <c r="DY34">
        <v>33244.9</v>
      </c>
      <c r="DZ34">
        <v>35071.800000000003</v>
      </c>
      <c r="EA34">
        <v>40333.199999999997</v>
      </c>
      <c r="EB34">
        <v>42703.9</v>
      </c>
      <c r="EC34">
        <v>2.2321</v>
      </c>
      <c r="ED34">
        <v>1.7012</v>
      </c>
      <c r="EE34">
        <v>9.9129999999999996E-2</v>
      </c>
      <c r="EF34">
        <v>0</v>
      </c>
      <c r="EG34">
        <v>25.340199999999999</v>
      </c>
      <c r="EH34">
        <v>999.9</v>
      </c>
      <c r="EI34">
        <v>44.457000000000001</v>
      </c>
      <c r="EJ34">
        <v>40.173000000000002</v>
      </c>
      <c r="EK34">
        <v>33.083599999999997</v>
      </c>
      <c r="EL34">
        <v>61.18</v>
      </c>
      <c r="EM34">
        <v>23.8261</v>
      </c>
      <c r="EN34">
        <v>1</v>
      </c>
      <c r="EO34">
        <v>-6.6971500000000003E-2</v>
      </c>
      <c r="EP34">
        <v>-0.79149800000000003</v>
      </c>
      <c r="EQ34">
        <v>20.311900000000001</v>
      </c>
      <c r="ER34">
        <v>5.2411000000000003</v>
      </c>
      <c r="ES34">
        <v>11.8302</v>
      </c>
      <c r="ET34">
        <v>4.9817</v>
      </c>
      <c r="EU34">
        <v>3.2996799999999999</v>
      </c>
      <c r="EV34">
        <v>45.6</v>
      </c>
      <c r="EW34">
        <v>2950.5</v>
      </c>
      <c r="EX34">
        <v>7976.7</v>
      </c>
      <c r="EY34">
        <v>152.19999999999999</v>
      </c>
      <c r="EZ34">
        <v>1.87378</v>
      </c>
      <c r="FA34">
        <v>1.8795200000000001</v>
      </c>
      <c r="FB34">
        <v>1.87988</v>
      </c>
      <c r="FC34">
        <v>1.8805000000000001</v>
      </c>
      <c r="FD34">
        <v>1.87805</v>
      </c>
      <c r="FE34">
        <v>1.8766799999999999</v>
      </c>
      <c r="FF34">
        <v>1.8774200000000001</v>
      </c>
      <c r="FG34">
        <v>1.8751800000000001</v>
      </c>
      <c r="FH34">
        <v>0</v>
      </c>
      <c r="FI34">
        <v>0</v>
      </c>
      <c r="FJ34">
        <v>0</v>
      </c>
      <c r="FK34">
        <v>0</v>
      </c>
      <c r="FL34" t="s">
        <v>349</v>
      </c>
      <c r="FM34" t="s">
        <v>350</v>
      </c>
      <c r="FN34" t="s">
        <v>351</v>
      </c>
      <c r="FO34" t="s">
        <v>351</v>
      </c>
      <c r="FP34" t="s">
        <v>351</v>
      </c>
      <c r="FQ34" t="s">
        <v>351</v>
      </c>
      <c r="FR34">
        <v>0</v>
      </c>
      <c r="FS34">
        <v>100</v>
      </c>
      <c r="FT34">
        <v>100</v>
      </c>
      <c r="FU34">
        <v>-1.806</v>
      </c>
      <c r="FV34">
        <v>0.35470000000000002</v>
      </c>
      <c r="FW34">
        <v>-1.80773641744122</v>
      </c>
      <c r="FX34">
        <v>1.4527828764109799E-4</v>
      </c>
      <c r="FY34">
        <v>-4.3579519040863002E-7</v>
      </c>
      <c r="FZ34">
        <v>2.0799061152897499E-10</v>
      </c>
      <c r="GA34">
        <v>0.35461999999999699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17.3</v>
      </c>
      <c r="GJ34">
        <v>17.399999999999999</v>
      </c>
      <c r="GK34">
        <v>1.0485800000000001</v>
      </c>
      <c r="GL34">
        <v>2.6171899999999999</v>
      </c>
      <c r="GM34">
        <v>1.54541</v>
      </c>
      <c r="GN34">
        <v>2.2631800000000002</v>
      </c>
      <c r="GO34">
        <v>1.5979000000000001</v>
      </c>
      <c r="GP34">
        <v>2.5122100000000001</v>
      </c>
      <c r="GQ34">
        <v>40.938000000000002</v>
      </c>
      <c r="GR34">
        <v>16.180900000000001</v>
      </c>
      <c r="GS34">
        <v>18</v>
      </c>
      <c r="GT34">
        <v>649.55200000000002</v>
      </c>
      <c r="GU34">
        <v>343.82799999999997</v>
      </c>
      <c r="GV34">
        <v>27.6968</v>
      </c>
      <c r="GW34">
        <v>26.1538</v>
      </c>
      <c r="GX34">
        <v>30</v>
      </c>
      <c r="GY34">
        <v>26.166799999999999</v>
      </c>
      <c r="GZ34">
        <v>26.1586</v>
      </c>
      <c r="HA34">
        <v>21.057300000000001</v>
      </c>
      <c r="HB34">
        <v>20</v>
      </c>
      <c r="HC34">
        <v>-30</v>
      </c>
      <c r="HD34">
        <v>27.7318</v>
      </c>
      <c r="HE34">
        <v>401.108</v>
      </c>
      <c r="HF34">
        <v>0</v>
      </c>
      <c r="HG34">
        <v>100.01</v>
      </c>
      <c r="HH34">
        <v>98.918499999999995</v>
      </c>
    </row>
    <row r="35" spans="1:216" x14ac:dyDescent="0.2">
      <c r="A35">
        <v>17</v>
      </c>
      <c r="B35">
        <v>1689554928.0999999</v>
      </c>
      <c r="C35">
        <v>976.09999990463302</v>
      </c>
      <c r="D35" t="s">
        <v>382</v>
      </c>
      <c r="E35" t="s">
        <v>383</v>
      </c>
      <c r="F35" t="s">
        <v>345</v>
      </c>
      <c r="G35" t="s">
        <v>346</v>
      </c>
      <c r="H35">
        <v>20230716</v>
      </c>
      <c r="I35" t="s">
        <v>390</v>
      </c>
      <c r="J35" t="s">
        <v>391</v>
      </c>
      <c r="K35" t="s">
        <v>392</v>
      </c>
      <c r="L35">
        <v>1689554928.0999999</v>
      </c>
      <c r="M35">
        <f t="shared" si="0"/>
        <v>1.6772916573325376E-3</v>
      </c>
      <c r="N35">
        <f t="shared" si="1"/>
        <v>1.6772916573325376</v>
      </c>
      <c r="O35">
        <f t="shared" si="2"/>
        <v>-0.80202818439106949</v>
      </c>
      <c r="P35">
        <f t="shared" si="3"/>
        <v>400.029</v>
      </c>
      <c r="Q35">
        <f t="shared" si="4"/>
        <v>400.85769676964412</v>
      </c>
      <c r="R35">
        <f t="shared" si="5"/>
        <v>40.32621218072655</v>
      </c>
      <c r="S35">
        <f t="shared" si="6"/>
        <v>40.2428454347829</v>
      </c>
      <c r="T35">
        <f t="shared" si="7"/>
        <v>0.26235866150989795</v>
      </c>
      <c r="U35">
        <f t="shared" si="8"/>
        <v>2.9394432155876564</v>
      </c>
      <c r="V35">
        <f t="shared" si="9"/>
        <v>0.25000904904341703</v>
      </c>
      <c r="W35">
        <f t="shared" si="10"/>
        <v>0.15731676734649616</v>
      </c>
      <c r="X35">
        <f t="shared" si="11"/>
        <v>4.9184009334431735</v>
      </c>
      <c r="Y35">
        <f t="shared" si="12"/>
        <v>27.444012375619526</v>
      </c>
      <c r="Z35">
        <f t="shared" si="13"/>
        <v>27.006900000000002</v>
      </c>
      <c r="AA35">
        <f t="shared" si="14"/>
        <v>3.5806104184249672</v>
      </c>
      <c r="AB35">
        <f t="shared" si="15"/>
        <v>77.824190384238847</v>
      </c>
      <c r="AC35">
        <f t="shared" si="16"/>
        <v>2.92752518478407</v>
      </c>
      <c r="AD35">
        <f t="shared" si="17"/>
        <v>3.7617162097415919</v>
      </c>
      <c r="AE35">
        <f t="shared" si="18"/>
        <v>0.65308523364089721</v>
      </c>
      <c r="AF35">
        <f t="shared" si="19"/>
        <v>-73.968562088364905</v>
      </c>
      <c r="AG35">
        <f t="shared" si="20"/>
        <v>133.5595801519479</v>
      </c>
      <c r="AH35">
        <f t="shared" si="21"/>
        <v>9.8479209419254587</v>
      </c>
      <c r="AI35">
        <f t="shared" si="22"/>
        <v>74.357339938951625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53025.515689319582</v>
      </c>
      <c r="AO35">
        <f t="shared" si="26"/>
        <v>29.7361</v>
      </c>
      <c r="AP35">
        <f t="shared" si="27"/>
        <v>25.067712276395426</v>
      </c>
      <c r="AQ35">
        <f t="shared" si="28"/>
        <v>0.84300605245460658</v>
      </c>
      <c r="AR35">
        <f t="shared" si="29"/>
        <v>0.16540168123739069</v>
      </c>
      <c r="AS35">
        <v>1689554928.0999999</v>
      </c>
      <c r="AT35">
        <v>400.029</v>
      </c>
      <c r="AU35">
        <v>399.89800000000002</v>
      </c>
      <c r="AV35">
        <v>29.1007</v>
      </c>
      <c r="AW35">
        <v>27.472999999999999</v>
      </c>
      <c r="AX35">
        <v>401.83499999999998</v>
      </c>
      <c r="AY35">
        <v>28.746099999999998</v>
      </c>
      <c r="AZ35">
        <v>600.28800000000001</v>
      </c>
      <c r="BA35">
        <v>100.553</v>
      </c>
      <c r="BB35">
        <v>4.6820100000000003E-2</v>
      </c>
      <c r="BC35">
        <v>27.849699999999999</v>
      </c>
      <c r="BD35">
        <v>27.006900000000002</v>
      </c>
      <c r="BE35">
        <v>999.9</v>
      </c>
      <c r="BF35">
        <v>0</v>
      </c>
      <c r="BG35">
        <v>0</v>
      </c>
      <c r="BH35">
        <v>10001.200000000001</v>
      </c>
      <c r="BI35">
        <v>0</v>
      </c>
      <c r="BJ35">
        <v>1287.73</v>
      </c>
      <c r="BK35">
        <v>0.13095100000000001</v>
      </c>
      <c r="BL35">
        <v>412.01900000000001</v>
      </c>
      <c r="BM35">
        <v>411.19499999999999</v>
      </c>
      <c r="BN35">
        <v>1.6276900000000001</v>
      </c>
      <c r="BO35">
        <v>399.89800000000002</v>
      </c>
      <c r="BP35">
        <v>27.472999999999999</v>
      </c>
      <c r="BQ35">
        <v>2.9261599999999999</v>
      </c>
      <c r="BR35">
        <v>2.7624900000000001</v>
      </c>
      <c r="BS35">
        <v>23.613600000000002</v>
      </c>
      <c r="BT35">
        <v>22.6616</v>
      </c>
      <c r="BU35">
        <v>29.7361</v>
      </c>
      <c r="BV35">
        <v>0.89980700000000002</v>
      </c>
      <c r="BW35">
        <v>0.100193</v>
      </c>
      <c r="BX35">
        <v>0</v>
      </c>
      <c r="BY35">
        <v>2.0478000000000001</v>
      </c>
      <c r="BZ35">
        <v>0</v>
      </c>
      <c r="CA35">
        <v>1463.87</v>
      </c>
      <c r="CB35">
        <v>284.12700000000001</v>
      </c>
      <c r="CC35">
        <v>35.561999999999998</v>
      </c>
      <c r="CD35">
        <v>40.5</v>
      </c>
      <c r="CE35">
        <v>38.061999999999998</v>
      </c>
      <c r="CF35">
        <v>39.5</v>
      </c>
      <c r="CG35">
        <v>36.811999999999998</v>
      </c>
      <c r="CH35">
        <v>26.76</v>
      </c>
      <c r="CI35">
        <v>2.98</v>
      </c>
      <c r="CJ35">
        <v>0</v>
      </c>
      <c r="CK35">
        <v>1689554930.7</v>
      </c>
      <c r="CL35">
        <v>0</v>
      </c>
      <c r="CM35">
        <v>1689553828</v>
      </c>
      <c r="CN35" t="s">
        <v>347</v>
      </c>
      <c r="CO35">
        <v>1689553828</v>
      </c>
      <c r="CP35">
        <v>1689553824</v>
      </c>
      <c r="CQ35">
        <v>1</v>
      </c>
      <c r="CR35">
        <v>-6.9000000000000006E-2</v>
      </c>
      <c r="CS35">
        <v>2E-3</v>
      </c>
      <c r="CT35">
        <v>-1.8089999999999999</v>
      </c>
      <c r="CU35">
        <v>0.35499999999999998</v>
      </c>
      <c r="CV35">
        <v>425</v>
      </c>
      <c r="CW35">
        <v>28</v>
      </c>
      <c r="CX35">
        <v>0.08</v>
      </c>
      <c r="CY35">
        <v>0.06</v>
      </c>
      <c r="CZ35">
        <v>-0.88313421232511802</v>
      </c>
      <c r="DA35">
        <v>0.23692842354544899</v>
      </c>
      <c r="DB35">
        <v>5.5086426088971997E-2</v>
      </c>
      <c r="DC35">
        <v>1</v>
      </c>
      <c r="DD35">
        <v>399.89305000000002</v>
      </c>
      <c r="DE35">
        <v>-0.241669172932759</v>
      </c>
      <c r="DF35">
        <v>5.2619839414425697E-2</v>
      </c>
      <c r="DG35">
        <v>-1</v>
      </c>
      <c r="DH35">
        <v>30.004124999999998</v>
      </c>
      <c r="DI35">
        <v>1.84222375189129E-2</v>
      </c>
      <c r="DJ35">
        <v>0.111288368102871</v>
      </c>
      <c r="DK35">
        <v>1</v>
      </c>
      <c r="DL35">
        <v>2</v>
      </c>
      <c r="DM35">
        <v>2</v>
      </c>
      <c r="DN35" t="s">
        <v>348</v>
      </c>
      <c r="DO35">
        <v>3.1558799999999998</v>
      </c>
      <c r="DP35">
        <v>2.7811599999999999</v>
      </c>
      <c r="DQ35">
        <v>9.4378500000000004E-2</v>
      </c>
      <c r="DR35">
        <v>9.4350799999999999E-2</v>
      </c>
      <c r="DS35">
        <v>0.136467</v>
      </c>
      <c r="DT35">
        <v>0.131997</v>
      </c>
      <c r="DU35">
        <v>28608.799999999999</v>
      </c>
      <c r="DV35">
        <v>29848.9</v>
      </c>
      <c r="DW35">
        <v>29358.2</v>
      </c>
      <c r="DX35">
        <v>30738.1</v>
      </c>
      <c r="DY35">
        <v>33218.199999999997</v>
      </c>
      <c r="DZ35">
        <v>35002.199999999997</v>
      </c>
      <c r="EA35">
        <v>40333.1</v>
      </c>
      <c r="EB35">
        <v>42694.1</v>
      </c>
      <c r="EC35">
        <v>2.2318500000000001</v>
      </c>
      <c r="ED35">
        <v>1.7017</v>
      </c>
      <c r="EE35">
        <v>0.100158</v>
      </c>
      <c r="EF35">
        <v>0</v>
      </c>
      <c r="EG35">
        <v>25.366700000000002</v>
      </c>
      <c r="EH35">
        <v>999.9</v>
      </c>
      <c r="EI35">
        <v>44.408000000000001</v>
      </c>
      <c r="EJ35">
        <v>40.194000000000003</v>
      </c>
      <c r="EK35">
        <v>33.0824</v>
      </c>
      <c r="EL35">
        <v>61.11</v>
      </c>
      <c r="EM35">
        <v>23.509599999999999</v>
      </c>
      <c r="EN35">
        <v>1</v>
      </c>
      <c r="EO35">
        <v>-6.58918E-2</v>
      </c>
      <c r="EP35">
        <v>-1.04504</v>
      </c>
      <c r="EQ35">
        <v>20.310500000000001</v>
      </c>
      <c r="ER35">
        <v>5.24125</v>
      </c>
      <c r="ES35">
        <v>11.8302</v>
      </c>
      <c r="ET35">
        <v>4.9816000000000003</v>
      </c>
      <c r="EU35">
        <v>3.2996799999999999</v>
      </c>
      <c r="EV35">
        <v>45.6</v>
      </c>
      <c r="EW35">
        <v>2951.9</v>
      </c>
      <c r="EX35">
        <v>7984.1</v>
      </c>
      <c r="EY35">
        <v>152.19999999999999</v>
      </c>
      <c r="EZ35">
        <v>1.87378</v>
      </c>
      <c r="FA35">
        <v>1.8795299999999999</v>
      </c>
      <c r="FB35">
        <v>1.87988</v>
      </c>
      <c r="FC35">
        <v>1.8806099999999999</v>
      </c>
      <c r="FD35">
        <v>1.8780699999999999</v>
      </c>
      <c r="FE35">
        <v>1.8766799999999999</v>
      </c>
      <c r="FF35">
        <v>1.87744</v>
      </c>
      <c r="FG35">
        <v>1.87524</v>
      </c>
      <c r="FH35">
        <v>0</v>
      </c>
      <c r="FI35">
        <v>0</v>
      </c>
      <c r="FJ35">
        <v>0</v>
      </c>
      <c r="FK35">
        <v>0</v>
      </c>
      <c r="FL35" t="s">
        <v>349</v>
      </c>
      <c r="FM35" t="s">
        <v>350</v>
      </c>
      <c r="FN35" t="s">
        <v>351</v>
      </c>
      <c r="FO35" t="s">
        <v>351</v>
      </c>
      <c r="FP35" t="s">
        <v>351</v>
      </c>
      <c r="FQ35" t="s">
        <v>351</v>
      </c>
      <c r="FR35">
        <v>0</v>
      </c>
      <c r="FS35">
        <v>100</v>
      </c>
      <c r="FT35">
        <v>100</v>
      </c>
      <c r="FU35">
        <v>-1.806</v>
      </c>
      <c r="FV35">
        <v>0.35460000000000003</v>
      </c>
      <c r="FW35">
        <v>-1.80773641744122</v>
      </c>
      <c r="FX35">
        <v>1.4527828764109799E-4</v>
      </c>
      <c r="FY35">
        <v>-4.3579519040863002E-7</v>
      </c>
      <c r="FZ35">
        <v>2.0799061152897499E-10</v>
      </c>
      <c r="GA35">
        <v>0.35461999999999699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18.3</v>
      </c>
      <c r="GJ35">
        <v>18.399999999999999</v>
      </c>
      <c r="GK35">
        <v>1.0461400000000001</v>
      </c>
      <c r="GL35">
        <v>2.6196299999999999</v>
      </c>
      <c r="GM35">
        <v>1.54541</v>
      </c>
      <c r="GN35">
        <v>2.2631800000000002</v>
      </c>
      <c r="GO35">
        <v>1.5979000000000001</v>
      </c>
      <c r="GP35">
        <v>2.4121100000000002</v>
      </c>
      <c r="GQ35">
        <v>40.912199999999999</v>
      </c>
      <c r="GR35">
        <v>16.163399999999999</v>
      </c>
      <c r="GS35">
        <v>18</v>
      </c>
      <c r="GT35">
        <v>649.26400000000001</v>
      </c>
      <c r="GU35">
        <v>344.05599999999998</v>
      </c>
      <c r="GV35">
        <v>28.117799999999999</v>
      </c>
      <c r="GW35">
        <v>26.154699999999998</v>
      </c>
      <c r="GX35">
        <v>30.000299999999999</v>
      </c>
      <c r="GY35">
        <v>26.1584</v>
      </c>
      <c r="GZ35">
        <v>26.154199999999999</v>
      </c>
      <c r="HA35">
        <v>21.012799999999999</v>
      </c>
      <c r="HB35">
        <v>20</v>
      </c>
      <c r="HC35">
        <v>-30</v>
      </c>
      <c r="HD35">
        <v>28.117599999999999</v>
      </c>
      <c r="HE35">
        <v>399.85500000000002</v>
      </c>
      <c r="HF35">
        <v>0</v>
      </c>
      <c r="HG35">
        <v>100.01</v>
      </c>
      <c r="HH35">
        <v>98.897300000000001</v>
      </c>
    </row>
    <row r="36" spans="1:216" x14ac:dyDescent="0.2">
      <c r="A36">
        <v>18</v>
      </c>
      <c r="B36">
        <v>1689554989.0999999</v>
      </c>
      <c r="C36">
        <v>1037.0999999046301</v>
      </c>
      <c r="D36" t="s">
        <v>384</v>
      </c>
      <c r="E36" t="s">
        <v>385</v>
      </c>
      <c r="F36" t="s">
        <v>345</v>
      </c>
      <c r="G36" t="s">
        <v>346</v>
      </c>
      <c r="H36">
        <v>20230716</v>
      </c>
      <c r="I36" t="s">
        <v>390</v>
      </c>
      <c r="J36" t="s">
        <v>391</v>
      </c>
      <c r="K36" t="s">
        <v>392</v>
      </c>
      <c r="L36">
        <v>1689554989.0999999</v>
      </c>
      <c r="M36">
        <f t="shared" si="0"/>
        <v>1.4691251443827871E-3</v>
      </c>
      <c r="N36">
        <f t="shared" si="1"/>
        <v>1.4691251443827871</v>
      </c>
      <c r="O36">
        <f t="shared" si="2"/>
        <v>-1.5692335390161147</v>
      </c>
      <c r="P36">
        <f t="shared" si="3"/>
        <v>400.09</v>
      </c>
      <c r="Q36">
        <f t="shared" si="4"/>
        <v>407.07581675291294</v>
      </c>
      <c r="R36">
        <f t="shared" si="5"/>
        <v>40.951392123417683</v>
      </c>
      <c r="S36">
        <f t="shared" si="6"/>
        <v>40.248626423816994</v>
      </c>
      <c r="T36">
        <f t="shared" si="7"/>
        <v>0.23199653769822484</v>
      </c>
      <c r="U36">
        <f t="shared" si="8"/>
        <v>2.9345978413701266</v>
      </c>
      <c r="V36">
        <f t="shared" si="9"/>
        <v>0.22226771804886397</v>
      </c>
      <c r="W36">
        <f t="shared" si="10"/>
        <v>0.13975742207523847</v>
      </c>
      <c r="X36">
        <f t="shared" si="11"/>
        <v>3.3078246769115442</v>
      </c>
      <c r="Y36">
        <f t="shared" si="12"/>
        <v>27.51573724301976</v>
      </c>
      <c r="Z36">
        <f t="shared" si="13"/>
        <v>27.063400000000001</v>
      </c>
      <c r="AA36">
        <f t="shared" si="14"/>
        <v>3.5925088711666171</v>
      </c>
      <c r="AB36">
        <f t="shared" si="15"/>
        <v>78.273260671146062</v>
      </c>
      <c r="AC36">
        <f t="shared" si="16"/>
        <v>2.9491985095633204</v>
      </c>
      <c r="AD36">
        <f t="shared" si="17"/>
        <v>3.7678237552335494</v>
      </c>
      <c r="AE36">
        <f t="shared" si="18"/>
        <v>0.64331036160329669</v>
      </c>
      <c r="AF36">
        <f t="shared" si="19"/>
        <v>-64.78841886728091</v>
      </c>
      <c r="AG36">
        <f t="shared" si="20"/>
        <v>128.79879260657464</v>
      </c>
      <c r="AH36">
        <f t="shared" si="21"/>
        <v>9.5165712870993833</v>
      </c>
      <c r="AI36">
        <f t="shared" si="22"/>
        <v>76.834769703304659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52880.462521911904</v>
      </c>
      <c r="AO36">
        <f t="shared" si="26"/>
        <v>20.0075</v>
      </c>
      <c r="AP36">
        <f t="shared" si="27"/>
        <v>16.865692578710647</v>
      </c>
      <c r="AQ36">
        <f t="shared" si="28"/>
        <v>0.84296851574212894</v>
      </c>
      <c r="AR36">
        <f t="shared" si="29"/>
        <v>0.16532923538230884</v>
      </c>
      <c r="AS36">
        <v>1689554989.0999999</v>
      </c>
      <c r="AT36">
        <v>400.09</v>
      </c>
      <c r="AU36">
        <v>399.10899999999998</v>
      </c>
      <c r="AV36">
        <v>29.316400000000002</v>
      </c>
      <c r="AW36">
        <v>27.890999999999998</v>
      </c>
      <c r="AX36">
        <v>401.89600000000002</v>
      </c>
      <c r="AY36">
        <v>28.9618</v>
      </c>
      <c r="AZ36">
        <v>600.27599999999995</v>
      </c>
      <c r="BA36">
        <v>100.55200000000001</v>
      </c>
      <c r="BB36">
        <v>4.6931300000000002E-2</v>
      </c>
      <c r="BC36">
        <v>27.877500000000001</v>
      </c>
      <c r="BD36">
        <v>27.063400000000001</v>
      </c>
      <c r="BE36">
        <v>999.9</v>
      </c>
      <c r="BF36">
        <v>0</v>
      </c>
      <c r="BG36">
        <v>0</v>
      </c>
      <c r="BH36">
        <v>9973.75</v>
      </c>
      <c r="BI36">
        <v>0</v>
      </c>
      <c r="BJ36">
        <v>1282.1500000000001</v>
      </c>
      <c r="BK36">
        <v>0.98074300000000003</v>
      </c>
      <c r="BL36">
        <v>412.173</v>
      </c>
      <c r="BM36">
        <v>410.56</v>
      </c>
      <c r="BN36">
        <v>1.4254500000000001</v>
      </c>
      <c r="BO36">
        <v>399.10899999999998</v>
      </c>
      <c r="BP36">
        <v>27.890999999999998</v>
      </c>
      <c r="BQ36">
        <v>2.9478200000000001</v>
      </c>
      <c r="BR36">
        <v>2.8044799999999999</v>
      </c>
      <c r="BS36">
        <v>23.736000000000001</v>
      </c>
      <c r="BT36">
        <v>22.910499999999999</v>
      </c>
      <c r="BU36">
        <v>20.0075</v>
      </c>
      <c r="BV36">
        <v>0.90118900000000002</v>
      </c>
      <c r="BW36">
        <v>9.8810599999999998E-2</v>
      </c>
      <c r="BX36">
        <v>0</v>
      </c>
      <c r="BY36">
        <v>2.3666</v>
      </c>
      <c r="BZ36">
        <v>0</v>
      </c>
      <c r="CA36">
        <v>1377.5</v>
      </c>
      <c r="CB36">
        <v>191.22800000000001</v>
      </c>
      <c r="CC36">
        <v>35.375</v>
      </c>
      <c r="CD36">
        <v>40.311999999999998</v>
      </c>
      <c r="CE36">
        <v>37.936999999999998</v>
      </c>
      <c r="CF36">
        <v>39.311999999999998</v>
      </c>
      <c r="CG36">
        <v>36.686999999999998</v>
      </c>
      <c r="CH36">
        <v>18.03</v>
      </c>
      <c r="CI36">
        <v>1.98</v>
      </c>
      <c r="CJ36">
        <v>0</v>
      </c>
      <c r="CK36">
        <v>1689554991.9000001</v>
      </c>
      <c r="CL36">
        <v>0</v>
      </c>
      <c r="CM36">
        <v>1689553828</v>
      </c>
      <c r="CN36" t="s">
        <v>347</v>
      </c>
      <c r="CO36">
        <v>1689553828</v>
      </c>
      <c r="CP36">
        <v>1689553824</v>
      </c>
      <c r="CQ36">
        <v>1</v>
      </c>
      <c r="CR36">
        <v>-6.9000000000000006E-2</v>
      </c>
      <c r="CS36">
        <v>2E-3</v>
      </c>
      <c r="CT36">
        <v>-1.8089999999999999</v>
      </c>
      <c r="CU36">
        <v>0.35499999999999998</v>
      </c>
      <c r="CV36">
        <v>425</v>
      </c>
      <c r="CW36">
        <v>28</v>
      </c>
      <c r="CX36">
        <v>0.08</v>
      </c>
      <c r="CY36">
        <v>0.06</v>
      </c>
      <c r="CZ36">
        <v>-1.5291718130899301</v>
      </c>
      <c r="DA36">
        <v>8.4595690926004205E-2</v>
      </c>
      <c r="DB36">
        <v>2.5491301972820801E-2</v>
      </c>
      <c r="DC36">
        <v>1</v>
      </c>
      <c r="DD36">
        <v>399.20249999999999</v>
      </c>
      <c r="DE36">
        <v>-0.25551879699227598</v>
      </c>
      <c r="DF36">
        <v>3.5674220383915101E-2</v>
      </c>
      <c r="DG36">
        <v>-1</v>
      </c>
      <c r="DH36">
        <v>19.994876190476202</v>
      </c>
      <c r="DI36">
        <v>0.10141585161472801</v>
      </c>
      <c r="DJ36">
        <v>6.5302241664738803E-2</v>
      </c>
      <c r="DK36">
        <v>1</v>
      </c>
      <c r="DL36">
        <v>2</v>
      </c>
      <c r="DM36">
        <v>2</v>
      </c>
      <c r="DN36" t="s">
        <v>348</v>
      </c>
      <c r="DO36">
        <v>3.1558299999999999</v>
      </c>
      <c r="DP36">
        <v>2.7810299999999999</v>
      </c>
      <c r="DQ36">
        <v>9.4386399999999995E-2</v>
      </c>
      <c r="DR36">
        <v>9.4207299999999994E-2</v>
      </c>
      <c r="DS36">
        <v>0.13717199999999999</v>
      </c>
      <c r="DT36">
        <v>0.13336899999999999</v>
      </c>
      <c r="DU36">
        <v>28605.3</v>
      </c>
      <c r="DV36">
        <v>29846</v>
      </c>
      <c r="DW36">
        <v>29355.1</v>
      </c>
      <c r="DX36">
        <v>30730.400000000001</v>
      </c>
      <c r="DY36">
        <v>33187.5</v>
      </c>
      <c r="DZ36">
        <v>34936.400000000001</v>
      </c>
      <c r="EA36">
        <v>40329.300000000003</v>
      </c>
      <c r="EB36">
        <v>42682.1</v>
      </c>
      <c r="EC36">
        <v>2.2311700000000001</v>
      </c>
      <c r="ED36">
        <v>1.7020500000000001</v>
      </c>
      <c r="EE36">
        <v>9.4518099999999994E-2</v>
      </c>
      <c r="EF36">
        <v>0</v>
      </c>
      <c r="EG36">
        <v>25.515899999999998</v>
      </c>
      <c r="EH36">
        <v>999.9</v>
      </c>
      <c r="EI36">
        <v>44.36</v>
      </c>
      <c r="EJ36">
        <v>40.194000000000003</v>
      </c>
      <c r="EK36">
        <v>33.049100000000003</v>
      </c>
      <c r="EL36">
        <v>61.16</v>
      </c>
      <c r="EM36">
        <v>23.657900000000001</v>
      </c>
      <c r="EN36">
        <v>1</v>
      </c>
      <c r="EO36">
        <v>-6.2522900000000006E-2</v>
      </c>
      <c r="EP36">
        <v>0.127857</v>
      </c>
      <c r="EQ36">
        <v>20.314</v>
      </c>
      <c r="ER36">
        <v>5.2388500000000002</v>
      </c>
      <c r="ES36">
        <v>11.8302</v>
      </c>
      <c r="ET36">
        <v>4.9816000000000003</v>
      </c>
      <c r="EU36">
        <v>3.2995800000000002</v>
      </c>
      <c r="EV36">
        <v>45.7</v>
      </c>
      <c r="EW36">
        <v>2953</v>
      </c>
      <c r="EX36">
        <v>7990.3</v>
      </c>
      <c r="EY36">
        <v>152.19999999999999</v>
      </c>
      <c r="EZ36">
        <v>1.87378</v>
      </c>
      <c r="FA36">
        <v>1.87947</v>
      </c>
      <c r="FB36">
        <v>1.87988</v>
      </c>
      <c r="FC36">
        <v>1.88053</v>
      </c>
      <c r="FD36">
        <v>1.8780600000000001</v>
      </c>
      <c r="FE36">
        <v>1.8766799999999999</v>
      </c>
      <c r="FF36">
        <v>1.8774200000000001</v>
      </c>
      <c r="FG36">
        <v>1.8752</v>
      </c>
      <c r="FH36">
        <v>0</v>
      </c>
      <c r="FI36">
        <v>0</v>
      </c>
      <c r="FJ36">
        <v>0</v>
      </c>
      <c r="FK36">
        <v>0</v>
      </c>
      <c r="FL36" t="s">
        <v>349</v>
      </c>
      <c r="FM36" t="s">
        <v>350</v>
      </c>
      <c r="FN36" t="s">
        <v>351</v>
      </c>
      <c r="FO36" t="s">
        <v>351</v>
      </c>
      <c r="FP36" t="s">
        <v>351</v>
      </c>
      <c r="FQ36" t="s">
        <v>351</v>
      </c>
      <c r="FR36">
        <v>0</v>
      </c>
      <c r="FS36">
        <v>100</v>
      </c>
      <c r="FT36">
        <v>100</v>
      </c>
      <c r="FU36">
        <v>-1.806</v>
      </c>
      <c r="FV36">
        <v>0.35460000000000003</v>
      </c>
      <c r="FW36">
        <v>-1.80773641744122</v>
      </c>
      <c r="FX36">
        <v>1.4527828764109799E-4</v>
      </c>
      <c r="FY36">
        <v>-4.3579519040863002E-7</v>
      </c>
      <c r="FZ36">
        <v>2.0799061152897499E-10</v>
      </c>
      <c r="GA36">
        <v>0.35461999999999699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19.399999999999999</v>
      </c>
      <c r="GJ36">
        <v>19.399999999999999</v>
      </c>
      <c r="GK36">
        <v>1.0449200000000001</v>
      </c>
      <c r="GL36">
        <v>2.63306</v>
      </c>
      <c r="GM36">
        <v>1.54541</v>
      </c>
      <c r="GN36">
        <v>2.2631800000000002</v>
      </c>
      <c r="GO36">
        <v>1.5979000000000001</v>
      </c>
      <c r="GP36">
        <v>2.3107899999999999</v>
      </c>
      <c r="GQ36">
        <v>40.912199999999999</v>
      </c>
      <c r="GR36">
        <v>16.154599999999999</v>
      </c>
      <c r="GS36">
        <v>18</v>
      </c>
      <c r="GT36">
        <v>648.94799999999998</v>
      </c>
      <c r="GU36">
        <v>344.34399999999999</v>
      </c>
      <c r="GV36">
        <v>27.346800000000002</v>
      </c>
      <c r="GW36">
        <v>26.188700000000001</v>
      </c>
      <c r="GX36">
        <v>30.000499999999999</v>
      </c>
      <c r="GY36">
        <v>26.174900000000001</v>
      </c>
      <c r="GZ36">
        <v>26.171500000000002</v>
      </c>
      <c r="HA36">
        <v>20.9893</v>
      </c>
      <c r="HB36">
        <v>20</v>
      </c>
      <c r="HC36">
        <v>-30</v>
      </c>
      <c r="HD36">
        <v>27.321000000000002</v>
      </c>
      <c r="HE36">
        <v>399.10399999999998</v>
      </c>
      <c r="HF36">
        <v>0</v>
      </c>
      <c r="HG36">
        <v>99.999899999999997</v>
      </c>
      <c r="HH36">
        <v>98.870699999999999</v>
      </c>
    </row>
    <row r="37" spans="1:216" x14ac:dyDescent="0.2">
      <c r="A37">
        <v>19</v>
      </c>
      <c r="B37">
        <v>1689555050.0999999</v>
      </c>
      <c r="C37">
        <v>1098.0999999046301</v>
      </c>
      <c r="D37" t="s">
        <v>386</v>
      </c>
      <c r="E37" t="s">
        <v>387</v>
      </c>
      <c r="F37" t="s">
        <v>345</v>
      </c>
      <c r="G37" t="s">
        <v>346</v>
      </c>
      <c r="H37">
        <v>20230716</v>
      </c>
      <c r="I37" t="s">
        <v>390</v>
      </c>
      <c r="J37" t="s">
        <v>391</v>
      </c>
      <c r="K37" t="s">
        <v>392</v>
      </c>
      <c r="L37">
        <v>1689555050.0999999</v>
      </c>
      <c r="M37">
        <f t="shared" si="0"/>
        <v>1.5935839019205803E-3</v>
      </c>
      <c r="N37">
        <f t="shared" si="1"/>
        <v>1.5935839019205802</v>
      </c>
      <c r="O37">
        <f t="shared" si="2"/>
        <v>-2.8695841217096296</v>
      </c>
      <c r="P37">
        <f t="shared" si="3"/>
        <v>400.19</v>
      </c>
      <c r="Q37">
        <f t="shared" si="4"/>
        <v>413.64639247037678</v>
      </c>
      <c r="R37">
        <f t="shared" si="5"/>
        <v>41.613042881842858</v>
      </c>
      <c r="S37">
        <f t="shared" si="6"/>
        <v>40.259322779123003</v>
      </c>
      <c r="T37">
        <f t="shared" si="7"/>
        <v>0.27584871644861242</v>
      </c>
      <c r="U37">
        <f t="shared" si="8"/>
        <v>2.9389019577942328</v>
      </c>
      <c r="V37">
        <f t="shared" si="9"/>
        <v>0.26222949575763688</v>
      </c>
      <c r="W37">
        <f t="shared" si="10"/>
        <v>0.16506101763011943</v>
      </c>
      <c r="X37">
        <f t="shared" si="11"/>
        <v>0</v>
      </c>
      <c r="Y37">
        <f t="shared" si="12"/>
        <v>27.281289178011605</v>
      </c>
      <c r="Z37">
        <f t="shared" si="13"/>
        <v>26.930700000000002</v>
      </c>
      <c r="AA37">
        <f t="shared" si="14"/>
        <v>3.5646177915577137</v>
      </c>
      <c r="AB37">
        <f t="shared" si="15"/>
        <v>79.756963546221243</v>
      </c>
      <c r="AC37">
        <f t="shared" si="16"/>
        <v>2.9731276982174601</v>
      </c>
      <c r="AD37">
        <f t="shared" si="17"/>
        <v>3.7277343143767689</v>
      </c>
      <c r="AE37">
        <f t="shared" si="18"/>
        <v>0.5914900933402536</v>
      </c>
      <c r="AF37">
        <f t="shared" si="19"/>
        <v>-70.277050074697584</v>
      </c>
      <c r="AG37">
        <f t="shared" si="20"/>
        <v>120.9863740813925</v>
      </c>
      <c r="AH37">
        <f t="shared" si="21"/>
        <v>8.9121707962667411</v>
      </c>
      <c r="AI37">
        <f t="shared" si="22"/>
        <v>59.621494802961656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53037.248706221239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1689555050.0999999</v>
      </c>
      <c r="AT37">
        <v>400.19</v>
      </c>
      <c r="AU37">
        <v>397.959</v>
      </c>
      <c r="AV37">
        <v>29.553799999999999</v>
      </c>
      <c r="AW37">
        <v>28.007899999999999</v>
      </c>
      <c r="AX37">
        <v>401.99599999999998</v>
      </c>
      <c r="AY37">
        <v>29.199200000000001</v>
      </c>
      <c r="AZ37">
        <v>600.22799999999995</v>
      </c>
      <c r="BA37">
        <v>100.553</v>
      </c>
      <c r="BB37">
        <v>4.75217E-2</v>
      </c>
      <c r="BC37">
        <v>27.694299999999998</v>
      </c>
      <c r="BD37">
        <v>26.930700000000002</v>
      </c>
      <c r="BE37">
        <v>999.9</v>
      </c>
      <c r="BF37">
        <v>0</v>
      </c>
      <c r="BG37">
        <v>0</v>
      </c>
      <c r="BH37">
        <v>9998.1200000000008</v>
      </c>
      <c r="BI37">
        <v>0</v>
      </c>
      <c r="BJ37">
        <v>1290.3499999999999</v>
      </c>
      <c r="BK37">
        <v>2.2302200000000001</v>
      </c>
      <c r="BL37">
        <v>412.37700000000001</v>
      </c>
      <c r="BM37">
        <v>409.42700000000002</v>
      </c>
      <c r="BN37">
        <v>1.54583</v>
      </c>
      <c r="BO37">
        <v>397.959</v>
      </c>
      <c r="BP37">
        <v>28.007899999999999</v>
      </c>
      <c r="BQ37">
        <v>2.9717099999999999</v>
      </c>
      <c r="BR37">
        <v>2.8162699999999998</v>
      </c>
      <c r="BS37">
        <v>23.870200000000001</v>
      </c>
      <c r="BT37">
        <v>22.979800000000001</v>
      </c>
      <c r="BU37">
        <v>0</v>
      </c>
      <c r="BV37">
        <v>0</v>
      </c>
      <c r="BW37">
        <v>0</v>
      </c>
      <c r="BX37">
        <v>0</v>
      </c>
      <c r="BY37">
        <v>3.31</v>
      </c>
      <c r="BZ37">
        <v>0</v>
      </c>
      <c r="CA37">
        <v>1210.55</v>
      </c>
      <c r="CB37">
        <v>-2.3199999999999998</v>
      </c>
      <c r="CC37">
        <v>35.186999999999998</v>
      </c>
      <c r="CD37">
        <v>40.186999999999998</v>
      </c>
      <c r="CE37">
        <v>37.811999999999998</v>
      </c>
      <c r="CF37">
        <v>39.186999999999998</v>
      </c>
      <c r="CG37">
        <v>36.5</v>
      </c>
      <c r="CH37">
        <v>0</v>
      </c>
      <c r="CI37">
        <v>0</v>
      </c>
      <c r="CJ37">
        <v>0</v>
      </c>
      <c r="CK37">
        <v>1689555052.5</v>
      </c>
      <c r="CL37">
        <v>0</v>
      </c>
      <c r="CM37">
        <v>1689553828</v>
      </c>
      <c r="CN37" t="s">
        <v>347</v>
      </c>
      <c r="CO37">
        <v>1689553828</v>
      </c>
      <c r="CP37">
        <v>1689553824</v>
      </c>
      <c r="CQ37">
        <v>1</v>
      </c>
      <c r="CR37">
        <v>-6.9000000000000006E-2</v>
      </c>
      <c r="CS37">
        <v>2E-3</v>
      </c>
      <c r="CT37">
        <v>-1.8089999999999999</v>
      </c>
      <c r="CU37">
        <v>0.35499999999999998</v>
      </c>
      <c r="CV37">
        <v>425</v>
      </c>
      <c r="CW37">
        <v>28</v>
      </c>
      <c r="CX37">
        <v>0.08</v>
      </c>
      <c r="CY37">
        <v>0.06</v>
      </c>
      <c r="CZ37">
        <v>-2.7128750454458102</v>
      </c>
      <c r="DA37">
        <v>-1.1268363728495501</v>
      </c>
      <c r="DB37">
        <v>0.13642750065099399</v>
      </c>
      <c r="DC37">
        <v>1</v>
      </c>
      <c r="DD37">
        <v>398.08924999999999</v>
      </c>
      <c r="DE37">
        <v>-1.0592932330818701</v>
      </c>
      <c r="DF37">
        <v>0.1168596915108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348</v>
      </c>
      <c r="DO37">
        <v>3.1556700000000002</v>
      </c>
      <c r="DP37">
        <v>2.7818299999999998</v>
      </c>
      <c r="DQ37">
        <v>9.4396599999999997E-2</v>
      </c>
      <c r="DR37">
        <v>9.3992099999999995E-2</v>
      </c>
      <c r="DS37">
        <v>0.13794000000000001</v>
      </c>
      <c r="DT37">
        <v>0.133742</v>
      </c>
      <c r="DU37">
        <v>28600.799999999999</v>
      </c>
      <c r="DV37">
        <v>29847.599999999999</v>
      </c>
      <c r="DW37">
        <v>29351.1</v>
      </c>
      <c r="DX37">
        <v>30725.1</v>
      </c>
      <c r="DY37">
        <v>33154.1</v>
      </c>
      <c r="DZ37">
        <v>34915</v>
      </c>
      <c r="EA37">
        <v>40324.699999999997</v>
      </c>
      <c r="EB37">
        <v>42674</v>
      </c>
      <c r="EC37">
        <v>2.2303700000000002</v>
      </c>
      <c r="ED37">
        <v>1.70122</v>
      </c>
      <c r="EE37">
        <v>8.2511500000000002E-2</v>
      </c>
      <c r="EF37">
        <v>0</v>
      </c>
      <c r="EG37">
        <v>25.579699999999999</v>
      </c>
      <c r="EH37">
        <v>999.9</v>
      </c>
      <c r="EI37">
        <v>44.311</v>
      </c>
      <c r="EJ37">
        <v>40.194000000000003</v>
      </c>
      <c r="EK37">
        <v>33.009099999999997</v>
      </c>
      <c r="EL37">
        <v>61.03</v>
      </c>
      <c r="EM37">
        <v>24.2788</v>
      </c>
      <c r="EN37">
        <v>1</v>
      </c>
      <c r="EO37">
        <v>-5.6343999999999998E-2</v>
      </c>
      <c r="EP37">
        <v>-0.710368</v>
      </c>
      <c r="EQ37">
        <v>20.312999999999999</v>
      </c>
      <c r="ER37">
        <v>5.2357100000000001</v>
      </c>
      <c r="ES37">
        <v>11.8302</v>
      </c>
      <c r="ET37">
        <v>4.9820000000000002</v>
      </c>
      <c r="EU37">
        <v>3.2998500000000002</v>
      </c>
      <c r="EV37">
        <v>45.7</v>
      </c>
      <c r="EW37">
        <v>2954.4</v>
      </c>
      <c r="EX37">
        <v>7997.7</v>
      </c>
      <c r="EY37">
        <v>152.19999999999999</v>
      </c>
      <c r="EZ37">
        <v>1.87378</v>
      </c>
      <c r="FA37">
        <v>1.87948</v>
      </c>
      <c r="FB37">
        <v>1.87988</v>
      </c>
      <c r="FC37">
        <v>1.8806</v>
      </c>
      <c r="FD37">
        <v>1.87805</v>
      </c>
      <c r="FE37">
        <v>1.8766799999999999</v>
      </c>
      <c r="FF37">
        <v>1.8774299999999999</v>
      </c>
      <c r="FG37">
        <v>1.87524</v>
      </c>
      <c r="FH37">
        <v>0</v>
      </c>
      <c r="FI37">
        <v>0</v>
      </c>
      <c r="FJ37">
        <v>0</v>
      </c>
      <c r="FK37">
        <v>0</v>
      </c>
      <c r="FL37" t="s">
        <v>349</v>
      </c>
      <c r="FM37" t="s">
        <v>350</v>
      </c>
      <c r="FN37" t="s">
        <v>351</v>
      </c>
      <c r="FO37" t="s">
        <v>351</v>
      </c>
      <c r="FP37" t="s">
        <v>351</v>
      </c>
      <c r="FQ37" t="s">
        <v>351</v>
      </c>
      <c r="FR37">
        <v>0</v>
      </c>
      <c r="FS37">
        <v>100</v>
      </c>
      <c r="FT37">
        <v>100</v>
      </c>
      <c r="FU37">
        <v>-1.806</v>
      </c>
      <c r="FV37">
        <v>0.35460000000000003</v>
      </c>
      <c r="FW37">
        <v>-1.80773641744122</v>
      </c>
      <c r="FX37">
        <v>1.4527828764109799E-4</v>
      </c>
      <c r="FY37">
        <v>-4.3579519040863002E-7</v>
      </c>
      <c r="FZ37">
        <v>2.0799061152897499E-10</v>
      </c>
      <c r="GA37">
        <v>0.35461999999999699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20.399999999999999</v>
      </c>
      <c r="GJ37">
        <v>20.399999999999999</v>
      </c>
      <c r="GK37">
        <v>1.0424800000000001</v>
      </c>
      <c r="GL37">
        <v>2.6257299999999999</v>
      </c>
      <c r="GM37">
        <v>1.54541</v>
      </c>
      <c r="GN37">
        <v>2.2631800000000002</v>
      </c>
      <c r="GO37">
        <v>1.5979000000000001</v>
      </c>
      <c r="GP37">
        <v>2.4279799999999998</v>
      </c>
      <c r="GQ37">
        <v>40.912199999999999</v>
      </c>
      <c r="GR37">
        <v>16.163399999999999</v>
      </c>
      <c r="GS37">
        <v>18</v>
      </c>
      <c r="GT37">
        <v>648.86599999999999</v>
      </c>
      <c r="GU37">
        <v>344.173</v>
      </c>
      <c r="GV37">
        <v>27.644500000000001</v>
      </c>
      <c r="GW37">
        <v>26.2606</v>
      </c>
      <c r="GX37">
        <v>30.000599999999999</v>
      </c>
      <c r="GY37">
        <v>26.2193</v>
      </c>
      <c r="GZ37">
        <v>26.212199999999999</v>
      </c>
      <c r="HA37">
        <v>20.936800000000002</v>
      </c>
      <c r="HB37">
        <v>20</v>
      </c>
      <c r="HC37">
        <v>-30</v>
      </c>
      <c r="HD37">
        <v>27.694900000000001</v>
      </c>
      <c r="HE37">
        <v>397.78399999999999</v>
      </c>
      <c r="HF37">
        <v>0</v>
      </c>
      <c r="HG37">
        <v>99.987700000000004</v>
      </c>
      <c r="HH37">
        <v>98.852800000000002</v>
      </c>
    </row>
    <row r="38" spans="1:216" x14ac:dyDescent="0.2">
      <c r="A38">
        <v>20</v>
      </c>
      <c r="B38">
        <v>1689555166.0999999</v>
      </c>
      <c r="C38">
        <v>1214.0999999046301</v>
      </c>
      <c r="D38" t="s">
        <v>388</v>
      </c>
      <c r="E38" t="s">
        <v>389</v>
      </c>
      <c r="F38" t="s">
        <v>345</v>
      </c>
      <c r="G38" t="s">
        <v>346</v>
      </c>
      <c r="H38">
        <v>20230716</v>
      </c>
      <c r="I38" t="s">
        <v>390</v>
      </c>
      <c r="J38" t="s">
        <v>391</v>
      </c>
      <c r="K38" t="s">
        <v>392</v>
      </c>
      <c r="L38">
        <v>1689555166.0999999</v>
      </c>
      <c r="M38">
        <f t="shared" si="0"/>
        <v>1.2830080463057259E-3</v>
      </c>
      <c r="N38">
        <f t="shared" si="1"/>
        <v>1.2830080463057258</v>
      </c>
      <c r="O38">
        <f t="shared" si="2"/>
        <v>15.662410535943412</v>
      </c>
      <c r="P38">
        <f t="shared" si="3"/>
        <v>399.44499999999999</v>
      </c>
      <c r="Q38">
        <f t="shared" si="4"/>
        <v>255.88752196525709</v>
      </c>
      <c r="R38">
        <f t="shared" si="5"/>
        <v>25.741529278562517</v>
      </c>
      <c r="S38">
        <f t="shared" si="6"/>
        <v>40.182987758471</v>
      </c>
      <c r="T38">
        <f t="shared" si="7"/>
        <v>0.18459606796783828</v>
      </c>
      <c r="U38">
        <f t="shared" si="8"/>
        <v>2.9366517128502361</v>
      </c>
      <c r="V38">
        <f t="shared" si="9"/>
        <v>0.17838351264808286</v>
      </c>
      <c r="W38">
        <f t="shared" si="10"/>
        <v>0.11203045083722341</v>
      </c>
      <c r="X38">
        <f t="shared" si="11"/>
        <v>297.718977</v>
      </c>
      <c r="Y38">
        <f t="shared" si="12"/>
        <v>28.192950704839976</v>
      </c>
      <c r="Z38">
        <f t="shared" si="13"/>
        <v>27.161100000000001</v>
      </c>
      <c r="AA38">
        <f t="shared" si="14"/>
        <v>3.6131651716554463</v>
      </c>
      <c r="AB38">
        <f t="shared" si="15"/>
        <v>82.479547409606923</v>
      </c>
      <c r="AC38">
        <f t="shared" si="16"/>
        <v>2.9130993698971803</v>
      </c>
      <c r="AD38">
        <f t="shared" si="17"/>
        <v>3.5319051345302035</v>
      </c>
      <c r="AE38">
        <f t="shared" si="18"/>
        <v>0.70006580175826594</v>
      </c>
      <c r="AF38">
        <f t="shared" si="19"/>
        <v>-56.580654842082517</v>
      </c>
      <c r="AG38">
        <f t="shared" si="20"/>
        <v>-61.301801037840043</v>
      </c>
      <c r="AH38">
        <f t="shared" si="21"/>
        <v>-4.5035479542731851</v>
      </c>
      <c r="AI38">
        <f t="shared" si="22"/>
        <v>175.33297316580425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53134.69567339123</v>
      </c>
      <c r="AO38">
        <f t="shared" si="26"/>
        <v>1800.11</v>
      </c>
      <c r="AP38">
        <f t="shared" si="27"/>
        <v>1517.4920999999999</v>
      </c>
      <c r="AQ38">
        <f t="shared" si="28"/>
        <v>0.84299965002138755</v>
      </c>
      <c r="AR38">
        <f t="shared" si="29"/>
        <v>0.16538932454127803</v>
      </c>
      <c r="AS38">
        <v>1689555166.0999999</v>
      </c>
      <c r="AT38">
        <v>399.44499999999999</v>
      </c>
      <c r="AU38">
        <v>415.61399999999998</v>
      </c>
      <c r="AV38">
        <v>28.958100000000002</v>
      </c>
      <c r="AW38">
        <v>27.712700000000002</v>
      </c>
      <c r="AX38">
        <v>401.25099999999998</v>
      </c>
      <c r="AY38">
        <v>28.6035</v>
      </c>
      <c r="AZ38">
        <v>600.21900000000005</v>
      </c>
      <c r="BA38">
        <v>100.55</v>
      </c>
      <c r="BB38">
        <v>4.7047800000000001E-2</v>
      </c>
      <c r="BC38">
        <v>26.773900000000001</v>
      </c>
      <c r="BD38">
        <v>27.161100000000001</v>
      </c>
      <c r="BE38">
        <v>999.9</v>
      </c>
      <c r="BF38">
        <v>0</v>
      </c>
      <c r="BG38">
        <v>0</v>
      </c>
      <c r="BH38">
        <v>9985.6200000000008</v>
      </c>
      <c r="BI38">
        <v>0</v>
      </c>
      <c r="BJ38">
        <v>1296.21</v>
      </c>
      <c r="BK38">
        <v>-16.1694</v>
      </c>
      <c r="BL38">
        <v>411.35700000000003</v>
      </c>
      <c r="BM38">
        <v>427.46100000000001</v>
      </c>
      <c r="BN38">
        <v>1.2453799999999999</v>
      </c>
      <c r="BO38">
        <v>415.61399999999998</v>
      </c>
      <c r="BP38">
        <v>27.712700000000002</v>
      </c>
      <c r="BQ38">
        <v>2.9117500000000001</v>
      </c>
      <c r="BR38">
        <v>2.7865199999999999</v>
      </c>
      <c r="BS38">
        <v>23.531700000000001</v>
      </c>
      <c r="BT38">
        <v>22.804500000000001</v>
      </c>
      <c r="BU38">
        <v>1800.11</v>
      </c>
      <c r="BV38">
        <v>0.90001399999999998</v>
      </c>
      <c r="BW38">
        <v>9.9986199999999997E-2</v>
      </c>
      <c r="BX38">
        <v>0</v>
      </c>
      <c r="BY38">
        <v>2.3382000000000001</v>
      </c>
      <c r="BZ38">
        <v>0</v>
      </c>
      <c r="CA38">
        <v>18104.2</v>
      </c>
      <c r="CB38">
        <v>17200.7</v>
      </c>
      <c r="CC38">
        <v>36.936999999999998</v>
      </c>
      <c r="CD38">
        <v>40.125</v>
      </c>
      <c r="CE38">
        <v>38.186999999999998</v>
      </c>
      <c r="CF38">
        <v>39.186999999999998</v>
      </c>
      <c r="CG38">
        <v>37.25</v>
      </c>
      <c r="CH38">
        <v>1620.12</v>
      </c>
      <c r="CI38">
        <v>179.99</v>
      </c>
      <c r="CJ38">
        <v>0</v>
      </c>
      <c r="CK38">
        <v>1689555168.9000001</v>
      </c>
      <c r="CL38">
        <v>0</v>
      </c>
      <c r="CM38">
        <v>1689553828</v>
      </c>
      <c r="CN38" t="s">
        <v>347</v>
      </c>
      <c r="CO38">
        <v>1689553828</v>
      </c>
      <c r="CP38">
        <v>1689553824</v>
      </c>
      <c r="CQ38">
        <v>1</v>
      </c>
      <c r="CR38">
        <v>-6.9000000000000006E-2</v>
      </c>
      <c r="CS38">
        <v>2E-3</v>
      </c>
      <c r="CT38">
        <v>-1.8089999999999999</v>
      </c>
      <c r="CU38">
        <v>0.35499999999999998</v>
      </c>
      <c r="CV38">
        <v>425</v>
      </c>
      <c r="CW38">
        <v>28</v>
      </c>
      <c r="CX38">
        <v>0.08</v>
      </c>
      <c r="CY38">
        <v>0.06</v>
      </c>
      <c r="CZ38">
        <v>15.369196427660899</v>
      </c>
      <c r="DA38">
        <v>1.7835450941903701</v>
      </c>
      <c r="DB38">
        <v>0.183001643377246</v>
      </c>
      <c r="DC38">
        <v>1</v>
      </c>
      <c r="DD38">
        <v>415.2287</v>
      </c>
      <c r="DE38">
        <v>2.9154586466167101</v>
      </c>
      <c r="DF38">
        <v>0.28192908682857798</v>
      </c>
      <c r="DG38">
        <v>-1</v>
      </c>
      <c r="DH38">
        <v>1799.9961904761899</v>
      </c>
      <c r="DI38">
        <v>0.12952109483041899</v>
      </c>
      <c r="DJ38">
        <v>9.5642000660017601E-2</v>
      </c>
      <c r="DK38">
        <v>1</v>
      </c>
      <c r="DL38">
        <v>2</v>
      </c>
      <c r="DM38">
        <v>2</v>
      </c>
      <c r="DN38" t="s">
        <v>348</v>
      </c>
      <c r="DO38">
        <v>3.1555499999999999</v>
      </c>
      <c r="DP38">
        <v>2.7812399999999999</v>
      </c>
      <c r="DQ38">
        <v>9.4242900000000004E-2</v>
      </c>
      <c r="DR38">
        <v>9.7129800000000002E-2</v>
      </c>
      <c r="DS38">
        <v>0.13595599999999999</v>
      </c>
      <c r="DT38">
        <v>0.13275200000000001</v>
      </c>
      <c r="DU38">
        <v>28604.1</v>
      </c>
      <c r="DV38">
        <v>29747.3</v>
      </c>
      <c r="DW38">
        <v>29350.1</v>
      </c>
      <c r="DX38">
        <v>30728.799999999999</v>
      </c>
      <c r="DY38">
        <v>33231.800000000003</v>
      </c>
      <c r="DZ38">
        <v>34963.1</v>
      </c>
      <c r="EA38">
        <v>40323.1</v>
      </c>
      <c r="EB38">
        <v>42682.2</v>
      </c>
      <c r="EC38">
        <v>2.22865</v>
      </c>
      <c r="ED38">
        <v>1.6988000000000001</v>
      </c>
      <c r="EE38">
        <v>0.123478</v>
      </c>
      <c r="EF38">
        <v>0</v>
      </c>
      <c r="EG38">
        <v>25.1389</v>
      </c>
      <c r="EH38">
        <v>999.9</v>
      </c>
      <c r="EI38">
        <v>44.311</v>
      </c>
      <c r="EJ38">
        <v>40.213999999999999</v>
      </c>
      <c r="EK38">
        <v>33.043900000000001</v>
      </c>
      <c r="EL38">
        <v>61.130099999999999</v>
      </c>
      <c r="EM38">
        <v>24.006399999999999</v>
      </c>
      <c r="EN38">
        <v>1</v>
      </c>
      <c r="EO38">
        <v>-4.6415100000000001E-2</v>
      </c>
      <c r="EP38">
        <v>2.18363</v>
      </c>
      <c r="EQ38">
        <v>20.2849</v>
      </c>
      <c r="ER38">
        <v>5.2396000000000003</v>
      </c>
      <c r="ES38">
        <v>11.8302</v>
      </c>
      <c r="ET38">
        <v>4.9813499999999999</v>
      </c>
      <c r="EU38">
        <v>3.2996300000000001</v>
      </c>
      <c r="EV38">
        <v>45.7</v>
      </c>
      <c r="EW38">
        <v>2956.7</v>
      </c>
      <c r="EX38">
        <v>8010.1</v>
      </c>
      <c r="EY38">
        <v>152.19999999999999</v>
      </c>
      <c r="EZ38">
        <v>1.8737299999999999</v>
      </c>
      <c r="FA38">
        <v>1.8794299999999999</v>
      </c>
      <c r="FB38">
        <v>1.87978</v>
      </c>
      <c r="FC38">
        <v>1.88049</v>
      </c>
      <c r="FD38">
        <v>1.87802</v>
      </c>
      <c r="FE38">
        <v>1.87662</v>
      </c>
      <c r="FF38">
        <v>1.8773</v>
      </c>
      <c r="FG38">
        <v>1.8751500000000001</v>
      </c>
      <c r="FH38">
        <v>0</v>
      </c>
      <c r="FI38">
        <v>0</v>
      </c>
      <c r="FJ38">
        <v>0</v>
      </c>
      <c r="FK38">
        <v>0</v>
      </c>
      <c r="FL38" t="s">
        <v>349</v>
      </c>
      <c r="FM38" t="s">
        <v>350</v>
      </c>
      <c r="FN38" t="s">
        <v>351</v>
      </c>
      <c r="FO38" t="s">
        <v>351</v>
      </c>
      <c r="FP38" t="s">
        <v>351</v>
      </c>
      <c r="FQ38" t="s">
        <v>351</v>
      </c>
      <c r="FR38">
        <v>0</v>
      </c>
      <c r="FS38">
        <v>100</v>
      </c>
      <c r="FT38">
        <v>100</v>
      </c>
      <c r="FU38">
        <v>-1.806</v>
      </c>
      <c r="FV38">
        <v>0.35460000000000003</v>
      </c>
      <c r="FW38">
        <v>-1.80773641744122</v>
      </c>
      <c r="FX38">
        <v>1.4527828764109799E-4</v>
      </c>
      <c r="FY38">
        <v>-4.3579519040863002E-7</v>
      </c>
      <c r="FZ38">
        <v>2.0799061152897499E-10</v>
      </c>
      <c r="GA38">
        <v>0.35461999999999699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22.3</v>
      </c>
      <c r="GJ38">
        <v>22.4</v>
      </c>
      <c r="GK38">
        <v>1.0815399999999999</v>
      </c>
      <c r="GL38">
        <v>2.6171899999999999</v>
      </c>
      <c r="GM38">
        <v>1.54541</v>
      </c>
      <c r="GN38">
        <v>2.2631800000000002</v>
      </c>
      <c r="GO38">
        <v>1.5979000000000001</v>
      </c>
      <c r="GP38">
        <v>2.4438499999999999</v>
      </c>
      <c r="GQ38">
        <v>40.938000000000002</v>
      </c>
      <c r="GR38">
        <v>16.110900000000001</v>
      </c>
      <c r="GS38">
        <v>18</v>
      </c>
      <c r="GT38">
        <v>648.17700000000002</v>
      </c>
      <c r="GU38">
        <v>343.24</v>
      </c>
      <c r="GV38">
        <v>24.023399999999999</v>
      </c>
      <c r="GW38">
        <v>26.384399999999999</v>
      </c>
      <c r="GX38">
        <v>30.000299999999999</v>
      </c>
      <c r="GY38">
        <v>26.2715</v>
      </c>
      <c r="GZ38">
        <v>26.2623</v>
      </c>
      <c r="HA38">
        <v>21.708100000000002</v>
      </c>
      <c r="HB38">
        <v>20</v>
      </c>
      <c r="HC38">
        <v>-30</v>
      </c>
      <c r="HD38">
        <v>24.0442</v>
      </c>
      <c r="HE38">
        <v>416.04500000000002</v>
      </c>
      <c r="HF38">
        <v>0</v>
      </c>
      <c r="HG38">
        <v>99.983900000000006</v>
      </c>
      <c r="HH38">
        <v>98.868700000000004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2023-07-16T16:54:00Z</dcterms:created>
  <dcterms:modified xsi:type="dcterms:W3CDTF">2023-07-17T06:49:48Z</dcterms:modified>
</cp:coreProperties>
</file>