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8F28631D-34D3-9848-93F0-40BA90FD4F87}" xr6:coauthVersionLast="47" xr6:coauthVersionMax="47" xr10:uidLastSave="{00000000-0000-0000-0000-000000000000}"/>
  <bookViews>
    <workbookView xWindow="240" yWindow="760" windowWidth="23700" windowHeight="142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O38" i="1"/>
  <c r="AR37" i="1"/>
  <c r="AQ37" i="1"/>
  <c r="AO37" i="1"/>
  <c r="AP37" i="1" s="1"/>
  <c r="AN37" i="1"/>
  <c r="AM37" i="1"/>
  <c r="AL37" i="1"/>
  <c r="P37" i="1" s="1"/>
  <c r="AD37" i="1"/>
  <c r="AC37" i="1"/>
  <c r="AB37" i="1" s="1"/>
  <c r="U37" i="1"/>
  <c r="AR36" i="1"/>
  <c r="AQ36" i="1"/>
  <c r="AO36" i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P35" i="1" s="1"/>
  <c r="AO35" i="1"/>
  <c r="AN35" i="1"/>
  <c r="AL35" i="1" s="1"/>
  <c r="AM35" i="1"/>
  <c r="AD35" i="1"/>
  <c r="AC35" i="1"/>
  <c r="AB35" i="1" s="1"/>
  <c r="X35" i="1"/>
  <c r="U35" i="1"/>
  <c r="N35" i="1"/>
  <c r="M35" i="1" s="1"/>
  <c r="AR34" i="1"/>
  <c r="AQ34" i="1"/>
  <c r="AO34" i="1"/>
  <c r="AN34" i="1"/>
  <c r="AL34" i="1"/>
  <c r="AD34" i="1"/>
  <c r="AC34" i="1"/>
  <c r="AB34" i="1"/>
  <c r="U34" i="1"/>
  <c r="S34" i="1"/>
  <c r="AR33" i="1"/>
  <c r="AQ33" i="1"/>
  <c r="AO33" i="1"/>
  <c r="AN33" i="1"/>
  <c r="AM33" i="1"/>
  <c r="AL33" i="1"/>
  <c r="P33" i="1" s="1"/>
  <c r="AD33" i="1"/>
  <c r="AC33" i="1"/>
  <c r="AB33" i="1" s="1"/>
  <c r="U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Y32" i="1" s="1"/>
  <c r="Z32" i="1" s="1"/>
  <c r="AH32" i="1" s="1"/>
  <c r="U32" i="1"/>
  <c r="S32" i="1"/>
  <c r="P32" i="1"/>
  <c r="O32" i="1"/>
  <c r="AR31" i="1"/>
  <c r="AQ31" i="1"/>
  <c r="AP31" i="1" s="1"/>
  <c r="AO31" i="1"/>
  <c r="AN31" i="1"/>
  <c r="AL31" i="1" s="1"/>
  <c r="AD31" i="1"/>
  <c r="AC31" i="1"/>
  <c r="X31" i="1"/>
  <c r="U31" i="1"/>
  <c r="AR30" i="1"/>
  <c r="AQ30" i="1"/>
  <c r="AO30" i="1"/>
  <c r="AN30" i="1"/>
  <c r="AL30" i="1"/>
  <c r="S30" i="1" s="1"/>
  <c r="AD30" i="1"/>
  <c r="AC30" i="1"/>
  <c r="AB30" i="1"/>
  <c r="U30" i="1"/>
  <c r="AR29" i="1"/>
  <c r="AQ29" i="1"/>
  <c r="AO29" i="1"/>
  <c r="AP29" i="1" s="1"/>
  <c r="AN29" i="1"/>
  <c r="AL29" i="1"/>
  <c r="AD29" i="1"/>
  <c r="AC29" i="1"/>
  <c r="AB29" i="1"/>
  <c r="U29" i="1"/>
  <c r="AR28" i="1"/>
  <c r="X28" i="1" s="1"/>
  <c r="AQ28" i="1"/>
  <c r="AO28" i="1"/>
  <c r="AP28" i="1" s="1"/>
  <c r="AN28" i="1"/>
  <c r="AL28" i="1"/>
  <c r="N28" i="1" s="1"/>
  <c r="M28" i="1" s="1"/>
  <c r="AF28" i="1"/>
  <c r="AD28" i="1"/>
  <c r="AC28" i="1"/>
  <c r="AB28" i="1"/>
  <c r="U28" i="1"/>
  <c r="S28" i="1"/>
  <c r="P28" i="1"/>
  <c r="O28" i="1"/>
  <c r="AR27" i="1"/>
  <c r="X27" i="1" s="1"/>
  <c r="AQ27" i="1"/>
  <c r="AP27" i="1"/>
  <c r="AO27" i="1"/>
  <c r="AN27" i="1"/>
  <c r="AL27" i="1" s="1"/>
  <c r="AM27" i="1"/>
  <c r="AD27" i="1"/>
  <c r="AC27" i="1"/>
  <c r="AB27" i="1" s="1"/>
  <c r="U27" i="1"/>
  <c r="P27" i="1"/>
  <c r="AR26" i="1"/>
  <c r="AQ26" i="1"/>
  <c r="AO26" i="1"/>
  <c r="AP26" i="1" s="1"/>
  <c r="AN26" i="1"/>
  <c r="AL26" i="1"/>
  <c r="AM26" i="1" s="1"/>
  <c r="AD26" i="1"/>
  <c r="AC26" i="1"/>
  <c r="AB26" i="1"/>
  <c r="X26" i="1"/>
  <c r="U26" i="1"/>
  <c r="N26" i="1"/>
  <c r="M26" i="1" s="1"/>
  <c r="AF26" i="1" s="1"/>
  <c r="AR25" i="1"/>
  <c r="AQ25" i="1"/>
  <c r="AO25" i="1"/>
  <c r="AP25" i="1" s="1"/>
  <c r="AN25" i="1"/>
  <c r="AL25" i="1"/>
  <c r="AD25" i="1"/>
  <c r="AC25" i="1"/>
  <c r="AB25" i="1"/>
  <c r="U25" i="1"/>
  <c r="AR24" i="1"/>
  <c r="AQ24" i="1"/>
  <c r="AO24" i="1"/>
  <c r="AP24" i="1" s="1"/>
  <c r="AN24" i="1"/>
  <c r="AL24" i="1"/>
  <c r="AD24" i="1"/>
  <c r="AC24" i="1"/>
  <c r="AB24" i="1"/>
  <c r="U24" i="1"/>
  <c r="S24" i="1"/>
  <c r="P24" i="1"/>
  <c r="O24" i="1"/>
  <c r="AR23" i="1"/>
  <c r="X23" i="1" s="1"/>
  <c r="AQ23" i="1"/>
  <c r="AP23" i="1"/>
  <c r="AO23" i="1"/>
  <c r="AN23" i="1"/>
  <c r="AL23" i="1" s="1"/>
  <c r="AD23" i="1"/>
  <c r="AC23" i="1"/>
  <c r="AB23" i="1" s="1"/>
  <c r="U23" i="1"/>
  <c r="AR22" i="1"/>
  <c r="AQ22" i="1"/>
  <c r="AP22" i="1"/>
  <c r="AO22" i="1"/>
  <c r="AN22" i="1"/>
  <c r="AL22" i="1"/>
  <c r="AM22" i="1" s="1"/>
  <c r="AD22" i="1"/>
  <c r="AC22" i="1"/>
  <c r="AB22" i="1"/>
  <c r="X22" i="1"/>
  <c r="U22" i="1"/>
  <c r="AR21" i="1"/>
  <c r="AQ21" i="1"/>
  <c r="AO21" i="1"/>
  <c r="AN21" i="1"/>
  <c r="AM21" i="1"/>
  <c r="AL21" i="1"/>
  <c r="AD21" i="1"/>
  <c r="AC21" i="1"/>
  <c r="AB21" i="1" s="1"/>
  <c r="U21" i="1"/>
  <c r="AR20" i="1"/>
  <c r="AQ20" i="1"/>
  <c r="AO20" i="1"/>
  <c r="X20" i="1" s="1"/>
  <c r="AN20" i="1"/>
  <c r="AL20" i="1"/>
  <c r="AD20" i="1"/>
  <c r="AC20" i="1"/>
  <c r="AB20" i="1"/>
  <c r="U20" i="1"/>
  <c r="P20" i="1"/>
  <c r="AR19" i="1"/>
  <c r="X19" i="1" s="1"/>
  <c r="AQ19" i="1"/>
  <c r="AP19" i="1" s="1"/>
  <c r="AO19" i="1"/>
  <c r="AN19" i="1"/>
  <c r="AL19" i="1" s="1"/>
  <c r="O19" i="1" s="1"/>
  <c r="AM19" i="1"/>
  <c r="AD19" i="1"/>
  <c r="AC19" i="1"/>
  <c r="AB19" i="1" s="1"/>
  <c r="U19" i="1"/>
  <c r="P19" i="1"/>
  <c r="Y28" i="1" l="1"/>
  <c r="Z28" i="1" s="1"/>
  <c r="Y23" i="1"/>
  <c r="Z23" i="1" s="1"/>
  <c r="AG23" i="1"/>
  <c r="Y19" i="1"/>
  <c r="Z19" i="1" s="1"/>
  <c r="AF35" i="1"/>
  <c r="Y35" i="1"/>
  <c r="Z35" i="1" s="1"/>
  <c r="V35" i="1"/>
  <c r="T35" i="1" s="1"/>
  <c r="W35" i="1" s="1"/>
  <c r="Q35" i="1" s="1"/>
  <c r="R35" i="1" s="1"/>
  <c r="S23" i="1"/>
  <c r="O23" i="1"/>
  <c r="Y26" i="1"/>
  <c r="Z26" i="1" s="1"/>
  <c r="N22" i="1"/>
  <c r="M22" i="1" s="1"/>
  <c r="P25" i="1"/>
  <c r="O25" i="1"/>
  <c r="S25" i="1"/>
  <c r="AP30" i="1"/>
  <c r="X30" i="1"/>
  <c r="AA32" i="1"/>
  <c r="AE32" i="1" s="1"/>
  <c r="P34" i="1"/>
  <c r="N34" i="1"/>
  <c r="M34" i="1" s="1"/>
  <c r="AM34" i="1"/>
  <c r="S35" i="1"/>
  <c r="P35" i="1"/>
  <c r="O35" i="1"/>
  <c r="S19" i="1"/>
  <c r="AP20" i="1"/>
  <c r="O22" i="1"/>
  <c r="AM25" i="1"/>
  <c r="S26" i="1"/>
  <c r="V28" i="1"/>
  <c r="T28" i="1" s="1"/>
  <c r="W28" i="1" s="1"/>
  <c r="Q28" i="1" s="1"/>
  <c r="R28" i="1" s="1"/>
  <c r="N30" i="1"/>
  <c r="M30" i="1" s="1"/>
  <c r="AP36" i="1"/>
  <c r="X36" i="1"/>
  <c r="S31" i="1"/>
  <c r="P31" i="1"/>
  <c r="O31" i="1"/>
  <c r="N23" i="1"/>
  <c r="M23" i="1" s="1"/>
  <c r="P23" i="1"/>
  <c r="P26" i="1"/>
  <c r="P21" i="1"/>
  <c r="O21" i="1"/>
  <c r="S21" i="1"/>
  <c r="P22" i="1"/>
  <c r="X24" i="1"/>
  <c r="O30" i="1"/>
  <c r="AB31" i="1"/>
  <c r="AP33" i="1"/>
  <c r="AP34" i="1"/>
  <c r="X34" i="1"/>
  <c r="P29" i="1"/>
  <c r="O29" i="1"/>
  <c r="N29" i="1"/>
  <c r="M29" i="1" s="1"/>
  <c r="S29" i="1"/>
  <c r="AF36" i="1"/>
  <c r="Y22" i="1"/>
  <c r="Z22" i="1" s="1"/>
  <c r="N24" i="1"/>
  <c r="M24" i="1" s="1"/>
  <c r="AM24" i="1"/>
  <c r="AM29" i="1"/>
  <c r="N31" i="1"/>
  <c r="M31" i="1" s="1"/>
  <c r="N20" i="1"/>
  <c r="M20" i="1" s="1"/>
  <c r="AM20" i="1"/>
  <c r="P30" i="1"/>
  <c r="AM30" i="1"/>
  <c r="O26" i="1"/>
  <c r="V32" i="1"/>
  <c r="T32" i="1" s="1"/>
  <c r="W32" i="1" s="1"/>
  <c r="Q32" i="1" s="1"/>
  <c r="R32" i="1" s="1"/>
  <c r="S20" i="1"/>
  <c r="S22" i="1"/>
  <c r="N25" i="1"/>
  <c r="M25" i="1" s="1"/>
  <c r="S27" i="1"/>
  <c r="O27" i="1"/>
  <c r="N19" i="1"/>
  <c r="M19" i="1" s="1"/>
  <c r="O20" i="1"/>
  <c r="N21" i="1"/>
  <c r="M21" i="1" s="1"/>
  <c r="AP21" i="1"/>
  <c r="AM23" i="1"/>
  <c r="N27" i="1"/>
  <c r="M27" i="1" s="1"/>
  <c r="AG28" i="1"/>
  <c r="AM31" i="1"/>
  <c r="AG32" i="1"/>
  <c r="AF32" i="1"/>
  <c r="AI32" i="1" s="1"/>
  <c r="O34" i="1"/>
  <c r="S33" i="1"/>
  <c r="S37" i="1"/>
  <c r="AM38" i="1"/>
  <c r="N38" i="1"/>
  <c r="M38" i="1" s="1"/>
  <c r="N33" i="1"/>
  <c r="M33" i="1" s="1"/>
  <c r="N37" i="1"/>
  <c r="M37" i="1" s="1"/>
  <c r="X38" i="1"/>
  <c r="AM28" i="1"/>
  <c r="AM36" i="1"/>
  <c r="O37" i="1"/>
  <c r="AM32" i="1"/>
  <c r="O33" i="1"/>
  <c r="X21" i="1"/>
  <c r="X25" i="1"/>
  <c r="X29" i="1"/>
  <c r="X33" i="1"/>
  <c r="X37" i="1"/>
  <c r="AF34" i="1" l="1"/>
  <c r="AF25" i="1"/>
  <c r="AH26" i="1"/>
  <c r="AG26" i="1"/>
  <c r="AA26" i="1"/>
  <c r="AE26" i="1" s="1"/>
  <c r="Y37" i="1"/>
  <c r="Z37" i="1" s="1"/>
  <c r="AF20" i="1"/>
  <c r="Y36" i="1"/>
  <c r="Z36" i="1" s="1"/>
  <c r="Y33" i="1"/>
  <c r="Z33" i="1" s="1"/>
  <c r="AF31" i="1"/>
  <c r="Y31" i="1"/>
  <c r="Z31" i="1" s="1"/>
  <c r="Y30" i="1"/>
  <c r="Z30" i="1" s="1"/>
  <c r="AA23" i="1"/>
  <c r="AE23" i="1" s="1"/>
  <c r="AH23" i="1"/>
  <c r="AF38" i="1"/>
  <c r="V38" i="1"/>
  <c r="T38" i="1" s="1"/>
  <c r="W38" i="1" s="1"/>
  <c r="Q38" i="1" s="1"/>
  <c r="R38" i="1" s="1"/>
  <c r="V27" i="1"/>
  <c r="T27" i="1" s="1"/>
  <c r="W27" i="1" s="1"/>
  <c r="Q27" i="1" s="1"/>
  <c r="R27" i="1" s="1"/>
  <c r="AF27" i="1"/>
  <c r="Y34" i="1"/>
  <c r="Z34" i="1" s="1"/>
  <c r="Y27" i="1"/>
  <c r="Z27" i="1" s="1"/>
  <c r="Y29" i="1"/>
  <c r="Z29" i="1" s="1"/>
  <c r="AF29" i="1"/>
  <c r="V29" i="1"/>
  <c r="T29" i="1" s="1"/>
  <c r="W29" i="1" s="1"/>
  <c r="Q29" i="1" s="1"/>
  <c r="R29" i="1" s="1"/>
  <c r="AF30" i="1"/>
  <c r="V30" i="1"/>
  <c r="T30" i="1" s="1"/>
  <c r="W30" i="1" s="1"/>
  <c r="Q30" i="1" s="1"/>
  <c r="R30" i="1" s="1"/>
  <c r="V26" i="1"/>
  <c r="T26" i="1" s="1"/>
  <c r="W26" i="1" s="1"/>
  <c r="Q26" i="1" s="1"/>
  <c r="R26" i="1" s="1"/>
  <c r="Y24" i="1"/>
  <c r="Z24" i="1" s="1"/>
  <c r="AA35" i="1"/>
  <c r="AE35" i="1" s="1"/>
  <c r="AH35" i="1"/>
  <c r="AI35" i="1" s="1"/>
  <c r="AG35" i="1"/>
  <c r="AH19" i="1"/>
  <c r="AG19" i="1"/>
  <c r="AA19" i="1"/>
  <c r="AE19" i="1" s="1"/>
  <c r="V24" i="1"/>
  <c r="T24" i="1" s="1"/>
  <c r="W24" i="1" s="1"/>
  <c r="Q24" i="1" s="1"/>
  <c r="R24" i="1" s="1"/>
  <c r="AF24" i="1"/>
  <c r="AH22" i="1"/>
  <c r="AG22" i="1"/>
  <c r="AA22" i="1"/>
  <c r="AE22" i="1" s="1"/>
  <c r="V22" i="1"/>
  <c r="T22" i="1" s="1"/>
  <c r="W22" i="1" s="1"/>
  <c r="Q22" i="1" s="1"/>
  <c r="R22" i="1" s="1"/>
  <c r="AF22" i="1"/>
  <c r="Y38" i="1"/>
  <c r="Z38" i="1" s="1"/>
  <c r="AF21" i="1"/>
  <c r="V21" i="1"/>
  <c r="T21" i="1" s="1"/>
  <c r="W21" i="1" s="1"/>
  <c r="Q21" i="1" s="1"/>
  <c r="R21" i="1" s="1"/>
  <c r="Y20" i="1"/>
  <c r="Z20" i="1" s="1"/>
  <c r="Y25" i="1"/>
  <c r="Z25" i="1" s="1"/>
  <c r="V25" i="1" s="1"/>
  <c r="T25" i="1" s="1"/>
  <c r="W25" i="1" s="1"/>
  <c r="Q25" i="1" s="1"/>
  <c r="R25" i="1" s="1"/>
  <c r="AF37" i="1"/>
  <c r="V37" i="1"/>
  <c r="T37" i="1" s="1"/>
  <c r="W37" i="1" s="1"/>
  <c r="Q37" i="1" s="1"/>
  <c r="R37" i="1" s="1"/>
  <c r="Y21" i="1"/>
  <c r="Z21" i="1" s="1"/>
  <c r="AF33" i="1"/>
  <c r="V33" i="1"/>
  <c r="T33" i="1" s="1"/>
  <c r="W33" i="1" s="1"/>
  <c r="Q33" i="1" s="1"/>
  <c r="R33" i="1" s="1"/>
  <c r="V19" i="1"/>
  <c r="T19" i="1" s="1"/>
  <c r="W19" i="1" s="1"/>
  <c r="Q19" i="1" s="1"/>
  <c r="R19" i="1" s="1"/>
  <c r="AF19" i="1"/>
  <c r="V23" i="1"/>
  <c r="T23" i="1" s="1"/>
  <c r="W23" i="1" s="1"/>
  <c r="Q23" i="1" s="1"/>
  <c r="R23" i="1" s="1"/>
  <c r="AF23" i="1"/>
  <c r="AH28" i="1"/>
  <c r="AI28" i="1" s="1"/>
  <c r="AA28" i="1"/>
  <c r="AE28" i="1" s="1"/>
  <c r="AH20" i="1" l="1"/>
  <c r="AA20" i="1"/>
  <c r="AE20" i="1" s="1"/>
  <c r="AG20" i="1"/>
  <c r="AI22" i="1"/>
  <c r="AA29" i="1"/>
  <c r="AE29" i="1" s="1"/>
  <c r="AH29" i="1"/>
  <c r="AG29" i="1"/>
  <c r="AA33" i="1"/>
  <c r="AE33" i="1" s="1"/>
  <c r="AH33" i="1"/>
  <c r="AI33" i="1" s="1"/>
  <c r="AG33" i="1"/>
  <c r="AA21" i="1"/>
  <c r="AE21" i="1" s="1"/>
  <c r="AG21" i="1"/>
  <c r="AH21" i="1"/>
  <c r="AI23" i="1"/>
  <c r="AA24" i="1"/>
  <c r="AE24" i="1" s="1"/>
  <c r="AH24" i="1"/>
  <c r="AI24" i="1" s="1"/>
  <c r="AG24" i="1"/>
  <c r="AA27" i="1"/>
  <c r="AE27" i="1" s="1"/>
  <c r="AH27" i="1"/>
  <c r="AG27" i="1"/>
  <c r="AI26" i="1"/>
  <c r="AH38" i="1"/>
  <c r="AG38" i="1"/>
  <c r="AA38" i="1"/>
  <c r="AE38" i="1" s="1"/>
  <c r="AH36" i="1"/>
  <c r="AA36" i="1"/>
  <c r="AE36" i="1" s="1"/>
  <c r="AG36" i="1"/>
  <c r="V36" i="1"/>
  <c r="T36" i="1" s="1"/>
  <c r="W36" i="1" s="1"/>
  <c r="Q36" i="1" s="1"/>
  <c r="R36" i="1" s="1"/>
  <c r="AH34" i="1"/>
  <c r="AI34" i="1" s="1"/>
  <c r="AG34" i="1"/>
  <c r="AA34" i="1"/>
  <c r="AE34" i="1" s="1"/>
  <c r="AH30" i="1"/>
  <c r="AI30" i="1" s="1"/>
  <c r="AG30" i="1"/>
  <c r="AA30" i="1"/>
  <c r="AE30" i="1" s="1"/>
  <c r="AA25" i="1"/>
  <c r="AE25" i="1" s="1"/>
  <c r="AH25" i="1"/>
  <c r="AG25" i="1"/>
  <c r="AI19" i="1"/>
  <c r="AA31" i="1"/>
  <c r="AE31" i="1" s="1"/>
  <c r="AH31" i="1"/>
  <c r="AI31" i="1" s="1"/>
  <c r="AG31" i="1"/>
  <c r="V20" i="1"/>
  <c r="T20" i="1" s="1"/>
  <c r="W20" i="1" s="1"/>
  <c r="Q20" i="1" s="1"/>
  <c r="R20" i="1" s="1"/>
  <c r="V34" i="1"/>
  <c r="T34" i="1" s="1"/>
  <c r="W34" i="1" s="1"/>
  <c r="Q34" i="1" s="1"/>
  <c r="R34" i="1" s="1"/>
  <c r="V31" i="1"/>
  <c r="T31" i="1" s="1"/>
  <c r="W31" i="1" s="1"/>
  <c r="Q31" i="1" s="1"/>
  <c r="R31" i="1" s="1"/>
  <c r="AA37" i="1"/>
  <c r="AE37" i="1" s="1"/>
  <c r="AH37" i="1"/>
  <c r="AG37" i="1"/>
  <c r="AI21" i="1" l="1"/>
  <c r="AI25" i="1"/>
  <c r="AI27" i="1"/>
  <c r="AI37" i="1"/>
  <c r="AI38" i="1"/>
  <c r="AI29" i="1"/>
  <c r="AI36" i="1"/>
  <c r="AI20" i="1"/>
</calcChain>
</file>

<file path=xl/sharedStrings.xml><?xml version="1.0" encoding="utf-8"?>
<sst xmlns="http://schemas.openxmlformats.org/spreadsheetml/2006/main" count="1017" uniqueCount="398">
  <si>
    <t>File opened</t>
  </si>
  <si>
    <t>2023-07-16 18:23:50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</si>
  <si>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</si>
  <si>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</si>
  <si>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</si>
  <si>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</si>
  <si>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</si>
  <si>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</si>
  <si>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</si>
  <si>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</si>
  <si>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</si>
  <si>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</si>
  <si>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</si>
  <si>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{"h2obspanconc2": "0", "co2aspan1": "1.00226", "chamberpressurezero": "2.68486", "co2bzero": "0.928369", "co2aspan2b": "0.289966", "h2oaspan2b": "0.0685964", "co2bspan1": "1.0021", "co2bspan2": "-0.0342144", "flowazero": "0.2969", "ssa_ref": "34842.2", "co2bspanconc1": "2473", "co2aspanconc2": "301.4", "h2oaspan1": "1.00591", "co2aspan2a": "0.292292", "ssb_ref": "37125.5", "h2obspanconc1": "11.65", "co2aspan2": "-0.0349502", "flowbzero": "0.29043", "oxygen": "21", "tazero": "-0.14134", "co2bspan2a": "0.293064", "h2oaspanconc1": "11.65", "flowmeterzero": "0.996167", "h2obspan1": "1.00489", "h2obspan2b": "0.0690967", "h2oaspan2a": "0.0681933", "h2obspan2a": "0.0687607", "co2aspanconc1": "2473", "co2bspan2b": "0.29074", "h2obspan2": "0", "co2azero": "0.925242", "h2obzero": "1.0566", "h2oaspan2": "0", "h2oazero": "1.04545", "co2bspanconc2": "301.4", "h2oaspanconc2": "0", "tbzero": "-0.243059"}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</si>
  <si>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</si>
  <si>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</si>
  <si>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</si>
  <si>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</si>
  <si>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</si>
  <si>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</si>
  <si>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</si>
  <si>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</si>
  <si>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</si>
  <si>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</si>
  <si>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</si>
  <si>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</si>
  <si>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</si>
  <si>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18:23:50</t>
  </si>
  <si>
    <t>Stability Definition:	CO2_r (Meas): Std&lt;0.75 Per=20	Qin (LeafQ): Per=20	A (GasEx): Std&lt;0.2 Per=20</t>
  </si>
  <si>
    <t>18:24:23</t>
  </si>
  <si>
    <t>Stability Definition:	CO2_r (Meas): Std&lt;0.75 Per=20	Qin (LeafQ): Std&lt;1 Per=20	A (GasEx): Std&lt;0.2 Per=20</t>
  </si>
  <si>
    <t>18:24:24</t>
  </si>
  <si>
    <t>Stability Definition:	CO2_r (Meas): Per=20	Qin (LeafQ): Std&lt;1 Per=20	A (GasEx): Std&lt;0.2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</si>
  <si>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</si>
  <si>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</si>
  <si>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</si>
  <si>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</si>
  <si>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</si>
  <si>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</si>
  <si>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</si>
  <si>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</si>
  <si>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</si>
  <si>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</si>
  <si>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</si>
  <si>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</si>
  <si>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</si>
  <si>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</si>
  <si>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</si>
  <si>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</si>
  <si>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</si>
  <si>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</si>
  <si>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</si>
  <si>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</si>
  <si>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</si>
  <si>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</si>
  <si>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</si>
  <si>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</si>
  <si>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</si>
  <si>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</si>
  <si>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</si>
  <si>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</si>
  <si>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</si>
  <si>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</si>
  <si>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</si>
  <si>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</si>
  <si>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</si>
  <si>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</si>
  <si>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</si>
  <si>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</si>
  <si>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</si>
  <si>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</si>
  <si>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</si>
  <si>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</si>
  <si>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</si>
  <si>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</si>
  <si>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</si>
  <si>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</si>
  <si>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</si>
  <si>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</si>
  <si>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</si>
  <si>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</si>
  <si>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</si>
  <si>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</si>
  <si>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</si>
  <si>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</si>
  <si>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</si>
  <si>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</si>
  <si>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</si>
  <si>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</si>
  <si>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</si>
  <si>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</si>
  <si>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</si>
  <si>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1.94601 86.2246 380.01 620.478 852.414 1073.17 1254.51 1361.46</t>
  </si>
  <si>
    <t>Fs_true</t>
  </si>
  <si>
    <t>0.042152 101.435 402.764 601.704 802.257 1001.19 1202.28 1401.05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</si>
  <si>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</si>
  <si>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</si>
  <si>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</si>
  <si>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</si>
  <si>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</si>
  <si>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</si>
  <si>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</si>
  <si>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</si>
  <si>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</si>
  <si>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</si>
  <si>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</si>
  <si>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</si>
  <si>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</si>
  <si>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</si>
  <si>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</si>
  <si>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</si>
  <si>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</si>
  <si>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</si>
  <si>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</si>
  <si>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</si>
  <si>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</si>
  <si>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</si>
  <si>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</si>
  <si>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</si>
  <si>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</si>
  <si>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</si>
  <si>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</si>
  <si>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</si>
  <si>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</si>
  <si>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</si>
  <si>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</si>
  <si>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</si>
  <si>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</si>
  <si>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</si>
  <si>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</si>
  <si>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</si>
  <si>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</si>
  <si>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</si>
  <si>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</si>
  <si>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</si>
  <si>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</si>
  <si>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</si>
  <si>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</si>
  <si>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</si>
  <si>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</si>
  <si>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</si>
  <si>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</si>
  <si>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</si>
  <si>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</si>
  <si>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</si>
  <si>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</si>
  <si>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</si>
  <si>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</si>
  <si>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</si>
  <si>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</si>
  <si>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</si>
  <si>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</si>
  <si>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</si>
  <si>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</si>
  <si>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</si>
  <si>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</si>
  <si>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</si>
  <si>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</si>
  <si>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</si>
  <si>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</si>
  <si>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</si>
  <si>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</si>
  <si>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</si>
  <si>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</si>
  <si>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</si>
  <si>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</si>
  <si>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</si>
  <si>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</si>
  <si>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</si>
  <si>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</si>
  <si>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</si>
  <si>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</si>
  <si>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</si>
  <si>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</si>
  <si>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</si>
  <si>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</si>
  <si>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</si>
  <si>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</si>
  <si>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</si>
  <si>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</si>
  <si>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</si>
  <si>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</si>
  <si>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</si>
  <si>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</si>
  <si>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</si>
  <si>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</si>
  <si>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</si>
  <si>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</si>
  <si>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</si>
  <si>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</si>
  <si>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</si>
  <si>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</si>
  <si>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</si>
  <si>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</si>
  <si>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</si>
  <si>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</si>
  <si>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</si>
  <si>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</si>
  <si>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</si>
  <si>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</si>
  <si>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</si>
  <si>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</si>
  <si>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</si>
  <si>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</si>
  <si>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</si>
  <si>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</si>
  <si>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</si>
  <si>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</si>
  <si>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</si>
  <si>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</si>
  <si>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</si>
  <si>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</si>
  <si>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</si>
  <si>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</si>
  <si>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</si>
  <si>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</si>
  <si>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</si>
  <si>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</si>
  <si>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</si>
  <si>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</si>
  <si>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</si>
  <si>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</si>
  <si>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</si>
  <si>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</si>
  <si>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</si>
  <si>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</si>
  <si>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</si>
  <si>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</si>
  <si>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</si>
  <si>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</si>
  <si>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</si>
  <si>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</si>
  <si>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</si>
  <si>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</si>
  <si>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</si>
  <si>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</si>
  <si>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</si>
  <si>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</si>
  <si>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</si>
  <si>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</si>
  <si>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</si>
  <si>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</si>
  <si>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</si>
  <si>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</si>
  <si>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</si>
  <si>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</si>
  <si>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</si>
  <si>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</si>
  <si>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</si>
  <si>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</si>
  <si>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</si>
  <si>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</si>
  <si>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</si>
  <si>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</si>
  <si>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</si>
  <si>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</si>
  <si>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</si>
  <si>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</si>
  <si>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</si>
  <si>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</si>
  <si>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</si>
  <si>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</si>
  <si>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</si>
  <si>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</si>
  <si>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</si>
  <si>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</si>
  <si>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</si>
  <si>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</si>
  <si>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</si>
  <si>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</si>
  <si>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</si>
  <si>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</si>
  <si>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</si>
  <si>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</si>
  <si>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</si>
  <si>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</si>
  <si>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</si>
  <si>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</si>
  <si>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</si>
  <si>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</si>
  <si>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</si>
  <si>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</si>
  <si>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</si>
  <si>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</si>
  <si>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</si>
  <si>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</si>
  <si>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</si>
  <si>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</si>
  <si>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</si>
  <si>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</si>
  <si>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</si>
  <si>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</si>
  <si>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</si>
  <si>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</si>
  <si>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</si>
  <si>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</si>
  <si>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</si>
  <si>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</si>
  <si>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</si>
  <si>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</si>
  <si>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</si>
  <si>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</si>
  <si>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</si>
  <si>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</si>
  <si>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</si>
  <si>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</si>
  <si>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</si>
  <si>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</si>
  <si>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</si>
  <si>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</si>
  <si>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</si>
  <si>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</si>
  <si>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</si>
  <si>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</si>
  <si>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</si>
  <si>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</si>
  <si>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</si>
  <si>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</si>
  <si>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</si>
  <si>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</si>
  <si>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</si>
  <si>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</si>
  <si>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</si>
  <si>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</si>
  <si>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</si>
  <si>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</si>
  <si>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</si>
  <si>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</si>
  <si>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</si>
  <si>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</si>
  <si>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</si>
  <si>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</si>
  <si>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</si>
  <si>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</si>
  <si>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</si>
  <si>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</si>
  <si>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</si>
  <si>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</si>
  <si>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</si>
  <si>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</si>
  <si>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</si>
  <si>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</si>
  <si>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</si>
  <si>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</si>
  <si>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</si>
  <si>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</si>
  <si>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</si>
  <si>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18:48:29</t>
  </si>
  <si>
    <t>18:48:29</t>
  </si>
  <si>
    <t>none</t>
  </si>
  <si>
    <t>Julia</t>
  </si>
  <si>
    <t>20230716</t>
  </si>
  <si>
    <t>AR</t>
  </si>
  <si>
    <t>SAAL</t>
  </si>
  <si>
    <t>BNL21830</t>
  </si>
  <si>
    <t>18:45:16</t>
  </si>
  <si>
    <t>2/2</t>
  </si>
  <si>
    <t>00000000</t>
  </si>
  <si>
    <t>iiiiiiii</t>
  </si>
  <si>
    <t>off</t>
  </si>
  <si>
    <t>20230716 18:49:30</t>
  </si>
  <si>
    <t>18:49:30</t>
  </si>
  <si>
    <t>20230716 18:50:31</t>
  </si>
  <si>
    <t>18:50:31</t>
  </si>
  <si>
    <t>20230716 18:51:32</t>
  </si>
  <si>
    <t>18:51:32</t>
  </si>
  <si>
    <t>20230716 18:52:33</t>
  </si>
  <si>
    <t>18:52:33</t>
  </si>
  <si>
    <t>20230716 18:53:34</t>
  </si>
  <si>
    <t>18:53:34</t>
  </si>
  <si>
    <t>20230716 18:54:35</t>
  </si>
  <si>
    <t>18:54:35</t>
  </si>
  <si>
    <t>20230716 18:55:36</t>
  </si>
  <si>
    <t>18:55:36</t>
  </si>
  <si>
    <t>20230716 18:56:37</t>
  </si>
  <si>
    <t>18:56:37</t>
  </si>
  <si>
    <t>20230716 18:57:38</t>
  </si>
  <si>
    <t>18:57:38</t>
  </si>
  <si>
    <t>20230716 18:58:39</t>
  </si>
  <si>
    <t>18:58:39</t>
  </si>
  <si>
    <t>20230716 18:59:40</t>
  </si>
  <si>
    <t>18:59:40</t>
  </si>
  <si>
    <t>20230716 19:00:41</t>
  </si>
  <si>
    <t>19:00:41</t>
  </si>
  <si>
    <t>20230716 19:01:42</t>
  </si>
  <si>
    <t>19:01:42</t>
  </si>
  <si>
    <t>20230716 19:02:43</t>
  </si>
  <si>
    <t>19:02:43</t>
  </si>
  <si>
    <t>20230716 19:03:44</t>
  </si>
  <si>
    <t>19:03:44</t>
  </si>
  <si>
    <t>20230716 19:04:45</t>
  </si>
  <si>
    <t>19:04:45</t>
  </si>
  <si>
    <t>20230716 19:05:46</t>
  </si>
  <si>
    <t>19:05:46</t>
  </si>
  <si>
    <t>20230716 19:06:47</t>
  </si>
  <si>
    <t>19:06:47</t>
  </si>
  <si>
    <t>20230716 19:07:48</t>
  </si>
  <si>
    <t>19:07:48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</si>
</sst>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F13" sqref="F13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 t="s">
        <v>37</v>
      </c>
    </row>
    <row r="4" spans="1:216" x14ac:dyDescent="0.2">
      <c r="A4" t="s">
        <v>38</v>
      </c>
      <c r="B4" t="s">
        <v>39</v>
      </c>
      <c r="C4" t="s">
        <v>40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216" x14ac:dyDescent="0.2">
      <c r="B5" t="s">
        <v>19</v>
      </c>
      <c r="C5" t="s">
        <v>41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50</v>
      </c>
      <c r="B6" t="s">
        <v>51</v>
      </c>
      <c r="C6" t="s">
        <v>52</v>
      </c>
      <c r="D6" t="s">
        <v>53</v>
      </c>
      <c r="E6" t="s">
        <v>55</v>
      </c>
    </row>
    <row r="7" spans="1:216" x14ac:dyDescent="0.2">
      <c r="B7">
        <v>6</v>
      </c>
      <c r="C7">
        <v>0.5</v>
      </c>
      <c r="D7" t="s">
        <v>54</v>
      </c>
      <c r="E7">
        <v>2</v>
      </c>
    </row>
    <row r="8" spans="1:216" x14ac:dyDescent="0.2">
      <c r="A8" t="s">
        <v>56</v>
      </c>
      <c r="B8" t="s">
        <v>57</v>
      </c>
      <c r="C8" t="s">
        <v>58</v>
      </c>
      <c r="D8" t="s">
        <v>59</v>
      </c>
      <c r="E8" t="s">
        <v>60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61</v>
      </c>
      <c r="B10" t="s">
        <v>62</v>
      </c>
      <c r="C10" t="s">
        <v>64</v>
      </c>
      <c r="D10" t="s">
        <v>66</v>
      </c>
      <c r="E10" t="s">
        <v>67</v>
      </c>
      <c r="F10" t="s">
        <v>68</v>
      </c>
      <c r="G10" t="s">
        <v>69</v>
      </c>
      <c r="H10" t="s">
        <v>70</v>
      </c>
      <c r="I10" t="s">
        <v>71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79</v>
      </c>
    </row>
    <row r="11" spans="1:216" x14ac:dyDescent="0.2">
      <c r="B11" t="s">
        <v>63</v>
      </c>
      <c r="C11" t="s">
        <v>65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86</v>
      </c>
      <c r="B14" t="s">
        <v>87</v>
      </c>
      <c r="C14" t="s">
        <v>88</v>
      </c>
      <c r="D14" t="s">
        <v>89</v>
      </c>
      <c r="E14" t="s">
        <v>90</v>
      </c>
      <c r="F14" t="s">
        <v>91</v>
      </c>
      <c r="G14" t="s">
        <v>93</v>
      </c>
      <c r="H14" t="s">
        <v>95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92</v>
      </c>
      <c r="G15" t="s">
        <v>94</v>
      </c>
      <c r="H15">
        <v>0</v>
      </c>
    </row>
    <row r="16" spans="1:216" x14ac:dyDescent="0.2">
      <c r="A16" t="s">
        <v>96</v>
      </c>
      <c r="B16" t="s">
        <v>96</v>
      </c>
      <c r="C16" t="s">
        <v>96</v>
      </c>
      <c r="D16" t="s">
        <v>96</v>
      </c>
      <c r="E16" t="s">
        <v>96</v>
      </c>
      <c r="F16" t="s">
        <v>96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98</v>
      </c>
      <c r="U16" t="s">
        <v>98</v>
      </c>
      <c r="V16" t="s">
        <v>98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98</v>
      </c>
      <c r="AC16" t="s">
        <v>98</v>
      </c>
      <c r="AD16" t="s">
        <v>98</v>
      </c>
      <c r="AE16" t="s">
        <v>98</v>
      </c>
      <c r="AF16" t="s">
        <v>98</v>
      </c>
      <c r="AG16" t="s">
        <v>98</v>
      </c>
      <c r="AH16" t="s">
        <v>98</v>
      </c>
      <c r="AI16" t="s">
        <v>98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100</v>
      </c>
      <c r="AP16" t="s">
        <v>100</v>
      </c>
      <c r="AQ16" t="s">
        <v>100</v>
      </c>
      <c r="AR16" t="s">
        <v>100</v>
      </c>
      <c r="AS16" t="s">
        <v>101</v>
      </c>
      <c r="AT16" t="s">
        <v>101</v>
      </c>
      <c r="AU16" t="s">
        <v>101</v>
      </c>
      <c r="AV16" t="s">
        <v>101</v>
      </c>
      <c r="AW16" t="s">
        <v>101</v>
      </c>
      <c r="AX16" t="s">
        <v>101</v>
      </c>
      <c r="AY16" t="s">
        <v>101</v>
      </c>
      <c r="AZ16" t="s">
        <v>101</v>
      </c>
      <c r="BA16" t="s">
        <v>101</v>
      </c>
      <c r="BB16" t="s">
        <v>101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H16" t="s">
        <v>101</v>
      </c>
      <c r="BI16" t="s">
        <v>101</v>
      </c>
      <c r="BJ16" t="s">
        <v>101</v>
      </c>
      <c r="BK16" t="s">
        <v>102</v>
      </c>
      <c r="BL16" t="s">
        <v>102</v>
      </c>
      <c r="BM16" t="s">
        <v>102</v>
      </c>
      <c r="BN16" t="s">
        <v>102</v>
      </c>
      <c r="BO16" t="s">
        <v>102</v>
      </c>
      <c r="BP16" t="s">
        <v>102</v>
      </c>
      <c r="BQ16" t="s">
        <v>102</v>
      </c>
      <c r="BR16" t="s">
        <v>102</v>
      </c>
      <c r="BS16" t="s">
        <v>102</v>
      </c>
      <c r="BT16" t="s">
        <v>102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104</v>
      </c>
      <c r="CN16" t="s">
        <v>104</v>
      </c>
      <c r="CO16" t="s">
        <v>104</v>
      </c>
      <c r="CP16" t="s">
        <v>104</v>
      </c>
      <c r="CQ16" t="s">
        <v>104</v>
      </c>
      <c r="CR16" t="s">
        <v>104</v>
      </c>
      <c r="CS16" t="s">
        <v>104</v>
      </c>
      <c r="CT16" t="s">
        <v>104</v>
      </c>
      <c r="CU16" t="s">
        <v>104</v>
      </c>
      <c r="CV16" t="s">
        <v>104</v>
      </c>
      <c r="CW16" t="s">
        <v>104</v>
      </c>
      <c r="CX16" t="s">
        <v>104</v>
      </c>
      <c r="CY16" t="s">
        <v>104</v>
      </c>
      <c r="CZ16" t="s">
        <v>105</v>
      </c>
      <c r="DA16" t="s">
        <v>105</v>
      </c>
      <c r="DB16" t="s">
        <v>105</v>
      </c>
      <c r="DC16" t="s">
        <v>105</v>
      </c>
      <c r="DD16" t="s">
        <v>105</v>
      </c>
      <c r="DE16" t="s">
        <v>105</v>
      </c>
      <c r="DF16" t="s">
        <v>105</v>
      </c>
      <c r="DG16" t="s">
        <v>105</v>
      </c>
      <c r="DH16" t="s">
        <v>105</v>
      </c>
      <c r="DI16" t="s">
        <v>105</v>
      </c>
      <c r="DJ16" t="s">
        <v>105</v>
      </c>
      <c r="DK16" t="s">
        <v>105</v>
      </c>
      <c r="DL16" t="s">
        <v>105</v>
      </c>
      <c r="DM16" t="s">
        <v>105</v>
      </c>
      <c r="DN16" t="s">
        <v>105</v>
      </c>
      <c r="DO16" t="s">
        <v>106</v>
      </c>
      <c r="DP16" t="s">
        <v>106</v>
      </c>
      <c r="DQ16" t="s">
        <v>106</v>
      </c>
      <c r="DR16" t="s">
        <v>106</v>
      </c>
      <c r="DS16" t="s">
        <v>106</v>
      </c>
      <c r="DT16" t="s">
        <v>106</v>
      </c>
      <c r="DU16" t="s">
        <v>106</v>
      </c>
      <c r="DV16" t="s">
        <v>106</v>
      </c>
      <c r="DW16" t="s">
        <v>106</v>
      </c>
      <c r="DX16" t="s">
        <v>106</v>
      </c>
      <c r="DY16" t="s">
        <v>106</v>
      </c>
      <c r="DZ16" t="s">
        <v>106</v>
      </c>
      <c r="EA16" t="s">
        <v>106</v>
      </c>
      <c r="EB16" t="s">
        <v>106</v>
      </c>
      <c r="EC16" t="s">
        <v>106</v>
      </c>
      <c r="ED16" t="s">
        <v>106</v>
      </c>
      <c r="EE16" t="s">
        <v>106</v>
      </c>
      <c r="EF16" t="s">
        <v>106</v>
      </c>
      <c r="EG16" t="s">
        <v>107</v>
      </c>
      <c r="EH16" t="s">
        <v>107</v>
      </c>
      <c r="EI16" t="s">
        <v>107</v>
      </c>
      <c r="EJ16" t="s">
        <v>107</v>
      </c>
      <c r="EK16" t="s">
        <v>107</v>
      </c>
      <c r="EL16" t="s">
        <v>107</v>
      </c>
      <c r="EM16" t="s">
        <v>107</v>
      </c>
      <c r="EN16" t="s">
        <v>107</v>
      </c>
      <c r="EO16" t="s">
        <v>107</v>
      </c>
      <c r="EP16" t="s">
        <v>107</v>
      </c>
      <c r="EQ16" t="s">
        <v>107</v>
      </c>
      <c r="ER16" t="s">
        <v>107</v>
      </c>
      <c r="ES16" t="s">
        <v>107</v>
      </c>
      <c r="ET16" t="s">
        <v>107</v>
      </c>
      <c r="EU16" t="s">
        <v>107</v>
      </c>
      <c r="EV16" t="s">
        <v>107</v>
      </c>
      <c r="EW16" t="s">
        <v>107</v>
      </c>
      <c r="EX16" t="s">
        <v>107</v>
      </c>
      <c r="EY16" t="s">
        <v>107</v>
      </c>
      <c r="EZ16" t="s">
        <v>108</v>
      </c>
      <c r="FA16" t="s">
        <v>108</v>
      </c>
      <c r="FB16" t="s">
        <v>108</v>
      </c>
      <c r="FC16" t="s">
        <v>108</v>
      </c>
      <c r="FD16" t="s">
        <v>108</v>
      </c>
      <c r="FE16" t="s">
        <v>108</v>
      </c>
      <c r="FF16" t="s">
        <v>108</v>
      </c>
      <c r="FG16" t="s">
        <v>108</v>
      </c>
      <c r="FH16" t="s">
        <v>108</v>
      </c>
      <c r="FI16" t="s">
        <v>108</v>
      </c>
      <c r="FJ16" t="s">
        <v>108</v>
      </c>
      <c r="FK16" t="s">
        <v>108</v>
      </c>
      <c r="FL16" t="s">
        <v>108</v>
      </c>
      <c r="FM16" t="s">
        <v>108</v>
      </c>
      <c r="FN16" t="s">
        <v>108</v>
      </c>
      <c r="FO16" t="s">
        <v>108</v>
      </c>
      <c r="FP16" t="s">
        <v>108</v>
      </c>
      <c r="FQ16" t="s">
        <v>108</v>
      </c>
      <c r="FR16" t="s">
        <v>108</v>
      </c>
      <c r="FS16" t="s">
        <v>109</v>
      </c>
      <c r="FT16" t="s">
        <v>109</v>
      </c>
      <c r="FU16" t="s">
        <v>109</v>
      </c>
      <c r="FV16" t="s">
        <v>109</v>
      </c>
      <c r="FW16" t="s">
        <v>109</v>
      </c>
      <c r="FX16" t="s">
        <v>109</v>
      </c>
      <c r="FY16" t="s">
        <v>109</v>
      </c>
      <c r="FZ16" t="s">
        <v>109</v>
      </c>
      <c r="GA16" t="s">
        <v>109</v>
      </c>
      <c r="GB16" t="s">
        <v>109</v>
      </c>
      <c r="GC16" t="s">
        <v>109</v>
      </c>
      <c r="GD16" t="s">
        <v>109</v>
      </c>
      <c r="GE16" t="s">
        <v>109</v>
      </c>
      <c r="GF16" t="s">
        <v>109</v>
      </c>
      <c r="GG16" t="s">
        <v>109</v>
      </c>
      <c r="GH16" t="s">
        <v>109</v>
      </c>
      <c r="GI16" t="s">
        <v>109</v>
      </c>
      <c r="GJ16" t="s">
        <v>109</v>
      </c>
      <c r="GK16" t="s">
        <v>110</v>
      </c>
      <c r="GL16" t="s">
        <v>110</v>
      </c>
      <c r="GM16" t="s">
        <v>110</v>
      </c>
      <c r="GN16" t="s">
        <v>110</v>
      </c>
      <c r="GO16" t="s">
        <v>110</v>
      </c>
      <c r="GP16" t="s">
        <v>110</v>
      </c>
      <c r="GQ16" t="s">
        <v>110</v>
      </c>
      <c r="GR16" t="s">
        <v>110</v>
      </c>
      <c r="GS16" t="s">
        <v>111</v>
      </c>
      <c r="GT16" t="s">
        <v>111</v>
      </c>
      <c r="GU16" t="s">
        <v>111</v>
      </c>
      <c r="GV16" t="s">
        <v>111</v>
      </c>
      <c r="GW16" t="s">
        <v>111</v>
      </c>
      <c r="GX16" t="s">
        <v>111</v>
      </c>
      <c r="GY16" t="s">
        <v>111</v>
      </c>
      <c r="GZ16" t="s">
        <v>111</v>
      </c>
      <c r="HA16" t="s">
        <v>111</v>
      </c>
      <c r="HB16" t="s">
        <v>111</v>
      </c>
      <c r="HC16" t="s">
        <v>111</v>
      </c>
      <c r="HD16" t="s">
        <v>111</v>
      </c>
      <c r="HE16" t="s">
        <v>111</v>
      </c>
      <c r="HF16" t="s">
        <v>111</v>
      </c>
      <c r="HG16" t="s">
        <v>111</v>
      </c>
      <c r="HH16" t="s">
        <v>111</v>
      </c>
    </row>
    <row r="17" spans="1:216" x14ac:dyDescent="0.2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t="s">
        <v>117</v>
      </c>
      <c r="G17" t="s">
        <v>118</v>
      </c>
      <c r="H17" t="s">
        <v>119</v>
      </c>
      <c r="I17" t="s">
        <v>120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128</v>
      </c>
      <c r="R17" t="s">
        <v>129</v>
      </c>
      <c r="S17" t="s">
        <v>130</v>
      </c>
      <c r="T17" t="s">
        <v>131</v>
      </c>
      <c r="U17" t="s">
        <v>132</v>
      </c>
      <c r="V17" t="s">
        <v>133</v>
      </c>
      <c r="W17" t="s">
        <v>134</v>
      </c>
      <c r="X17" t="s">
        <v>135</v>
      </c>
      <c r="Y17" t="s">
        <v>136</v>
      </c>
      <c r="Z17" t="s">
        <v>137</v>
      </c>
      <c r="AA17" t="s">
        <v>138</v>
      </c>
      <c r="AB17" t="s">
        <v>139</v>
      </c>
      <c r="AC17" t="s">
        <v>140</v>
      </c>
      <c r="AD17" t="s">
        <v>141</v>
      </c>
      <c r="AE17" t="s">
        <v>142</v>
      </c>
      <c r="AF17" t="s">
        <v>143</v>
      </c>
      <c r="AG17" t="s">
        <v>144</v>
      </c>
      <c r="AH17" t="s">
        <v>145</v>
      </c>
      <c r="AI17" t="s">
        <v>146</v>
      </c>
      <c r="AJ17" t="s">
        <v>99</v>
      </c>
      <c r="AK17" t="s">
        <v>147</v>
      </c>
      <c r="AL17" t="s">
        <v>148</v>
      </c>
      <c r="AM17" t="s">
        <v>149</v>
      </c>
      <c r="AN17" t="s">
        <v>150</v>
      </c>
      <c r="AO17" t="s">
        <v>151</v>
      </c>
      <c r="AP17" t="s">
        <v>152</v>
      </c>
      <c r="AQ17" t="s">
        <v>153</v>
      </c>
      <c r="AR17" t="s">
        <v>154</v>
      </c>
      <c r="AS17" t="s">
        <v>123</v>
      </c>
      <c r="AT17" t="s">
        <v>155</v>
      </c>
      <c r="AU17" t="s">
        <v>156</v>
      </c>
      <c r="AV17" t="s">
        <v>157</v>
      </c>
      <c r="AW17" t="s">
        <v>158</v>
      </c>
      <c r="AX17" t="s">
        <v>159</v>
      </c>
      <c r="AY17" t="s">
        <v>160</v>
      </c>
      <c r="AZ17" t="s">
        <v>161</v>
      </c>
      <c r="BA17" t="s">
        <v>162</v>
      </c>
      <c r="BB17" t="s">
        <v>163</v>
      </c>
      <c r="BC17" t="s">
        <v>164</v>
      </c>
      <c r="BD17" t="s">
        <v>165</v>
      </c>
      <c r="BE17" t="s">
        <v>166</v>
      </c>
      <c r="BF17" t="s">
        <v>167</v>
      </c>
      <c r="BG17" t="s">
        <v>168</v>
      </c>
      <c r="BH17" t="s">
        <v>169</v>
      </c>
      <c r="BI17" t="s">
        <v>170</v>
      </c>
      <c r="BJ17" t="s">
        <v>171</v>
      </c>
      <c r="BK17" t="s">
        <v>172</v>
      </c>
      <c r="BL17" t="s">
        <v>173</v>
      </c>
      <c r="BM17" t="s">
        <v>174</v>
      </c>
      <c r="BN17" t="s">
        <v>175</v>
      </c>
      <c r="BO17" t="s">
        <v>176</v>
      </c>
      <c r="BP17" t="s">
        <v>177</v>
      </c>
      <c r="BQ17" t="s">
        <v>178</v>
      </c>
      <c r="BR17" t="s">
        <v>179</v>
      </c>
      <c r="BS17" t="s">
        <v>180</v>
      </c>
      <c r="BT17" t="s">
        <v>181</v>
      </c>
      <c r="BU17" t="s">
        <v>182</v>
      </c>
      <c r="BV17" t="s">
        <v>183</v>
      </c>
      <c r="BW17" t="s">
        <v>184</v>
      </c>
      <c r="BX17" t="s">
        <v>185</v>
      </c>
      <c r="BY17" t="s">
        <v>186</v>
      </c>
      <c r="BZ17" t="s">
        <v>187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113</v>
      </c>
      <c r="CN17" t="s">
        <v>116</v>
      </c>
      <c r="CO17" t="s">
        <v>200</v>
      </c>
      <c r="CP17" t="s">
        <v>201</v>
      </c>
      <c r="CQ17" t="s">
        <v>202</v>
      </c>
      <c r="CR17" t="s">
        <v>203</v>
      </c>
      <c r="CS17" t="s">
        <v>204</v>
      </c>
      <c r="CT17" t="s">
        <v>205</v>
      </c>
      <c r="CU17" t="s">
        <v>206</v>
      </c>
      <c r="CV17" t="s">
        <v>207</v>
      </c>
      <c r="CW17" t="s">
        <v>208</v>
      </c>
      <c r="CX17" t="s">
        <v>209</v>
      </c>
      <c r="CY17" t="s">
        <v>210</v>
      </c>
      <c r="CZ17" t="s">
        <v>211</v>
      </c>
      <c r="DA17" t="s">
        <v>212</v>
      </c>
      <c r="DB17" t="s">
        <v>213</v>
      </c>
      <c r="DC17" t="s">
        <v>214</v>
      </c>
      <c r="DD17" t="s">
        <v>215</v>
      </c>
      <c r="DE17" t="s">
        <v>216</v>
      </c>
      <c r="DF17" t="s">
        <v>217</v>
      </c>
      <c r="DG17" t="s">
        <v>218</v>
      </c>
      <c r="DH17" t="s">
        <v>219</v>
      </c>
      <c r="DI17" t="s">
        <v>220</v>
      </c>
      <c r="DJ17" t="s">
        <v>221</v>
      </c>
      <c r="DK17" t="s">
        <v>222</v>
      </c>
      <c r="DL17" t="s">
        <v>223</v>
      </c>
      <c r="DM17" t="s">
        <v>224</v>
      </c>
      <c r="DN17" t="s">
        <v>225</v>
      </c>
      <c r="DO17" t="s">
        <v>226</v>
      </c>
      <c r="DP17" t="s">
        <v>227</v>
      </c>
      <c r="DQ17" t="s">
        <v>228</v>
      </c>
      <c r="DR17" t="s">
        <v>229</v>
      </c>
      <c r="DS17" t="s">
        <v>230</v>
      </c>
      <c r="DT17" t="s">
        <v>231</v>
      </c>
      <c r="DU17" t="s">
        <v>232</v>
      </c>
      <c r="DV17" t="s">
        <v>233</v>
      </c>
      <c r="DW17" t="s">
        <v>234</v>
      </c>
      <c r="DX17" t="s">
        <v>235</v>
      </c>
      <c r="DY17" t="s">
        <v>236</v>
      </c>
      <c r="DZ17" t="s">
        <v>237</v>
      </c>
      <c r="EA17" t="s">
        <v>238</v>
      </c>
      <c r="EB17" t="s">
        <v>239</v>
      </c>
      <c r="EC17" t="s">
        <v>240</v>
      </c>
      <c r="ED17" t="s">
        <v>241</v>
      </c>
      <c r="EE17" t="s">
        <v>242</v>
      </c>
      <c r="EF17" t="s">
        <v>243</v>
      </c>
      <c r="EG17" t="s">
        <v>244</v>
      </c>
      <c r="EH17" t="s">
        <v>245</v>
      </c>
      <c r="EI17" t="s">
        <v>246</v>
      </c>
      <c r="EJ17" t="s">
        <v>247</v>
      </c>
      <c r="EK17" t="s">
        <v>248</v>
      </c>
      <c r="EL17" t="s">
        <v>249</v>
      </c>
      <c r="EM17" t="s">
        <v>250</v>
      </c>
      <c r="EN17" t="s">
        <v>251</v>
      </c>
      <c r="EO17" t="s">
        <v>252</v>
      </c>
      <c r="EP17" t="s">
        <v>253</v>
      </c>
      <c r="EQ17" t="s">
        <v>254</v>
      </c>
      <c r="ER17" t="s">
        <v>255</v>
      </c>
      <c r="ES17" t="s">
        <v>256</v>
      </c>
      <c r="ET17" t="s">
        <v>257</v>
      </c>
      <c r="EU17" t="s">
        <v>258</v>
      </c>
      <c r="EV17" t="s">
        <v>259</v>
      </c>
      <c r="EW17" t="s">
        <v>260</v>
      </c>
      <c r="EX17" t="s">
        <v>261</v>
      </c>
      <c r="EY17" t="s">
        <v>262</v>
      </c>
      <c r="EZ17" t="s">
        <v>263</v>
      </c>
      <c r="FA17" t="s">
        <v>264</v>
      </c>
      <c r="FB17" t="s">
        <v>265</v>
      </c>
      <c r="FC17" t="s">
        <v>266</v>
      </c>
      <c r="FD17" t="s">
        <v>267</v>
      </c>
      <c r="FE17" t="s">
        <v>268</v>
      </c>
      <c r="FF17" t="s">
        <v>269</v>
      </c>
      <c r="FG17" t="s">
        <v>270</v>
      </c>
      <c r="FH17" t="s">
        <v>271</v>
      </c>
      <c r="FI17" t="s">
        <v>272</v>
      </c>
      <c r="FJ17" t="s">
        <v>273</v>
      </c>
      <c r="FK17" t="s">
        <v>274</v>
      </c>
      <c r="FL17" t="s">
        <v>275</v>
      </c>
      <c r="FM17" t="s">
        <v>276</v>
      </c>
      <c r="FN17" t="s">
        <v>277</v>
      </c>
      <c r="FO17" t="s">
        <v>278</v>
      </c>
      <c r="FP17" t="s">
        <v>279</v>
      </c>
      <c r="FQ17" t="s">
        <v>280</v>
      </c>
      <c r="FR17" t="s">
        <v>281</v>
      </c>
      <c r="FS17" t="s">
        <v>282</v>
      </c>
      <c r="FT17" t="s">
        <v>283</v>
      </c>
      <c r="FU17" t="s">
        <v>284</v>
      </c>
      <c r="FV17" t="s">
        <v>285</v>
      </c>
      <c r="FW17" t="s">
        <v>286</v>
      </c>
      <c r="FX17" t="s">
        <v>287</v>
      </c>
      <c r="FY17" t="s">
        <v>288</v>
      </c>
      <c r="FZ17" t="s">
        <v>289</v>
      </c>
      <c r="GA17" t="s">
        <v>290</v>
      </c>
      <c r="GB17" t="s">
        <v>291</v>
      </c>
      <c r="GC17" t="s">
        <v>292</v>
      </c>
      <c r="GD17" t="s">
        <v>293</v>
      </c>
      <c r="GE17" t="s">
        <v>294</v>
      </c>
      <c r="GF17" t="s">
        <v>295</v>
      </c>
      <c r="GG17" t="s">
        <v>296</v>
      </c>
      <c r="GH17" t="s">
        <v>297</v>
      </c>
      <c r="GI17" t="s">
        <v>298</v>
      </c>
      <c r="GJ17" t="s">
        <v>299</v>
      </c>
      <c r="GK17" t="s">
        <v>300</v>
      </c>
      <c r="GL17" t="s">
        <v>301</v>
      </c>
      <c r="GM17" t="s">
        <v>302</v>
      </c>
      <c r="GN17" t="s">
        <v>303</v>
      </c>
      <c r="GO17" t="s">
        <v>304</v>
      </c>
      <c r="GP17" t="s">
        <v>305</v>
      </c>
      <c r="GQ17" t="s">
        <v>306</v>
      </c>
      <c r="GR17" t="s">
        <v>307</v>
      </c>
      <c r="GS17" t="s">
        <v>308</v>
      </c>
      <c r="GT17" t="s">
        <v>309</v>
      </c>
      <c r="GU17" t="s">
        <v>310</v>
      </c>
      <c r="GV17" t="s">
        <v>311</v>
      </c>
      <c r="GW17" t="s">
        <v>312</v>
      </c>
      <c r="GX17" t="s">
        <v>313</v>
      </c>
      <c r="GY17" t="s">
        <v>314</v>
      </c>
      <c r="GZ17" t="s">
        <v>315</v>
      </c>
      <c r="HA17" t="s">
        <v>316</v>
      </c>
      <c r="HB17" t="s">
        <v>317</v>
      </c>
      <c r="HC17" t="s">
        <v>318</v>
      </c>
      <c r="HD17" t="s">
        <v>319</v>
      </c>
      <c r="HE17" t="s">
        <v>320</v>
      </c>
      <c r="HF17" t="s">
        <v>321</v>
      </c>
      <c r="HG17" t="s">
        <v>322</v>
      </c>
      <c r="HH17" t="s">
        <v>323</v>
      </c>
    </row>
    <row r="18" spans="1:216" x14ac:dyDescent="0.2">
      <c r="B18" t="s">
        <v>324</v>
      </c>
      <c r="C18" t="s">
        <v>324</v>
      </c>
      <c r="F18" t="s">
        <v>324</v>
      </c>
      <c r="L18" t="s">
        <v>324</v>
      </c>
      <c r="M18" t="s">
        <v>325</v>
      </c>
      <c r="N18" t="s">
        <v>326</v>
      </c>
      <c r="O18" t="s">
        <v>327</v>
      </c>
      <c r="P18" t="s">
        <v>328</v>
      </c>
      <c r="Q18" t="s">
        <v>328</v>
      </c>
      <c r="R18" t="s">
        <v>162</v>
      </c>
      <c r="S18" t="s">
        <v>162</v>
      </c>
      <c r="T18" t="s">
        <v>325</v>
      </c>
      <c r="U18" t="s">
        <v>325</v>
      </c>
      <c r="V18" t="s">
        <v>325</v>
      </c>
      <c r="W18" t="s">
        <v>325</v>
      </c>
      <c r="X18" t="s">
        <v>329</v>
      </c>
      <c r="Y18" t="s">
        <v>330</v>
      </c>
      <c r="Z18" t="s">
        <v>330</v>
      </c>
      <c r="AA18" t="s">
        <v>331</v>
      </c>
      <c r="AB18" t="s">
        <v>332</v>
      </c>
      <c r="AC18" t="s">
        <v>331</v>
      </c>
      <c r="AD18" t="s">
        <v>331</v>
      </c>
      <c r="AE18" t="s">
        <v>331</v>
      </c>
      <c r="AF18" t="s">
        <v>329</v>
      </c>
      <c r="AG18" t="s">
        <v>329</v>
      </c>
      <c r="AH18" t="s">
        <v>329</v>
      </c>
      <c r="AI18" t="s">
        <v>329</v>
      </c>
      <c r="AJ18" t="s">
        <v>333</v>
      </c>
      <c r="AK18" t="s">
        <v>332</v>
      </c>
      <c r="AM18" t="s">
        <v>332</v>
      </c>
      <c r="AN18" t="s">
        <v>333</v>
      </c>
      <c r="AO18" t="s">
        <v>327</v>
      </c>
      <c r="AP18" t="s">
        <v>327</v>
      </c>
      <c r="AR18" t="s">
        <v>334</v>
      </c>
      <c r="AS18" t="s">
        <v>324</v>
      </c>
      <c r="AT18" t="s">
        <v>328</v>
      </c>
      <c r="AU18" t="s">
        <v>328</v>
      </c>
      <c r="AV18" t="s">
        <v>335</v>
      </c>
      <c r="AW18" t="s">
        <v>335</v>
      </c>
      <c r="AX18" t="s">
        <v>328</v>
      </c>
      <c r="AY18" t="s">
        <v>335</v>
      </c>
      <c r="AZ18" t="s">
        <v>333</v>
      </c>
      <c r="BA18" t="s">
        <v>331</v>
      </c>
      <c r="BB18" t="s">
        <v>331</v>
      </c>
      <c r="BC18" t="s">
        <v>330</v>
      </c>
      <c r="BD18" t="s">
        <v>330</v>
      </c>
      <c r="BE18" t="s">
        <v>330</v>
      </c>
      <c r="BF18" t="s">
        <v>330</v>
      </c>
      <c r="BG18" t="s">
        <v>330</v>
      </c>
      <c r="BH18" t="s">
        <v>336</v>
      </c>
      <c r="BI18" t="s">
        <v>327</v>
      </c>
      <c r="BJ18" t="s">
        <v>327</v>
      </c>
      <c r="BK18" t="s">
        <v>328</v>
      </c>
      <c r="BL18" t="s">
        <v>328</v>
      </c>
      <c r="BM18" t="s">
        <v>328</v>
      </c>
      <c r="BN18" t="s">
        <v>335</v>
      </c>
      <c r="BO18" t="s">
        <v>328</v>
      </c>
      <c r="BP18" t="s">
        <v>335</v>
      </c>
      <c r="BQ18" t="s">
        <v>331</v>
      </c>
      <c r="BR18" t="s">
        <v>331</v>
      </c>
      <c r="BS18" t="s">
        <v>330</v>
      </c>
      <c r="BT18" t="s">
        <v>330</v>
      </c>
      <c r="BU18" t="s">
        <v>327</v>
      </c>
      <c r="BZ18" t="s">
        <v>327</v>
      </c>
      <c r="CC18" t="s">
        <v>330</v>
      </c>
      <c r="CD18" t="s">
        <v>330</v>
      </c>
      <c r="CE18" t="s">
        <v>330</v>
      </c>
      <c r="CF18" t="s">
        <v>330</v>
      </c>
      <c r="CG18" t="s">
        <v>330</v>
      </c>
      <c r="CH18" t="s">
        <v>327</v>
      </c>
      <c r="CI18" t="s">
        <v>327</v>
      </c>
      <c r="CJ18" t="s">
        <v>327</v>
      </c>
      <c r="CK18" t="s">
        <v>324</v>
      </c>
      <c r="CM18" t="s">
        <v>337</v>
      </c>
      <c r="CO18" t="s">
        <v>324</v>
      </c>
      <c r="CP18" t="s">
        <v>324</v>
      </c>
      <c r="CR18" t="s">
        <v>338</v>
      </c>
      <c r="CS18" t="s">
        <v>339</v>
      </c>
      <c r="CT18" t="s">
        <v>338</v>
      </c>
      <c r="CU18" t="s">
        <v>339</v>
      </c>
      <c r="CV18" t="s">
        <v>338</v>
      </c>
      <c r="CW18" t="s">
        <v>339</v>
      </c>
      <c r="CX18" t="s">
        <v>332</v>
      </c>
      <c r="CY18" t="s">
        <v>332</v>
      </c>
      <c r="CZ18" t="s">
        <v>327</v>
      </c>
      <c r="DA18" t="s">
        <v>340</v>
      </c>
      <c r="DB18" t="s">
        <v>327</v>
      </c>
      <c r="DD18" t="s">
        <v>328</v>
      </c>
      <c r="DE18" t="s">
        <v>341</v>
      </c>
      <c r="DF18" t="s">
        <v>328</v>
      </c>
      <c r="DH18" t="s">
        <v>327</v>
      </c>
      <c r="DI18" t="s">
        <v>340</v>
      </c>
      <c r="DJ18" t="s">
        <v>327</v>
      </c>
      <c r="DO18" t="s">
        <v>342</v>
      </c>
      <c r="DP18" t="s">
        <v>342</v>
      </c>
      <c r="EC18" t="s">
        <v>342</v>
      </c>
      <c r="ED18" t="s">
        <v>342</v>
      </c>
      <c r="EE18" t="s">
        <v>343</v>
      </c>
      <c r="EF18" t="s">
        <v>343</v>
      </c>
      <c r="EG18" t="s">
        <v>330</v>
      </c>
      <c r="EH18" t="s">
        <v>330</v>
      </c>
      <c r="EI18" t="s">
        <v>332</v>
      </c>
      <c r="EJ18" t="s">
        <v>330</v>
      </c>
      <c r="EK18" t="s">
        <v>335</v>
      </c>
      <c r="EL18" t="s">
        <v>332</v>
      </c>
      <c r="EM18" t="s">
        <v>332</v>
      </c>
      <c r="EO18" t="s">
        <v>342</v>
      </c>
      <c r="EP18" t="s">
        <v>342</v>
      </c>
      <c r="EQ18" t="s">
        <v>342</v>
      </c>
      <c r="ER18" t="s">
        <v>342</v>
      </c>
      <c r="ES18" t="s">
        <v>342</v>
      </c>
      <c r="ET18" t="s">
        <v>342</v>
      </c>
      <c r="EU18" t="s">
        <v>342</v>
      </c>
      <c r="EV18" t="s">
        <v>344</v>
      </c>
      <c r="EW18" t="s">
        <v>345</v>
      </c>
      <c r="EX18" t="s">
        <v>345</v>
      </c>
      <c r="EY18" t="s">
        <v>345</v>
      </c>
      <c r="EZ18" t="s">
        <v>342</v>
      </c>
      <c r="FA18" t="s">
        <v>342</v>
      </c>
      <c r="FB18" t="s">
        <v>342</v>
      </c>
      <c r="FC18" t="s">
        <v>342</v>
      </c>
      <c r="FD18" t="s">
        <v>342</v>
      </c>
      <c r="FE18" t="s">
        <v>342</v>
      </c>
      <c r="FF18" t="s">
        <v>342</v>
      </c>
      <c r="FG18" t="s">
        <v>342</v>
      </c>
      <c r="FH18" t="s">
        <v>342</v>
      </c>
      <c r="FI18" t="s">
        <v>342</v>
      </c>
      <c r="FJ18" t="s">
        <v>342</v>
      </c>
      <c r="FK18" t="s">
        <v>342</v>
      </c>
      <c r="FR18" t="s">
        <v>342</v>
      </c>
      <c r="FS18" t="s">
        <v>332</v>
      </c>
      <c r="FT18" t="s">
        <v>332</v>
      </c>
      <c r="FU18" t="s">
        <v>338</v>
      </c>
      <c r="FV18" t="s">
        <v>339</v>
      </c>
      <c r="FW18" t="s">
        <v>339</v>
      </c>
      <c r="GA18" t="s">
        <v>339</v>
      </c>
      <c r="GE18" t="s">
        <v>328</v>
      </c>
      <c r="GF18" t="s">
        <v>328</v>
      </c>
      <c r="GG18" t="s">
        <v>335</v>
      </c>
      <c r="GH18" t="s">
        <v>335</v>
      </c>
      <c r="GI18" t="s">
        <v>346</v>
      </c>
      <c r="GJ18" t="s">
        <v>346</v>
      </c>
      <c r="GK18" t="s">
        <v>342</v>
      </c>
      <c r="GL18" t="s">
        <v>342</v>
      </c>
      <c r="GM18" t="s">
        <v>342</v>
      </c>
      <c r="GN18" t="s">
        <v>342</v>
      </c>
      <c r="GO18" t="s">
        <v>342</v>
      </c>
      <c r="GP18" t="s">
        <v>342</v>
      </c>
      <c r="GQ18" t="s">
        <v>330</v>
      </c>
      <c r="GR18" t="s">
        <v>342</v>
      </c>
      <c r="GT18" t="s">
        <v>333</v>
      </c>
      <c r="GU18" t="s">
        <v>333</v>
      </c>
      <c r="GV18" t="s">
        <v>330</v>
      </c>
      <c r="GW18" t="s">
        <v>330</v>
      </c>
      <c r="GX18" t="s">
        <v>330</v>
      </c>
      <c r="GY18" t="s">
        <v>330</v>
      </c>
      <c r="GZ18" t="s">
        <v>330</v>
      </c>
      <c r="HA18" t="s">
        <v>332</v>
      </c>
      <c r="HB18" t="s">
        <v>332</v>
      </c>
      <c r="HC18" t="s">
        <v>332</v>
      </c>
      <c r="HD18" t="s">
        <v>330</v>
      </c>
      <c r="HE18" t="s">
        <v>328</v>
      </c>
      <c r="HF18" t="s">
        <v>335</v>
      </c>
      <c r="HG18" t="s">
        <v>332</v>
      </c>
      <c r="HH18" t="s">
        <v>332</v>
      </c>
    </row>
    <row r="19" spans="1:216" x14ac:dyDescent="0.2">
      <c r="A19">
        <v>1</v>
      </c>
      <c r="B19">
        <v>1689562109</v>
      </c>
      <c r="C19">
        <v>0</v>
      </c>
      <c r="D19" t="s">
        <v>347</v>
      </c>
      <c r="E19" t="s">
        <v>348</v>
      </c>
      <c r="F19" t="s">
        <v>349</v>
      </c>
      <c r="G19" t="s">
        <v>350</v>
      </c>
      <c r="H19" t="s">
        <v>351</v>
      </c>
      <c r="I19" t="s">
        <v>352</v>
      </c>
      <c r="J19" t="s">
        <v>353</v>
      </c>
      <c r="K19" t="s">
        <v>354</v>
      </c>
      <c r="L19">
        <v>1689562109</v>
      </c>
      <c r="M19">
        <f t="shared" ref="M19:M38" si="0">(N19)/1000</f>
        <v>1.6390847611709532E-3</v>
      </c>
      <c r="N19">
        <f t="shared" ref="N19:N38" si="1">1000*AZ19*AL19*(AV19-AW19)/(100*$B$7*(1000-AL19*AV19))</f>
        <v>1.6390847611709531</v>
      </c>
      <c r="O19">
        <f t="shared" ref="O19:O38" si="2">AZ19*AL19*(AU19-AT19*(1000-AL19*AW19)/(1000-AL19*AV19))/(100*$B$7)</f>
        <v>10.246605831368692</v>
      </c>
      <c r="P19">
        <f t="shared" ref="P19:P38" si="3">AT19 - IF(AL19&gt;1, O19*$B$7*100/(AN19*BH19), 0)</f>
        <v>399.93900000000002</v>
      </c>
      <c r="Q19">
        <f t="shared" ref="Q19:Q38" si="4">((W19-M19/2)*P19-O19)/(W19+M19/2)</f>
        <v>241.60640050876063</v>
      </c>
      <c r="R19">
        <f t="shared" ref="R19:R38" si="5">Q19*(BA19+BB19)/1000</f>
        <v>24.303239700070421</v>
      </c>
      <c r="S19">
        <f t="shared" ref="S19:S38" si="6">(AT19 - IF(AL19&gt;1, O19*$B$7*100/(AN19*BH19), 0))*(BA19+BB19)/1000</f>
        <v>40.229949876903305</v>
      </c>
      <c r="T19">
        <f t="shared" ref="T19:T38" si="7">2/((1/V19-1/U19)+SIGN(V19)*SQRT((1/V19-1/U19)*(1/V19-1/U19) + 4*$C$7/(($C$7+1)*($C$7+1))*(2*1/V19*1/U19-1/U19*1/U19)))</f>
        <v>0.11080400365833622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2.9446917203115821</v>
      </c>
      <c r="V19">
        <f t="shared" ref="V19:V38" si="9">M19*(1000-(1000*0.61365*EXP(17.502*Z19/(240.97+Z19))/(BA19+BB19)+AV19)/2)/(1000*0.61365*EXP(17.502*Z19/(240.97+Z19))/(BA19+BB19)-AV19)</f>
        <v>0.10853876970098709</v>
      </c>
      <c r="W19">
        <f t="shared" ref="W19:W38" si="10">1/(($C$7+1)/(T19/1.6)+1/(U19/1.37)) + $C$7/(($C$7+1)/(T19/1.6) + $C$7/(U19/1.37))</f>
        <v>6.8036396236590191E-2</v>
      </c>
      <c r="X19">
        <f t="shared" ref="X19:X38" si="11">(AO19*AR19)</f>
        <v>330.750114</v>
      </c>
      <c r="Y19">
        <f t="shared" ref="Y19:Y38" si="12">(BC19+(X19+2*0.95*0.0000000567*(((BC19+$B$9)+273)^4-(BC19+273)^4)-44100*M19)/(1.84*29.3*U19+8*0.95*0.0000000567*(BC19+273)^3))</f>
        <v>26.945442072806152</v>
      </c>
      <c r="Z19">
        <f t="shared" ref="Z19:Z38" si="13">($C$9*BD19+$D$9*BE19+$E$9*Y19)</f>
        <v>25.9236</v>
      </c>
      <c r="AA19">
        <f t="shared" ref="AA19:AA38" si="14">0.61365*EXP(17.502*Z19/(240.97+Z19))</f>
        <v>3.3590340404639121</v>
      </c>
      <c r="AB19">
        <f t="shared" ref="AB19:AB38" si="15">(AC19/AD19*100)</f>
        <v>57.627846455865615</v>
      </c>
      <c r="AC19">
        <f t="shared" ref="AC19:AC38" si="16">AV19*(BA19+BB19)/1000</f>
        <v>1.8795382206909699</v>
      </c>
      <c r="AD19">
        <f t="shared" ref="AD19:AD38" si="17">0.61365*EXP(17.502*BC19/(240.97+BC19))</f>
        <v>3.2615104264401364</v>
      </c>
      <c r="AE19">
        <f t="shared" ref="AE19:AE38" si="18">(AA19-AV19*(BA19+BB19)/1000)</f>
        <v>1.4794958197729422</v>
      </c>
      <c r="AF19">
        <f t="shared" ref="AF19:AF38" si="19">(-M19*44100)</f>
        <v>-72.283637967639038</v>
      </c>
      <c r="AG19">
        <f t="shared" ref="AG19:AG38" si="20">2*29.3*U19*0.92*(BC19-Z19)</f>
        <v>-78.853221086635145</v>
      </c>
      <c r="AH19">
        <f t="shared" ref="AH19:AH38" si="21">2*0.95*0.0000000567*(((BC19+$B$9)+273)^4-(Z19+273)^4)</f>
        <v>-5.7028089050040514</v>
      </c>
      <c r="AI19">
        <f t="shared" ref="AI19:AI38" si="22">X19+AH19+AF19+AG19</f>
        <v>173.91044604072175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53609.196905551034</v>
      </c>
      <c r="AO19">
        <f t="shared" ref="AO19:AO38" si="26">$B$13*BI19+$C$13*BJ19+$F$13*BU19*(1-BX19)</f>
        <v>1999.82</v>
      </c>
      <c r="AP19">
        <f t="shared" ref="AP19:AP38" si="27">AO19*AQ19</f>
        <v>1685.8481999999997</v>
      </c>
      <c r="AQ19">
        <f t="shared" ref="AQ19:AQ38" si="28">($B$13*$D$11+$C$13*$D$11+$F$13*((CH19+BZ19)/MAX(CH19+BZ19+CI19, 0.1)*$I$11+CI19/MAX(CH19+BZ19+CI19, 0.1)*$J$11))/($B$13+$C$13+$F$13)</f>
        <v>0.84299996999729965</v>
      </c>
      <c r="AR19">
        <f t="shared" ref="AR19:AR38" si="29">($B$13*$K$11+$C$13*$K$11+$F$13*((CH19+BZ19)/MAX(CH19+BZ19+CI19, 0.1)*$P$11+CI19/MAX(CH19+BZ19+CI19, 0.1)*$Q$11))/($B$13+$C$13+$F$13)</f>
        <v>0.16538994209478852</v>
      </c>
      <c r="AS19">
        <v>1689562109</v>
      </c>
      <c r="AT19">
        <v>399.93900000000002</v>
      </c>
      <c r="AU19">
        <v>410.83600000000001</v>
      </c>
      <c r="AV19">
        <v>18.685099999999998</v>
      </c>
      <c r="AW19">
        <v>17.077400000000001</v>
      </c>
      <c r="AX19">
        <v>402.161</v>
      </c>
      <c r="AY19">
        <v>18.605899999999998</v>
      </c>
      <c r="AZ19">
        <v>600.28300000000002</v>
      </c>
      <c r="BA19">
        <v>100.55200000000001</v>
      </c>
      <c r="BB19">
        <v>3.8214699999999997E-2</v>
      </c>
      <c r="BC19">
        <v>25.4269</v>
      </c>
      <c r="BD19">
        <v>25.9236</v>
      </c>
      <c r="BE19">
        <v>999.9</v>
      </c>
      <c r="BF19">
        <v>0</v>
      </c>
      <c r="BG19">
        <v>0</v>
      </c>
      <c r="BH19">
        <v>10031.200000000001</v>
      </c>
      <c r="BI19">
        <v>0</v>
      </c>
      <c r="BJ19">
        <v>785.745</v>
      </c>
      <c r="BK19">
        <v>-10.8979</v>
      </c>
      <c r="BL19">
        <v>407.55399999999997</v>
      </c>
      <c r="BM19">
        <v>417.97399999999999</v>
      </c>
      <c r="BN19">
        <v>1.6077300000000001</v>
      </c>
      <c r="BO19">
        <v>410.83600000000001</v>
      </c>
      <c r="BP19">
        <v>17.077400000000001</v>
      </c>
      <c r="BQ19">
        <v>1.8788199999999999</v>
      </c>
      <c r="BR19">
        <v>1.71716</v>
      </c>
      <c r="BS19">
        <v>16.458500000000001</v>
      </c>
      <c r="BT19">
        <v>15.0525</v>
      </c>
      <c r="BU19">
        <v>1999.82</v>
      </c>
      <c r="BV19">
        <v>0.89999899999999999</v>
      </c>
      <c r="BW19">
        <v>0.10000100000000001</v>
      </c>
      <c r="BX19">
        <v>0</v>
      </c>
      <c r="BY19">
        <v>2.3412999999999999</v>
      </c>
      <c r="BZ19">
        <v>0</v>
      </c>
      <c r="CA19">
        <v>16122.9</v>
      </c>
      <c r="CB19">
        <v>19108.900000000001</v>
      </c>
      <c r="CC19">
        <v>37</v>
      </c>
      <c r="CD19">
        <v>39.125</v>
      </c>
      <c r="CE19">
        <v>38.186999999999998</v>
      </c>
      <c r="CF19">
        <v>37.125</v>
      </c>
      <c r="CG19">
        <v>36.75</v>
      </c>
      <c r="CH19">
        <v>1799.84</v>
      </c>
      <c r="CI19">
        <v>199.98</v>
      </c>
      <c r="CJ19">
        <v>0</v>
      </c>
      <c r="CK19">
        <v>1689562112.0999999</v>
      </c>
      <c r="CL19">
        <v>0</v>
      </c>
      <c r="CM19">
        <v>1689561916.0999999</v>
      </c>
      <c r="CN19" t="s">
        <v>355</v>
      </c>
      <c r="CO19">
        <v>1689561912.0999999</v>
      </c>
      <c r="CP19">
        <v>1689561916.0999999</v>
      </c>
      <c r="CQ19">
        <v>23</v>
      </c>
      <c r="CR19">
        <v>0.23200000000000001</v>
      </c>
      <c r="CS19">
        <v>-2.1999999999999999E-2</v>
      </c>
      <c r="CT19">
        <v>-2.2229999999999999</v>
      </c>
      <c r="CU19">
        <v>7.9000000000000001E-2</v>
      </c>
      <c r="CV19">
        <v>411</v>
      </c>
      <c r="CW19">
        <v>17</v>
      </c>
      <c r="CX19">
        <v>0.11</v>
      </c>
      <c r="CY19">
        <v>0.06</v>
      </c>
      <c r="CZ19">
        <v>10.1674447474429</v>
      </c>
      <c r="DA19">
        <v>0.416444044763081</v>
      </c>
      <c r="DB19">
        <v>5.8814636348588599E-2</v>
      </c>
      <c r="DC19">
        <v>1</v>
      </c>
      <c r="DD19">
        <v>410.80990000000003</v>
      </c>
      <c r="DE19">
        <v>0.35431578947381398</v>
      </c>
      <c r="DF19">
        <v>6.3221752585638696E-2</v>
      </c>
      <c r="DG19">
        <v>-1</v>
      </c>
      <c r="DH19">
        <v>1999.9857142857099</v>
      </c>
      <c r="DI19">
        <v>0.102925359756097</v>
      </c>
      <c r="DJ19">
        <v>0.15810097522581701</v>
      </c>
      <c r="DK19">
        <v>1</v>
      </c>
      <c r="DL19">
        <v>2</v>
      </c>
      <c r="DM19">
        <v>2</v>
      </c>
      <c r="DN19" t="s">
        <v>356</v>
      </c>
      <c r="DO19">
        <v>3.1583199999999998</v>
      </c>
      <c r="DP19">
        <v>2.7728199999999998</v>
      </c>
      <c r="DQ19">
        <v>9.5043199999999994E-2</v>
      </c>
      <c r="DR19">
        <v>9.6921199999999999E-2</v>
      </c>
      <c r="DS19">
        <v>0.10076</v>
      </c>
      <c r="DT19">
        <v>9.4948000000000005E-2</v>
      </c>
      <c r="DU19">
        <v>28745.8</v>
      </c>
      <c r="DV19">
        <v>29980.5</v>
      </c>
      <c r="DW19">
        <v>29507.1</v>
      </c>
      <c r="DX19">
        <v>30946.7</v>
      </c>
      <c r="DY19">
        <v>34768.5</v>
      </c>
      <c r="DZ19">
        <v>36747.1</v>
      </c>
      <c r="EA19">
        <v>40516.400000000001</v>
      </c>
      <c r="EB19">
        <v>42975.5</v>
      </c>
      <c r="EC19">
        <v>2.2651500000000002</v>
      </c>
      <c r="ED19">
        <v>1.7842</v>
      </c>
      <c r="EE19">
        <v>0.196073</v>
      </c>
      <c r="EF19">
        <v>0</v>
      </c>
      <c r="EG19">
        <v>22.7028</v>
      </c>
      <c r="EH19">
        <v>999.9</v>
      </c>
      <c r="EI19">
        <v>37.473999999999997</v>
      </c>
      <c r="EJ19">
        <v>34.1</v>
      </c>
      <c r="EK19">
        <v>20.022500000000001</v>
      </c>
      <c r="EL19">
        <v>60.673099999999998</v>
      </c>
      <c r="EM19">
        <v>23.629799999999999</v>
      </c>
      <c r="EN19">
        <v>1</v>
      </c>
      <c r="EO19">
        <v>-0.28396300000000002</v>
      </c>
      <c r="EP19">
        <v>-1.1923600000000001</v>
      </c>
      <c r="EQ19">
        <v>20.2883</v>
      </c>
      <c r="ER19">
        <v>5.23766</v>
      </c>
      <c r="ES19">
        <v>11.8302</v>
      </c>
      <c r="ET19">
        <v>4.9810499999999998</v>
      </c>
      <c r="EU19">
        <v>3.2986499999999999</v>
      </c>
      <c r="EV19">
        <v>47.6</v>
      </c>
      <c r="EW19">
        <v>3099.7</v>
      </c>
      <c r="EX19">
        <v>8611.5</v>
      </c>
      <c r="EY19">
        <v>152.19999999999999</v>
      </c>
      <c r="EZ19">
        <v>1.8736200000000001</v>
      </c>
      <c r="FA19">
        <v>1.87927</v>
      </c>
      <c r="FB19">
        <v>1.87965</v>
      </c>
      <c r="FC19">
        <v>1.88032</v>
      </c>
      <c r="FD19">
        <v>1.8778699999999999</v>
      </c>
      <c r="FE19">
        <v>1.8766799999999999</v>
      </c>
      <c r="FF19">
        <v>1.87731</v>
      </c>
      <c r="FG19">
        <v>1.8751199999999999</v>
      </c>
      <c r="FH19">
        <v>0</v>
      </c>
      <c r="FI19">
        <v>0</v>
      </c>
      <c r="FJ19">
        <v>0</v>
      </c>
      <c r="FK19">
        <v>0</v>
      </c>
      <c r="FL19" t="s">
        <v>357</v>
      </c>
      <c r="FM19" t="s">
        <v>358</v>
      </c>
      <c r="FN19" t="s">
        <v>359</v>
      </c>
      <c r="FO19" t="s">
        <v>359</v>
      </c>
      <c r="FP19" t="s">
        <v>359</v>
      </c>
      <c r="FQ19" t="s">
        <v>359</v>
      </c>
      <c r="FR19">
        <v>0</v>
      </c>
      <c r="FS19">
        <v>100</v>
      </c>
      <c r="FT19">
        <v>100</v>
      </c>
      <c r="FU19">
        <v>-2.222</v>
      </c>
      <c r="FV19">
        <v>7.9200000000000007E-2</v>
      </c>
      <c r="FW19">
        <v>-2.22379449801443</v>
      </c>
      <c r="FX19">
        <v>1.4527828764109799E-4</v>
      </c>
      <c r="FY19">
        <v>-4.3579519040863002E-7</v>
      </c>
      <c r="FZ19">
        <v>2.0799061152897499E-10</v>
      </c>
      <c r="GA19">
        <v>7.9179999999993797E-2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3.3</v>
      </c>
      <c r="GJ19">
        <v>3.2</v>
      </c>
      <c r="GK19">
        <v>1.07056</v>
      </c>
      <c r="GL19">
        <v>2.5964399999999999</v>
      </c>
      <c r="GM19">
        <v>1.54541</v>
      </c>
      <c r="GN19">
        <v>2.2692899999999998</v>
      </c>
      <c r="GO19">
        <v>1.5979000000000001</v>
      </c>
      <c r="GP19">
        <v>2.4584999999999999</v>
      </c>
      <c r="GQ19">
        <v>35.661299999999997</v>
      </c>
      <c r="GR19">
        <v>14.9376</v>
      </c>
      <c r="GS19">
        <v>18</v>
      </c>
      <c r="GT19">
        <v>639.452</v>
      </c>
      <c r="GU19">
        <v>367.76900000000001</v>
      </c>
      <c r="GV19">
        <v>24.532499999999999</v>
      </c>
      <c r="GW19">
        <v>23.137499999999999</v>
      </c>
      <c r="GX19">
        <v>30.0001</v>
      </c>
      <c r="GY19">
        <v>23.265000000000001</v>
      </c>
      <c r="GZ19">
        <v>23.2531</v>
      </c>
      <c r="HA19">
        <v>21.483599999999999</v>
      </c>
      <c r="HB19">
        <v>20</v>
      </c>
      <c r="HC19">
        <v>-30</v>
      </c>
      <c r="HD19">
        <v>24.5413</v>
      </c>
      <c r="HE19">
        <v>410.86200000000002</v>
      </c>
      <c r="HF19">
        <v>0</v>
      </c>
      <c r="HG19">
        <v>100.48699999999999</v>
      </c>
      <c r="HH19">
        <v>99.557199999999995</v>
      </c>
    </row>
    <row r="20" spans="1:216" x14ac:dyDescent="0.2">
      <c r="A20">
        <v>2</v>
      </c>
      <c r="B20">
        <v>1689562170</v>
      </c>
      <c r="C20">
        <v>61</v>
      </c>
      <c r="D20" t="s">
        <v>360</v>
      </c>
      <c r="E20" t="s">
        <v>361</v>
      </c>
      <c r="F20" t="s">
        <v>349</v>
      </c>
      <c r="G20" t="s">
        <v>350</v>
      </c>
      <c r="H20" t="s">
        <v>351</v>
      </c>
      <c r="I20" t="s">
        <v>352</v>
      </c>
      <c r="J20" t="s">
        <v>353</v>
      </c>
      <c r="K20" t="s">
        <v>354</v>
      </c>
      <c r="L20">
        <v>1689562170</v>
      </c>
      <c r="M20">
        <f t="shared" si="0"/>
        <v>1.6479759685840312E-3</v>
      </c>
      <c r="N20">
        <f t="shared" si="1"/>
        <v>1.6479759685840312</v>
      </c>
      <c r="O20">
        <f t="shared" si="2"/>
        <v>10.183889194821408</v>
      </c>
      <c r="P20">
        <f t="shared" si="3"/>
        <v>399.96899999999999</v>
      </c>
      <c r="Q20">
        <f t="shared" si="4"/>
        <v>243.15803259418308</v>
      </c>
      <c r="R20">
        <f t="shared" si="5"/>
        <v>24.460734613902272</v>
      </c>
      <c r="S20">
        <f t="shared" si="6"/>
        <v>40.235296602831298</v>
      </c>
      <c r="T20">
        <f t="shared" si="7"/>
        <v>0.11128628644840045</v>
      </c>
      <c r="U20">
        <f t="shared" si="8"/>
        <v>2.9345174613311693</v>
      </c>
      <c r="V20">
        <f t="shared" si="9"/>
        <v>0.10899376377093263</v>
      </c>
      <c r="W20">
        <f t="shared" si="10"/>
        <v>6.8323142949087923E-2</v>
      </c>
      <c r="X20">
        <f t="shared" si="11"/>
        <v>297.71694299999996</v>
      </c>
      <c r="Y20">
        <f t="shared" si="12"/>
        <v>26.888115075949205</v>
      </c>
      <c r="Z20">
        <f t="shared" si="13"/>
        <v>25.898099999999999</v>
      </c>
      <c r="AA20">
        <f t="shared" si="14"/>
        <v>3.3539659707056968</v>
      </c>
      <c r="AB20">
        <f t="shared" si="15"/>
        <v>56.953082070397109</v>
      </c>
      <c r="AC20">
        <f t="shared" si="16"/>
        <v>1.87247452654026</v>
      </c>
      <c r="AD20">
        <f t="shared" si="17"/>
        <v>3.2877492463459301</v>
      </c>
      <c r="AE20">
        <f t="shared" si="18"/>
        <v>1.4814914441654368</v>
      </c>
      <c r="AF20">
        <f t="shared" si="19"/>
        <v>-72.675740214555773</v>
      </c>
      <c r="AG20">
        <f t="shared" si="20"/>
        <v>-53.204578717708344</v>
      </c>
      <c r="AH20">
        <f t="shared" si="21"/>
        <v>-3.8633135263282288</v>
      </c>
      <c r="AI20">
        <f t="shared" si="22"/>
        <v>167.97331054140761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53288.442188342422</v>
      </c>
      <c r="AO20">
        <f t="shared" si="26"/>
        <v>1800.09</v>
      </c>
      <c r="AP20">
        <f t="shared" si="27"/>
        <v>1517.4758999999999</v>
      </c>
      <c r="AQ20">
        <f t="shared" si="28"/>
        <v>0.84300001666583335</v>
      </c>
      <c r="AR20">
        <f t="shared" si="29"/>
        <v>0.1653900321650584</v>
      </c>
      <c r="AS20">
        <v>1689562170</v>
      </c>
      <c r="AT20">
        <v>399.96899999999999</v>
      </c>
      <c r="AU20">
        <v>410.80799999999999</v>
      </c>
      <c r="AV20">
        <v>18.613800000000001</v>
      </c>
      <c r="AW20">
        <v>16.9971</v>
      </c>
      <c r="AX20">
        <v>402.19099999999997</v>
      </c>
      <c r="AY20">
        <v>18.534600000000001</v>
      </c>
      <c r="AZ20">
        <v>600.22299999999996</v>
      </c>
      <c r="BA20">
        <v>100.56</v>
      </c>
      <c r="BB20">
        <v>3.6037699999999999E-2</v>
      </c>
      <c r="BC20">
        <v>25.561800000000002</v>
      </c>
      <c r="BD20">
        <v>25.898099999999999</v>
      </c>
      <c r="BE20">
        <v>999.9</v>
      </c>
      <c r="BF20">
        <v>0</v>
      </c>
      <c r="BG20">
        <v>0</v>
      </c>
      <c r="BH20">
        <v>9972.5</v>
      </c>
      <c r="BI20">
        <v>0</v>
      </c>
      <c r="BJ20">
        <v>870.63</v>
      </c>
      <c r="BK20">
        <v>-10.8392</v>
      </c>
      <c r="BL20">
        <v>407.55500000000001</v>
      </c>
      <c r="BM20">
        <v>417.91199999999998</v>
      </c>
      <c r="BN20">
        <v>1.6167199999999999</v>
      </c>
      <c r="BO20">
        <v>410.80799999999999</v>
      </c>
      <c r="BP20">
        <v>16.9971</v>
      </c>
      <c r="BQ20">
        <v>1.87181</v>
      </c>
      <c r="BR20">
        <v>1.70923</v>
      </c>
      <c r="BS20">
        <v>16.399699999999999</v>
      </c>
      <c r="BT20">
        <v>14.980499999999999</v>
      </c>
      <c r="BU20">
        <v>1800.09</v>
      </c>
      <c r="BV20">
        <v>0.90000199999999997</v>
      </c>
      <c r="BW20">
        <v>9.9998199999999995E-2</v>
      </c>
      <c r="BX20">
        <v>0</v>
      </c>
      <c r="BY20">
        <v>2.4112</v>
      </c>
      <c r="BZ20">
        <v>0</v>
      </c>
      <c r="CA20">
        <v>14511.4</v>
      </c>
      <c r="CB20">
        <v>17200.5</v>
      </c>
      <c r="CC20">
        <v>36.875</v>
      </c>
      <c r="CD20">
        <v>39.125</v>
      </c>
      <c r="CE20">
        <v>38.125</v>
      </c>
      <c r="CF20">
        <v>37</v>
      </c>
      <c r="CG20">
        <v>36.75</v>
      </c>
      <c r="CH20">
        <v>1620.08</v>
      </c>
      <c r="CI20">
        <v>180.01</v>
      </c>
      <c r="CJ20">
        <v>0</v>
      </c>
      <c r="CK20">
        <v>1689562173.3</v>
      </c>
      <c r="CL20">
        <v>0</v>
      </c>
      <c r="CM20">
        <v>1689561916.0999999</v>
      </c>
      <c r="CN20" t="s">
        <v>355</v>
      </c>
      <c r="CO20">
        <v>1689561912.0999999</v>
      </c>
      <c r="CP20">
        <v>1689561916.0999999</v>
      </c>
      <c r="CQ20">
        <v>23</v>
      </c>
      <c r="CR20">
        <v>0.23200000000000001</v>
      </c>
      <c r="CS20">
        <v>-2.1999999999999999E-2</v>
      </c>
      <c r="CT20">
        <v>-2.2229999999999999</v>
      </c>
      <c r="CU20">
        <v>7.9000000000000001E-2</v>
      </c>
      <c r="CV20">
        <v>411</v>
      </c>
      <c r="CW20">
        <v>17</v>
      </c>
      <c r="CX20">
        <v>0.11</v>
      </c>
      <c r="CY20">
        <v>0.06</v>
      </c>
      <c r="CZ20">
        <v>10.143384181278501</v>
      </c>
      <c r="DA20">
        <v>7.2979676715606004E-3</v>
      </c>
      <c r="DB20">
        <v>2.9142116425952599E-2</v>
      </c>
      <c r="DC20">
        <v>1</v>
      </c>
      <c r="DD20">
        <v>410.80034999999998</v>
      </c>
      <c r="DE20">
        <v>-0.121759398495958</v>
      </c>
      <c r="DF20">
        <v>3.8049014441902902E-2</v>
      </c>
      <c r="DG20">
        <v>-1</v>
      </c>
      <c r="DH20">
        <v>1799.998</v>
      </c>
      <c r="DI20">
        <v>0.233072296635399</v>
      </c>
      <c r="DJ20">
        <v>0.143199162008742</v>
      </c>
      <c r="DK20">
        <v>1</v>
      </c>
      <c r="DL20">
        <v>2</v>
      </c>
      <c r="DM20">
        <v>2</v>
      </c>
      <c r="DN20" t="s">
        <v>356</v>
      </c>
      <c r="DO20">
        <v>3.15821</v>
      </c>
      <c r="DP20">
        <v>2.77013</v>
      </c>
      <c r="DQ20">
        <v>9.5062999999999995E-2</v>
      </c>
      <c r="DR20">
        <v>9.6931100000000006E-2</v>
      </c>
      <c r="DS20">
        <v>0.100494</v>
      </c>
      <c r="DT20">
        <v>9.4638399999999998E-2</v>
      </c>
      <c r="DU20">
        <v>28746.5</v>
      </c>
      <c r="DV20">
        <v>29981.3</v>
      </c>
      <c r="DW20">
        <v>29508.3</v>
      </c>
      <c r="DX20">
        <v>30947.7</v>
      </c>
      <c r="DY20">
        <v>34779.9</v>
      </c>
      <c r="DZ20">
        <v>36761.1</v>
      </c>
      <c r="EA20">
        <v>40517.4</v>
      </c>
      <c r="EB20">
        <v>42976.9</v>
      </c>
      <c r="EC20">
        <v>2.2656499999999999</v>
      </c>
      <c r="ED20">
        <v>1.7854000000000001</v>
      </c>
      <c r="EE20">
        <v>0.20182900000000001</v>
      </c>
      <c r="EF20">
        <v>0</v>
      </c>
      <c r="EG20">
        <v>22.5824</v>
      </c>
      <c r="EH20">
        <v>999.9</v>
      </c>
      <c r="EI20">
        <v>37.523000000000003</v>
      </c>
      <c r="EJ20">
        <v>33.988999999999997</v>
      </c>
      <c r="EK20">
        <v>19.922799999999999</v>
      </c>
      <c r="EL20">
        <v>60.8431</v>
      </c>
      <c r="EM20">
        <v>22.988800000000001</v>
      </c>
      <c r="EN20">
        <v>1</v>
      </c>
      <c r="EO20">
        <v>-0.28405999999999998</v>
      </c>
      <c r="EP20">
        <v>-2.23922</v>
      </c>
      <c r="EQ20">
        <v>20.279800000000002</v>
      </c>
      <c r="ER20">
        <v>5.24125</v>
      </c>
      <c r="ES20">
        <v>11.8302</v>
      </c>
      <c r="ET20">
        <v>4.9821499999999999</v>
      </c>
      <c r="EU20">
        <v>3.2990300000000001</v>
      </c>
      <c r="EV20">
        <v>47.7</v>
      </c>
      <c r="EW20">
        <v>3100.9</v>
      </c>
      <c r="EX20">
        <v>8615.4</v>
      </c>
      <c r="EY20">
        <v>152.19999999999999</v>
      </c>
      <c r="EZ20">
        <v>1.8736200000000001</v>
      </c>
      <c r="FA20">
        <v>1.87927</v>
      </c>
      <c r="FB20">
        <v>1.87965</v>
      </c>
      <c r="FC20">
        <v>1.8803399999999999</v>
      </c>
      <c r="FD20">
        <v>1.8778999999999999</v>
      </c>
      <c r="FE20">
        <v>1.8766799999999999</v>
      </c>
      <c r="FF20">
        <v>1.8773200000000001</v>
      </c>
      <c r="FG20">
        <v>1.87514</v>
      </c>
      <c r="FH20">
        <v>0</v>
      </c>
      <c r="FI20">
        <v>0</v>
      </c>
      <c r="FJ20">
        <v>0</v>
      </c>
      <c r="FK20">
        <v>0</v>
      </c>
      <c r="FL20" t="s">
        <v>357</v>
      </c>
      <c r="FM20" t="s">
        <v>358</v>
      </c>
      <c r="FN20" t="s">
        <v>359</v>
      </c>
      <c r="FO20" t="s">
        <v>359</v>
      </c>
      <c r="FP20" t="s">
        <v>359</v>
      </c>
      <c r="FQ20" t="s">
        <v>359</v>
      </c>
      <c r="FR20">
        <v>0</v>
      </c>
      <c r="FS20">
        <v>100</v>
      </c>
      <c r="FT20">
        <v>100</v>
      </c>
      <c r="FU20">
        <v>-2.222</v>
      </c>
      <c r="FV20">
        <v>7.9200000000000007E-2</v>
      </c>
      <c r="FW20">
        <v>-2.22379449801443</v>
      </c>
      <c r="FX20">
        <v>1.4527828764109799E-4</v>
      </c>
      <c r="FY20">
        <v>-4.3579519040863002E-7</v>
      </c>
      <c r="FZ20">
        <v>2.0799061152897499E-10</v>
      </c>
      <c r="GA20">
        <v>7.9179999999993797E-2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4.3</v>
      </c>
      <c r="GJ20">
        <v>4.2</v>
      </c>
      <c r="GK20">
        <v>1.07056</v>
      </c>
      <c r="GL20">
        <v>2.5976599999999999</v>
      </c>
      <c r="GM20">
        <v>1.54541</v>
      </c>
      <c r="GN20">
        <v>2.2692899999999998</v>
      </c>
      <c r="GO20">
        <v>1.5979000000000001</v>
      </c>
      <c r="GP20">
        <v>2.4291999999999998</v>
      </c>
      <c r="GQ20">
        <v>35.545099999999998</v>
      </c>
      <c r="GR20">
        <v>14.928800000000001</v>
      </c>
      <c r="GS20">
        <v>18</v>
      </c>
      <c r="GT20">
        <v>639.45399999999995</v>
      </c>
      <c r="GU20">
        <v>368.17700000000002</v>
      </c>
      <c r="GV20">
        <v>25.996400000000001</v>
      </c>
      <c r="GW20">
        <v>23.112200000000001</v>
      </c>
      <c r="GX20">
        <v>30</v>
      </c>
      <c r="GY20">
        <v>23.235099999999999</v>
      </c>
      <c r="GZ20">
        <v>23.221</v>
      </c>
      <c r="HA20">
        <v>21.479199999999999</v>
      </c>
      <c r="HB20">
        <v>20</v>
      </c>
      <c r="HC20">
        <v>-30</v>
      </c>
      <c r="HD20">
        <v>26.068999999999999</v>
      </c>
      <c r="HE20">
        <v>410.83800000000002</v>
      </c>
      <c r="HF20">
        <v>0</v>
      </c>
      <c r="HG20">
        <v>100.49</v>
      </c>
      <c r="HH20">
        <v>99.560500000000005</v>
      </c>
    </row>
    <row r="21" spans="1:216" x14ac:dyDescent="0.2">
      <c r="A21">
        <v>3</v>
      </c>
      <c r="B21">
        <v>1689562231</v>
      </c>
      <c r="C21">
        <v>122</v>
      </c>
      <c r="D21" t="s">
        <v>362</v>
      </c>
      <c r="E21" t="s">
        <v>363</v>
      </c>
      <c r="F21" t="s">
        <v>349</v>
      </c>
      <c r="G21" t="s">
        <v>350</v>
      </c>
      <c r="H21" t="s">
        <v>351</v>
      </c>
      <c r="I21" t="s">
        <v>352</v>
      </c>
      <c r="J21" t="s">
        <v>353</v>
      </c>
      <c r="K21" t="s">
        <v>354</v>
      </c>
      <c r="L21">
        <v>1689562231</v>
      </c>
      <c r="M21">
        <f t="shared" si="0"/>
        <v>1.6385248147499064E-3</v>
      </c>
      <c r="N21">
        <f t="shared" si="1"/>
        <v>1.6385248147499063</v>
      </c>
      <c r="O21">
        <f t="shared" si="2"/>
        <v>9.9988388740863723</v>
      </c>
      <c r="P21">
        <f t="shared" si="3"/>
        <v>400.06099999999998</v>
      </c>
      <c r="Q21">
        <f t="shared" si="4"/>
        <v>240.52053361389522</v>
      </c>
      <c r="R21">
        <f t="shared" si="5"/>
        <v>24.194360269452691</v>
      </c>
      <c r="S21">
        <f t="shared" si="6"/>
        <v>40.242800971394203</v>
      </c>
      <c r="T21">
        <f t="shared" si="7"/>
        <v>0.10737359100924135</v>
      </c>
      <c r="U21">
        <f t="shared" si="8"/>
        <v>2.9351837316026015</v>
      </c>
      <c r="V21">
        <f t="shared" si="9"/>
        <v>0.10523824661871754</v>
      </c>
      <c r="W21">
        <f t="shared" si="10"/>
        <v>6.5962219378038589E-2</v>
      </c>
      <c r="X21">
        <f t="shared" si="11"/>
        <v>248.06686499999998</v>
      </c>
      <c r="Y21">
        <f t="shared" si="12"/>
        <v>26.99954867336632</v>
      </c>
      <c r="Z21">
        <f t="shared" si="13"/>
        <v>26.076899999999998</v>
      </c>
      <c r="AA21">
        <f t="shared" si="14"/>
        <v>3.3896432984869009</v>
      </c>
      <c r="AB21">
        <f t="shared" si="15"/>
        <v>55.370780681221767</v>
      </c>
      <c r="AC21">
        <f t="shared" si="16"/>
        <v>1.8643658672147998</v>
      </c>
      <c r="AD21">
        <f t="shared" si="17"/>
        <v>3.3670572173223374</v>
      </c>
      <c r="AE21">
        <f t="shared" si="18"/>
        <v>1.5252774312721011</v>
      </c>
      <c r="AF21">
        <f t="shared" si="19"/>
        <v>-72.258944330470868</v>
      </c>
      <c r="AG21">
        <f t="shared" si="20"/>
        <v>-17.881303663211948</v>
      </c>
      <c r="AH21">
        <f t="shared" si="21"/>
        <v>-1.3018998125979473</v>
      </c>
      <c r="AI21">
        <f t="shared" si="22"/>
        <v>156.62471719371922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53236.025781486584</v>
      </c>
      <c r="AO21">
        <f t="shared" si="26"/>
        <v>1499.89</v>
      </c>
      <c r="AP21">
        <f t="shared" si="27"/>
        <v>1264.4072999999999</v>
      </c>
      <c r="AQ21">
        <f t="shared" si="28"/>
        <v>0.84300002000146668</v>
      </c>
      <c r="AR21">
        <f t="shared" si="29"/>
        <v>0.16539003860283086</v>
      </c>
      <c r="AS21">
        <v>1689562231</v>
      </c>
      <c r="AT21">
        <v>400.06099999999998</v>
      </c>
      <c r="AU21">
        <v>410.71100000000001</v>
      </c>
      <c r="AV21">
        <v>18.533999999999999</v>
      </c>
      <c r="AW21">
        <v>16.926500000000001</v>
      </c>
      <c r="AX21">
        <v>402.28300000000002</v>
      </c>
      <c r="AY21">
        <v>18.454799999999999</v>
      </c>
      <c r="AZ21">
        <v>600.245</v>
      </c>
      <c r="BA21">
        <v>100.554</v>
      </c>
      <c r="BB21">
        <v>3.76622E-2</v>
      </c>
      <c r="BC21">
        <v>25.963899999999999</v>
      </c>
      <c r="BD21">
        <v>26.076899999999998</v>
      </c>
      <c r="BE21">
        <v>999.9</v>
      </c>
      <c r="BF21">
        <v>0</v>
      </c>
      <c r="BG21">
        <v>0</v>
      </c>
      <c r="BH21">
        <v>9976.8799999999992</v>
      </c>
      <c r="BI21">
        <v>0</v>
      </c>
      <c r="BJ21">
        <v>895.31399999999996</v>
      </c>
      <c r="BK21">
        <v>-10.65</v>
      </c>
      <c r="BL21">
        <v>407.61500000000001</v>
      </c>
      <c r="BM21">
        <v>417.78199999999998</v>
      </c>
      <c r="BN21">
        <v>1.60745</v>
      </c>
      <c r="BO21">
        <v>410.71100000000001</v>
      </c>
      <c r="BP21">
        <v>16.926500000000001</v>
      </c>
      <c r="BQ21">
        <v>1.8636699999999999</v>
      </c>
      <c r="BR21">
        <v>1.7020299999999999</v>
      </c>
      <c r="BS21">
        <v>16.331299999999999</v>
      </c>
      <c r="BT21">
        <v>14.914999999999999</v>
      </c>
      <c r="BU21">
        <v>1499.89</v>
      </c>
      <c r="BV21">
        <v>0.9</v>
      </c>
      <c r="BW21">
        <v>0.1</v>
      </c>
      <c r="BX21">
        <v>0</v>
      </c>
      <c r="BY21">
        <v>2.8477999999999999</v>
      </c>
      <c r="BZ21">
        <v>0</v>
      </c>
      <c r="CA21">
        <v>12067</v>
      </c>
      <c r="CB21">
        <v>14332</v>
      </c>
      <c r="CC21">
        <v>36.5</v>
      </c>
      <c r="CD21">
        <v>39.061999999999998</v>
      </c>
      <c r="CE21">
        <v>38.061999999999998</v>
      </c>
      <c r="CF21">
        <v>36.811999999999998</v>
      </c>
      <c r="CG21">
        <v>36.561999999999998</v>
      </c>
      <c r="CH21">
        <v>1349.9</v>
      </c>
      <c r="CI21">
        <v>149.99</v>
      </c>
      <c r="CJ21">
        <v>0</v>
      </c>
      <c r="CK21">
        <v>1689562233.9000001</v>
      </c>
      <c r="CL21">
        <v>0</v>
      </c>
      <c r="CM21">
        <v>1689561916.0999999</v>
      </c>
      <c r="CN21" t="s">
        <v>355</v>
      </c>
      <c r="CO21">
        <v>1689561912.0999999</v>
      </c>
      <c r="CP21">
        <v>1689561916.0999999</v>
      </c>
      <c r="CQ21">
        <v>23</v>
      </c>
      <c r="CR21">
        <v>0.23200000000000001</v>
      </c>
      <c r="CS21">
        <v>-2.1999999999999999E-2</v>
      </c>
      <c r="CT21">
        <v>-2.2229999999999999</v>
      </c>
      <c r="CU21">
        <v>7.9000000000000001E-2</v>
      </c>
      <c r="CV21">
        <v>411</v>
      </c>
      <c r="CW21">
        <v>17</v>
      </c>
      <c r="CX21">
        <v>0.11</v>
      </c>
      <c r="CY21">
        <v>0.06</v>
      </c>
      <c r="CZ21">
        <v>9.9739374552954292</v>
      </c>
      <c r="DA21">
        <v>0.70027057834120499</v>
      </c>
      <c r="DB21">
        <v>7.8036813760133397E-2</v>
      </c>
      <c r="DC21">
        <v>1</v>
      </c>
      <c r="DD21">
        <v>410.65533333333298</v>
      </c>
      <c r="DE21">
        <v>0.406363636364801</v>
      </c>
      <c r="DF21">
        <v>5.2308001148269299E-2</v>
      </c>
      <c r="DG21">
        <v>-1</v>
      </c>
      <c r="DH21">
        <v>1499.99714285714</v>
      </c>
      <c r="DI21">
        <v>-0.29265564596233001</v>
      </c>
      <c r="DJ21">
        <v>0.146292038553791</v>
      </c>
      <c r="DK21">
        <v>1</v>
      </c>
      <c r="DL21">
        <v>2</v>
      </c>
      <c r="DM21">
        <v>2</v>
      </c>
      <c r="DN21" t="s">
        <v>356</v>
      </c>
      <c r="DO21">
        <v>3.15829</v>
      </c>
      <c r="DP21">
        <v>2.7717900000000002</v>
      </c>
      <c r="DQ21">
        <v>9.5083500000000001E-2</v>
      </c>
      <c r="DR21">
        <v>9.6918000000000004E-2</v>
      </c>
      <c r="DS21">
        <v>0.10018100000000001</v>
      </c>
      <c r="DT21">
        <v>9.4357099999999999E-2</v>
      </c>
      <c r="DU21">
        <v>28747.200000000001</v>
      </c>
      <c r="DV21">
        <v>29983.7</v>
      </c>
      <c r="DW21">
        <v>29509.4</v>
      </c>
      <c r="DX21">
        <v>30949.5</v>
      </c>
      <c r="DY21">
        <v>34793.699999999997</v>
      </c>
      <c r="DZ21">
        <v>36774.9</v>
      </c>
      <c r="EA21">
        <v>40519.300000000003</v>
      </c>
      <c r="EB21">
        <v>42979.8</v>
      </c>
      <c r="EC21">
        <v>2.2656499999999999</v>
      </c>
      <c r="ED21">
        <v>1.7866200000000001</v>
      </c>
      <c r="EE21">
        <v>0.21101200000000001</v>
      </c>
      <c r="EF21">
        <v>0</v>
      </c>
      <c r="EG21">
        <v>22.610800000000001</v>
      </c>
      <c r="EH21">
        <v>999.9</v>
      </c>
      <c r="EI21">
        <v>37.56</v>
      </c>
      <c r="EJ21">
        <v>33.898000000000003</v>
      </c>
      <c r="EK21">
        <v>19.8446</v>
      </c>
      <c r="EL21">
        <v>60.563099999999999</v>
      </c>
      <c r="EM21">
        <v>23.874199999999998</v>
      </c>
      <c r="EN21">
        <v>1</v>
      </c>
      <c r="EO21">
        <v>-0.28806900000000002</v>
      </c>
      <c r="EP21">
        <v>-0.239736</v>
      </c>
      <c r="EQ21">
        <v>20.297499999999999</v>
      </c>
      <c r="ER21">
        <v>5.2411000000000003</v>
      </c>
      <c r="ES21">
        <v>11.8302</v>
      </c>
      <c r="ET21">
        <v>4.9816000000000003</v>
      </c>
      <c r="EU21">
        <v>3.2990499999999998</v>
      </c>
      <c r="EV21">
        <v>47.7</v>
      </c>
      <c r="EW21">
        <v>3102.3</v>
      </c>
      <c r="EX21">
        <v>8619.9</v>
      </c>
      <c r="EY21">
        <v>152.19999999999999</v>
      </c>
      <c r="EZ21">
        <v>1.8736299999999999</v>
      </c>
      <c r="FA21">
        <v>1.8792800000000001</v>
      </c>
      <c r="FB21">
        <v>1.87967</v>
      </c>
      <c r="FC21">
        <v>1.8803399999999999</v>
      </c>
      <c r="FD21">
        <v>1.8778999999999999</v>
      </c>
      <c r="FE21">
        <v>1.8766799999999999</v>
      </c>
      <c r="FF21">
        <v>1.8773500000000001</v>
      </c>
      <c r="FG21">
        <v>1.8751500000000001</v>
      </c>
      <c r="FH21">
        <v>0</v>
      </c>
      <c r="FI21">
        <v>0</v>
      </c>
      <c r="FJ21">
        <v>0</v>
      </c>
      <c r="FK21">
        <v>0</v>
      </c>
      <c r="FL21" t="s">
        <v>357</v>
      </c>
      <c r="FM21" t="s">
        <v>358</v>
      </c>
      <c r="FN21" t="s">
        <v>359</v>
      </c>
      <c r="FO21" t="s">
        <v>359</v>
      </c>
      <c r="FP21" t="s">
        <v>359</v>
      </c>
      <c r="FQ21" t="s">
        <v>359</v>
      </c>
      <c r="FR21">
        <v>0</v>
      </c>
      <c r="FS21">
        <v>100</v>
      </c>
      <c r="FT21">
        <v>100</v>
      </c>
      <c r="FU21">
        <v>-2.222</v>
      </c>
      <c r="FV21">
        <v>7.9200000000000007E-2</v>
      </c>
      <c r="FW21">
        <v>-2.22379449801443</v>
      </c>
      <c r="FX21">
        <v>1.4527828764109799E-4</v>
      </c>
      <c r="FY21">
        <v>-4.3579519040863002E-7</v>
      </c>
      <c r="FZ21">
        <v>2.0799061152897499E-10</v>
      </c>
      <c r="GA21">
        <v>7.9179999999993797E-2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5.3</v>
      </c>
      <c r="GJ21">
        <v>5.2</v>
      </c>
      <c r="GK21">
        <v>1.06934</v>
      </c>
      <c r="GL21">
        <v>2.5952099999999998</v>
      </c>
      <c r="GM21">
        <v>1.54541</v>
      </c>
      <c r="GN21">
        <v>2.2692899999999998</v>
      </c>
      <c r="GO21">
        <v>1.5979000000000001</v>
      </c>
      <c r="GP21">
        <v>2.4621599999999999</v>
      </c>
      <c r="GQ21">
        <v>35.452300000000001</v>
      </c>
      <c r="GR21">
        <v>14.928800000000001</v>
      </c>
      <c r="GS21">
        <v>18</v>
      </c>
      <c r="GT21">
        <v>638.92600000000004</v>
      </c>
      <c r="GU21">
        <v>368.51100000000002</v>
      </c>
      <c r="GV21">
        <v>25.586400000000001</v>
      </c>
      <c r="GW21">
        <v>23.0562</v>
      </c>
      <c r="GX21">
        <v>29.997699999999998</v>
      </c>
      <c r="GY21">
        <v>23.191700000000001</v>
      </c>
      <c r="GZ21">
        <v>23.176600000000001</v>
      </c>
      <c r="HA21">
        <v>21.471</v>
      </c>
      <c r="HB21">
        <v>20</v>
      </c>
      <c r="HC21">
        <v>-30</v>
      </c>
      <c r="HD21">
        <v>25.599599999999999</v>
      </c>
      <c r="HE21">
        <v>410.58600000000001</v>
      </c>
      <c r="HF21">
        <v>0</v>
      </c>
      <c r="HG21">
        <v>100.494</v>
      </c>
      <c r="HH21">
        <v>99.566699999999997</v>
      </c>
    </row>
    <row r="22" spans="1:216" x14ac:dyDescent="0.2">
      <c r="A22">
        <v>4</v>
      </c>
      <c r="B22">
        <v>1689562292</v>
      </c>
      <c r="C22">
        <v>183</v>
      </c>
      <c r="D22" t="s">
        <v>364</v>
      </c>
      <c r="E22" t="s">
        <v>365</v>
      </c>
      <c r="F22" t="s">
        <v>349</v>
      </c>
      <c r="G22" t="s">
        <v>350</v>
      </c>
      <c r="H22" t="s">
        <v>351</v>
      </c>
      <c r="I22" t="s">
        <v>352</v>
      </c>
      <c r="J22" t="s">
        <v>353</v>
      </c>
      <c r="K22" t="s">
        <v>354</v>
      </c>
      <c r="L22">
        <v>1689562292</v>
      </c>
      <c r="M22">
        <f t="shared" si="0"/>
        <v>1.6432160925667373E-3</v>
      </c>
      <c r="N22">
        <f t="shared" si="1"/>
        <v>1.6432160925667374</v>
      </c>
      <c r="O22">
        <f t="shared" si="2"/>
        <v>9.8333582821686765</v>
      </c>
      <c r="P22">
        <f t="shared" si="3"/>
        <v>400.05</v>
      </c>
      <c r="Q22">
        <f t="shared" si="4"/>
        <v>245.22215312398512</v>
      </c>
      <c r="R22">
        <f t="shared" si="5"/>
        <v>24.667361127766267</v>
      </c>
      <c r="S22">
        <f t="shared" si="6"/>
        <v>40.241787674760005</v>
      </c>
      <c r="T22">
        <f t="shared" si="7"/>
        <v>0.10898141501200678</v>
      </c>
      <c r="U22">
        <f t="shared" si="8"/>
        <v>2.9425688918258928</v>
      </c>
      <c r="V22">
        <f t="shared" si="9"/>
        <v>0.10678774722227263</v>
      </c>
      <c r="W22">
        <f t="shared" si="10"/>
        <v>6.6935756611773922E-2</v>
      </c>
      <c r="X22">
        <f t="shared" si="11"/>
        <v>206.744901</v>
      </c>
      <c r="Y22">
        <f t="shared" si="12"/>
        <v>26.877792868078807</v>
      </c>
      <c r="Z22">
        <f t="shared" si="13"/>
        <v>25.970800000000001</v>
      </c>
      <c r="AA22">
        <f t="shared" si="14"/>
        <v>3.3684325895167033</v>
      </c>
      <c r="AB22">
        <f t="shared" si="15"/>
        <v>54.858016685353853</v>
      </c>
      <c r="AC22">
        <f t="shared" si="16"/>
        <v>1.8607891141676802</v>
      </c>
      <c r="AD22">
        <f t="shared" si="17"/>
        <v>3.3920094575064708</v>
      </c>
      <c r="AE22">
        <f t="shared" si="18"/>
        <v>1.5076434753490231</v>
      </c>
      <c r="AF22">
        <f t="shared" si="19"/>
        <v>-72.465829682193117</v>
      </c>
      <c r="AG22">
        <f t="shared" si="20"/>
        <v>18.703629365932066</v>
      </c>
      <c r="AH22">
        <f t="shared" si="21"/>
        <v>1.3584813057102747</v>
      </c>
      <c r="AI22">
        <f t="shared" si="22"/>
        <v>154.34118198944924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53428.787386619646</v>
      </c>
      <c r="AO22">
        <f t="shared" si="26"/>
        <v>1250.05</v>
      </c>
      <c r="AP22">
        <f t="shared" si="27"/>
        <v>1053.7917</v>
      </c>
      <c r="AQ22">
        <f t="shared" si="28"/>
        <v>0.84299964001439942</v>
      </c>
      <c r="AR22">
        <f t="shared" si="29"/>
        <v>0.16538930522779088</v>
      </c>
      <c r="AS22">
        <v>1689562292</v>
      </c>
      <c r="AT22">
        <v>400.05</v>
      </c>
      <c r="AU22">
        <v>410.53800000000001</v>
      </c>
      <c r="AV22">
        <v>18.4984</v>
      </c>
      <c r="AW22">
        <v>16.885999999999999</v>
      </c>
      <c r="AX22">
        <v>402.27199999999999</v>
      </c>
      <c r="AY22">
        <v>18.4192</v>
      </c>
      <c r="AZ22">
        <v>600.15599999999995</v>
      </c>
      <c r="BA22">
        <v>100.55500000000001</v>
      </c>
      <c r="BB22">
        <v>3.6895200000000003E-2</v>
      </c>
      <c r="BC22">
        <v>26.088699999999999</v>
      </c>
      <c r="BD22">
        <v>25.970800000000001</v>
      </c>
      <c r="BE22">
        <v>999.9</v>
      </c>
      <c r="BF22">
        <v>0</v>
      </c>
      <c r="BG22">
        <v>0</v>
      </c>
      <c r="BH22">
        <v>10018.799999999999</v>
      </c>
      <c r="BI22">
        <v>0</v>
      </c>
      <c r="BJ22">
        <v>1056.55</v>
      </c>
      <c r="BK22">
        <v>-10.487500000000001</v>
      </c>
      <c r="BL22">
        <v>407.59</v>
      </c>
      <c r="BM22">
        <v>417.589</v>
      </c>
      <c r="BN22">
        <v>1.61243</v>
      </c>
      <c r="BO22">
        <v>410.53800000000001</v>
      </c>
      <c r="BP22">
        <v>16.885999999999999</v>
      </c>
      <c r="BQ22">
        <v>1.8601000000000001</v>
      </c>
      <c r="BR22">
        <v>1.69797</v>
      </c>
      <c r="BS22">
        <v>16.301200000000001</v>
      </c>
      <c r="BT22">
        <v>14.8779</v>
      </c>
      <c r="BU22">
        <v>1250.05</v>
      </c>
      <c r="BV22">
        <v>0.90001399999999998</v>
      </c>
      <c r="BW22">
        <v>9.9986000000000005E-2</v>
      </c>
      <c r="BX22">
        <v>0</v>
      </c>
      <c r="BY22">
        <v>2.4626999999999999</v>
      </c>
      <c r="BZ22">
        <v>0</v>
      </c>
      <c r="CA22">
        <v>10310.200000000001</v>
      </c>
      <c r="CB22">
        <v>11944.7</v>
      </c>
      <c r="CC22">
        <v>36.25</v>
      </c>
      <c r="CD22">
        <v>39</v>
      </c>
      <c r="CE22">
        <v>37.811999999999998</v>
      </c>
      <c r="CF22">
        <v>36.875</v>
      </c>
      <c r="CG22">
        <v>36.375</v>
      </c>
      <c r="CH22">
        <v>1125.06</v>
      </c>
      <c r="CI22">
        <v>124.99</v>
      </c>
      <c r="CJ22">
        <v>0</v>
      </c>
      <c r="CK22">
        <v>1689562295.0999999</v>
      </c>
      <c r="CL22">
        <v>0</v>
      </c>
      <c r="CM22">
        <v>1689561916.0999999</v>
      </c>
      <c r="CN22" t="s">
        <v>355</v>
      </c>
      <c r="CO22">
        <v>1689561912.0999999</v>
      </c>
      <c r="CP22">
        <v>1689561916.0999999</v>
      </c>
      <c r="CQ22">
        <v>23</v>
      </c>
      <c r="CR22">
        <v>0.23200000000000001</v>
      </c>
      <c r="CS22">
        <v>-2.1999999999999999E-2</v>
      </c>
      <c r="CT22">
        <v>-2.2229999999999999</v>
      </c>
      <c r="CU22">
        <v>7.9000000000000001E-2</v>
      </c>
      <c r="CV22">
        <v>411</v>
      </c>
      <c r="CW22">
        <v>17</v>
      </c>
      <c r="CX22">
        <v>0.11</v>
      </c>
      <c r="CY22">
        <v>0.06</v>
      </c>
      <c r="CZ22">
        <v>9.9262019510221808</v>
      </c>
      <c r="DA22">
        <v>0.20504157935634901</v>
      </c>
      <c r="DB22">
        <v>6.3906794271262599E-2</v>
      </c>
      <c r="DC22">
        <v>1</v>
      </c>
      <c r="DD22">
        <v>410.56040000000002</v>
      </c>
      <c r="DE22">
        <v>0.37046616541320898</v>
      </c>
      <c r="DF22">
        <v>7.0739946282145194E-2</v>
      </c>
      <c r="DG22">
        <v>-1</v>
      </c>
      <c r="DH22">
        <v>1249.98476190476</v>
      </c>
      <c r="DI22">
        <v>-0.139696271683979</v>
      </c>
      <c r="DJ22">
        <v>0.11664431272722101</v>
      </c>
      <c r="DK22">
        <v>1</v>
      </c>
      <c r="DL22">
        <v>2</v>
      </c>
      <c r="DM22">
        <v>2</v>
      </c>
      <c r="DN22" t="s">
        <v>356</v>
      </c>
      <c r="DO22">
        <v>3.1581399999999999</v>
      </c>
      <c r="DP22">
        <v>2.7713800000000002</v>
      </c>
      <c r="DQ22">
        <v>9.5092499999999996E-2</v>
      </c>
      <c r="DR22">
        <v>9.6897700000000003E-2</v>
      </c>
      <c r="DS22">
        <v>0.100051</v>
      </c>
      <c r="DT22">
        <v>9.4202900000000006E-2</v>
      </c>
      <c r="DU22">
        <v>28748.799999999999</v>
      </c>
      <c r="DV22">
        <v>29986.9</v>
      </c>
      <c r="DW22">
        <v>29511.1</v>
      </c>
      <c r="DX22">
        <v>30951.9</v>
      </c>
      <c r="DY22">
        <v>34800.5</v>
      </c>
      <c r="DZ22">
        <v>36783.1</v>
      </c>
      <c r="EA22">
        <v>40521.5</v>
      </c>
      <c r="EB22">
        <v>42982</v>
      </c>
      <c r="EC22">
        <v>2.2669999999999999</v>
      </c>
      <c r="ED22">
        <v>1.788</v>
      </c>
      <c r="EE22">
        <v>0.19628200000000001</v>
      </c>
      <c r="EF22">
        <v>0</v>
      </c>
      <c r="EG22">
        <v>22.7468</v>
      </c>
      <c r="EH22">
        <v>999.9</v>
      </c>
      <c r="EI22">
        <v>37.595999999999997</v>
      </c>
      <c r="EJ22">
        <v>33.777999999999999</v>
      </c>
      <c r="EK22">
        <v>19.729399999999998</v>
      </c>
      <c r="EL22">
        <v>60.523099999999999</v>
      </c>
      <c r="EM22">
        <v>23.537700000000001</v>
      </c>
      <c r="EN22">
        <v>1</v>
      </c>
      <c r="EO22">
        <v>-0.290269</v>
      </c>
      <c r="EP22">
        <v>-2.3959199999999998</v>
      </c>
      <c r="EQ22">
        <v>20.282499999999999</v>
      </c>
      <c r="ER22">
        <v>5.2401999999999997</v>
      </c>
      <c r="ES22">
        <v>11.8302</v>
      </c>
      <c r="ET22">
        <v>4.9824000000000002</v>
      </c>
      <c r="EU22">
        <v>3.2989999999999999</v>
      </c>
      <c r="EV22">
        <v>47.7</v>
      </c>
      <c r="EW22">
        <v>3103.4</v>
      </c>
      <c r="EX22">
        <v>8623.7000000000007</v>
      </c>
      <c r="EY22">
        <v>152.19999999999999</v>
      </c>
      <c r="EZ22">
        <v>1.8736200000000001</v>
      </c>
      <c r="FA22">
        <v>1.87927</v>
      </c>
      <c r="FB22">
        <v>1.87961</v>
      </c>
      <c r="FC22">
        <v>1.88032</v>
      </c>
      <c r="FD22">
        <v>1.8778900000000001</v>
      </c>
      <c r="FE22">
        <v>1.8766799999999999</v>
      </c>
      <c r="FF22">
        <v>1.8772899999999999</v>
      </c>
      <c r="FG22">
        <v>1.8751500000000001</v>
      </c>
      <c r="FH22">
        <v>0</v>
      </c>
      <c r="FI22">
        <v>0</v>
      </c>
      <c r="FJ22">
        <v>0</v>
      </c>
      <c r="FK22">
        <v>0</v>
      </c>
      <c r="FL22" t="s">
        <v>357</v>
      </c>
      <c r="FM22" t="s">
        <v>358</v>
      </c>
      <c r="FN22" t="s">
        <v>359</v>
      </c>
      <c r="FO22" t="s">
        <v>359</v>
      </c>
      <c r="FP22" t="s">
        <v>359</v>
      </c>
      <c r="FQ22" t="s">
        <v>359</v>
      </c>
      <c r="FR22">
        <v>0</v>
      </c>
      <c r="FS22">
        <v>100</v>
      </c>
      <c r="FT22">
        <v>100</v>
      </c>
      <c r="FU22">
        <v>-2.222</v>
      </c>
      <c r="FV22">
        <v>7.9200000000000007E-2</v>
      </c>
      <c r="FW22">
        <v>-2.22379449801443</v>
      </c>
      <c r="FX22">
        <v>1.4527828764109799E-4</v>
      </c>
      <c r="FY22">
        <v>-4.3579519040863002E-7</v>
      </c>
      <c r="FZ22">
        <v>2.0799061152897499E-10</v>
      </c>
      <c r="GA22">
        <v>7.9179999999993797E-2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6.3</v>
      </c>
      <c r="GJ22">
        <v>6.3</v>
      </c>
      <c r="GK22">
        <v>1.06934</v>
      </c>
      <c r="GL22">
        <v>2.6037599999999999</v>
      </c>
      <c r="GM22">
        <v>1.54541</v>
      </c>
      <c r="GN22">
        <v>2.2692899999999998</v>
      </c>
      <c r="GO22">
        <v>1.5979000000000001</v>
      </c>
      <c r="GP22">
        <v>2.2936999999999999</v>
      </c>
      <c r="GQ22">
        <v>35.429099999999998</v>
      </c>
      <c r="GR22">
        <v>14.893800000000001</v>
      </c>
      <c r="GS22">
        <v>18</v>
      </c>
      <c r="GT22">
        <v>639.38300000000004</v>
      </c>
      <c r="GU22">
        <v>368.94200000000001</v>
      </c>
      <c r="GV22">
        <v>26.749700000000001</v>
      </c>
      <c r="GW22">
        <v>23.009899999999998</v>
      </c>
      <c r="GX22">
        <v>29.9999</v>
      </c>
      <c r="GY22">
        <v>23.148299999999999</v>
      </c>
      <c r="GZ22">
        <v>23.134899999999998</v>
      </c>
      <c r="HA22">
        <v>21.465699999999998</v>
      </c>
      <c r="HB22">
        <v>20</v>
      </c>
      <c r="HC22">
        <v>-30</v>
      </c>
      <c r="HD22">
        <v>26.759499999999999</v>
      </c>
      <c r="HE22">
        <v>410.52300000000002</v>
      </c>
      <c r="HF22">
        <v>0</v>
      </c>
      <c r="HG22">
        <v>100.5</v>
      </c>
      <c r="HH22">
        <v>99.572999999999993</v>
      </c>
    </row>
    <row r="23" spans="1:216" x14ac:dyDescent="0.2">
      <c r="A23">
        <v>5</v>
      </c>
      <c r="B23">
        <v>1689562353</v>
      </c>
      <c r="C23">
        <v>244</v>
      </c>
      <c r="D23" t="s">
        <v>366</v>
      </c>
      <c r="E23" t="s">
        <v>367</v>
      </c>
      <c r="F23" t="s">
        <v>349</v>
      </c>
      <c r="G23" t="s">
        <v>350</v>
      </c>
      <c r="H23" t="s">
        <v>351</v>
      </c>
      <c r="I23" t="s">
        <v>352</v>
      </c>
      <c r="J23" t="s">
        <v>353</v>
      </c>
      <c r="K23" t="s">
        <v>354</v>
      </c>
      <c r="L23">
        <v>1689562353</v>
      </c>
      <c r="M23">
        <f t="shared" si="0"/>
        <v>1.6215346208249065E-3</v>
      </c>
      <c r="N23">
        <f t="shared" si="1"/>
        <v>1.6215346208249064</v>
      </c>
      <c r="O23">
        <f t="shared" si="2"/>
        <v>9.6376440565379653</v>
      </c>
      <c r="P23">
        <f t="shared" si="3"/>
        <v>399.99900000000002</v>
      </c>
      <c r="Q23">
        <f t="shared" si="4"/>
        <v>244.26187213869704</v>
      </c>
      <c r="R23">
        <f t="shared" si="5"/>
        <v>24.571003849183001</v>
      </c>
      <c r="S23">
        <f t="shared" si="6"/>
        <v>40.237049207125509</v>
      </c>
      <c r="T23">
        <f t="shared" si="7"/>
        <v>0.1061754790184123</v>
      </c>
      <c r="U23">
        <f t="shared" si="8"/>
        <v>2.9337523812035031</v>
      </c>
      <c r="V23">
        <f t="shared" si="9"/>
        <v>0.1040860258049454</v>
      </c>
      <c r="W23">
        <f t="shared" si="10"/>
        <v>6.5238070398307091E-2</v>
      </c>
      <c r="X23">
        <f t="shared" si="11"/>
        <v>165.39333300000001</v>
      </c>
      <c r="Y23">
        <f t="shared" si="12"/>
        <v>26.846176917522097</v>
      </c>
      <c r="Z23">
        <f t="shared" si="13"/>
        <v>26.0441</v>
      </c>
      <c r="AA23">
        <f t="shared" si="14"/>
        <v>3.3830737493593674</v>
      </c>
      <c r="AB23">
        <f t="shared" si="15"/>
        <v>54.082795391048379</v>
      </c>
      <c r="AC23">
        <f t="shared" si="16"/>
        <v>1.8567734553833501</v>
      </c>
      <c r="AD23">
        <f t="shared" si="17"/>
        <v>3.4332054065583262</v>
      </c>
      <c r="AE23">
        <f t="shared" si="18"/>
        <v>1.5263002939760173</v>
      </c>
      <c r="AF23">
        <f t="shared" si="19"/>
        <v>-71.509676778378378</v>
      </c>
      <c r="AG23">
        <f t="shared" si="20"/>
        <v>39.367133689647673</v>
      </c>
      <c r="AH23">
        <f t="shared" si="21"/>
        <v>2.8719007860235295</v>
      </c>
      <c r="AI23">
        <f t="shared" si="22"/>
        <v>136.12269069729285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53135.896485657569</v>
      </c>
      <c r="AO23">
        <f t="shared" si="26"/>
        <v>1000.01</v>
      </c>
      <c r="AP23">
        <f t="shared" si="27"/>
        <v>843.00929999999994</v>
      </c>
      <c r="AQ23">
        <f t="shared" si="28"/>
        <v>0.84300086999130008</v>
      </c>
      <c r="AR23">
        <f t="shared" si="29"/>
        <v>0.16539167908320918</v>
      </c>
      <c r="AS23">
        <v>1689562353</v>
      </c>
      <c r="AT23">
        <v>399.99900000000002</v>
      </c>
      <c r="AU23">
        <v>410.28199999999998</v>
      </c>
      <c r="AV23">
        <v>18.458300000000001</v>
      </c>
      <c r="AW23">
        <v>16.8672</v>
      </c>
      <c r="AX23">
        <v>402.221</v>
      </c>
      <c r="AY23">
        <v>18.379100000000001</v>
      </c>
      <c r="AZ23">
        <v>600.19000000000005</v>
      </c>
      <c r="BA23">
        <v>100.554</v>
      </c>
      <c r="BB23">
        <v>3.8874499999999999E-2</v>
      </c>
      <c r="BC23">
        <v>26.292999999999999</v>
      </c>
      <c r="BD23">
        <v>26.0441</v>
      </c>
      <c r="BE23">
        <v>999.9</v>
      </c>
      <c r="BF23">
        <v>0</v>
      </c>
      <c r="BG23">
        <v>0</v>
      </c>
      <c r="BH23">
        <v>9968.75</v>
      </c>
      <c r="BI23">
        <v>0</v>
      </c>
      <c r="BJ23">
        <v>895.23099999999999</v>
      </c>
      <c r="BK23">
        <v>-10.2826</v>
      </c>
      <c r="BL23">
        <v>407.52100000000002</v>
      </c>
      <c r="BM23">
        <v>417.32100000000003</v>
      </c>
      <c r="BN23">
        <v>1.5911500000000001</v>
      </c>
      <c r="BO23">
        <v>410.28199999999998</v>
      </c>
      <c r="BP23">
        <v>16.8672</v>
      </c>
      <c r="BQ23">
        <v>1.85605</v>
      </c>
      <c r="BR23">
        <v>1.6960500000000001</v>
      </c>
      <c r="BS23">
        <v>16.266999999999999</v>
      </c>
      <c r="BT23">
        <v>14.8604</v>
      </c>
      <c r="BU23">
        <v>1000.01</v>
      </c>
      <c r="BV23">
        <v>0.89997099999999997</v>
      </c>
      <c r="BW23">
        <v>0.10002900000000001</v>
      </c>
      <c r="BX23">
        <v>0</v>
      </c>
      <c r="BY23">
        <v>2.3262999999999998</v>
      </c>
      <c r="BZ23">
        <v>0</v>
      </c>
      <c r="CA23">
        <v>8487.69</v>
      </c>
      <c r="CB23">
        <v>9555.34</v>
      </c>
      <c r="CC23">
        <v>35.875</v>
      </c>
      <c r="CD23">
        <v>38.936999999999998</v>
      </c>
      <c r="CE23">
        <v>37.686999999999998</v>
      </c>
      <c r="CF23">
        <v>36.936999999999998</v>
      </c>
      <c r="CG23">
        <v>36.186999999999998</v>
      </c>
      <c r="CH23">
        <v>899.98</v>
      </c>
      <c r="CI23">
        <v>100.03</v>
      </c>
      <c r="CJ23">
        <v>0</v>
      </c>
      <c r="CK23">
        <v>1689562356.3</v>
      </c>
      <c r="CL23">
        <v>0</v>
      </c>
      <c r="CM23">
        <v>1689561916.0999999</v>
      </c>
      <c r="CN23" t="s">
        <v>355</v>
      </c>
      <c r="CO23">
        <v>1689561912.0999999</v>
      </c>
      <c r="CP23">
        <v>1689561916.0999999</v>
      </c>
      <c r="CQ23">
        <v>23</v>
      </c>
      <c r="CR23">
        <v>0.23200000000000001</v>
      </c>
      <c r="CS23">
        <v>-2.1999999999999999E-2</v>
      </c>
      <c r="CT23">
        <v>-2.2229999999999999</v>
      </c>
      <c r="CU23">
        <v>7.9000000000000001E-2</v>
      </c>
      <c r="CV23">
        <v>411</v>
      </c>
      <c r="CW23">
        <v>17</v>
      </c>
      <c r="CX23">
        <v>0.11</v>
      </c>
      <c r="CY23">
        <v>0.06</v>
      </c>
      <c r="CZ23">
        <v>9.5809554652428304</v>
      </c>
      <c r="DA23">
        <v>-0.19017091773122399</v>
      </c>
      <c r="DB23">
        <v>3.9209985387542501E-2</v>
      </c>
      <c r="DC23">
        <v>1</v>
      </c>
      <c r="DD23">
        <v>410.26690476190498</v>
      </c>
      <c r="DE23">
        <v>-0.30841558441558697</v>
      </c>
      <c r="DF23">
        <v>4.8244323388652498E-2</v>
      </c>
      <c r="DG23">
        <v>-1</v>
      </c>
      <c r="DH23">
        <v>999.97619999999995</v>
      </c>
      <c r="DI23">
        <v>-0.32767002929533701</v>
      </c>
      <c r="DJ23">
        <v>7.6569315002808294E-2</v>
      </c>
      <c r="DK23">
        <v>1</v>
      </c>
      <c r="DL23">
        <v>2</v>
      </c>
      <c r="DM23">
        <v>2</v>
      </c>
      <c r="DN23" t="s">
        <v>356</v>
      </c>
      <c r="DO23">
        <v>3.1582300000000001</v>
      </c>
      <c r="DP23">
        <v>2.7729400000000002</v>
      </c>
      <c r="DQ23">
        <v>9.5086000000000004E-2</v>
      </c>
      <c r="DR23">
        <v>9.6854499999999996E-2</v>
      </c>
      <c r="DS23">
        <v>9.9894999999999998E-2</v>
      </c>
      <c r="DT23">
        <v>9.4128799999999999E-2</v>
      </c>
      <c r="DU23">
        <v>28751.7</v>
      </c>
      <c r="DV23">
        <v>29989.3</v>
      </c>
      <c r="DW23">
        <v>29513.8</v>
      </c>
      <c r="DX23">
        <v>30952.799999999999</v>
      </c>
      <c r="DY23">
        <v>34809.599999999999</v>
      </c>
      <c r="DZ23">
        <v>36787</v>
      </c>
      <c r="EA23">
        <v>40524.9</v>
      </c>
      <c r="EB23">
        <v>42983.1</v>
      </c>
      <c r="EC23">
        <v>2.2667700000000002</v>
      </c>
      <c r="ED23">
        <v>1.7888500000000001</v>
      </c>
      <c r="EE23">
        <v>0.178341</v>
      </c>
      <c r="EF23">
        <v>0</v>
      </c>
      <c r="EG23">
        <v>23.1158</v>
      </c>
      <c r="EH23">
        <v>999.9</v>
      </c>
      <c r="EI23">
        <v>37.656999999999996</v>
      </c>
      <c r="EJ23">
        <v>33.697000000000003</v>
      </c>
      <c r="EK23">
        <v>19.6736</v>
      </c>
      <c r="EL23">
        <v>61.083100000000002</v>
      </c>
      <c r="EM23">
        <v>23.585699999999999</v>
      </c>
      <c r="EN23">
        <v>1</v>
      </c>
      <c r="EO23">
        <v>-0.29248000000000002</v>
      </c>
      <c r="EP23">
        <v>-1.26126</v>
      </c>
      <c r="EQ23">
        <v>20.2973</v>
      </c>
      <c r="ER23">
        <v>5.2408000000000001</v>
      </c>
      <c r="ES23">
        <v>11.8302</v>
      </c>
      <c r="ET23">
        <v>4.9827000000000004</v>
      </c>
      <c r="EU23">
        <v>3.2990300000000001</v>
      </c>
      <c r="EV23">
        <v>47.7</v>
      </c>
      <c r="EW23">
        <v>3104.8</v>
      </c>
      <c r="EX23">
        <v>8628.2999999999993</v>
      </c>
      <c r="EY23">
        <v>152.19999999999999</v>
      </c>
      <c r="EZ23">
        <v>1.8736299999999999</v>
      </c>
      <c r="FA23">
        <v>1.87927</v>
      </c>
      <c r="FB23">
        <v>1.87964</v>
      </c>
      <c r="FC23">
        <v>1.88032</v>
      </c>
      <c r="FD23">
        <v>1.8778900000000001</v>
      </c>
      <c r="FE23">
        <v>1.8766799999999999</v>
      </c>
      <c r="FF23">
        <v>1.87734</v>
      </c>
      <c r="FG23">
        <v>1.87513</v>
      </c>
      <c r="FH23">
        <v>0</v>
      </c>
      <c r="FI23">
        <v>0</v>
      </c>
      <c r="FJ23">
        <v>0</v>
      </c>
      <c r="FK23">
        <v>0</v>
      </c>
      <c r="FL23" t="s">
        <v>357</v>
      </c>
      <c r="FM23" t="s">
        <v>358</v>
      </c>
      <c r="FN23" t="s">
        <v>359</v>
      </c>
      <c r="FO23" t="s">
        <v>359</v>
      </c>
      <c r="FP23" t="s">
        <v>359</v>
      </c>
      <c r="FQ23" t="s">
        <v>359</v>
      </c>
      <c r="FR23">
        <v>0</v>
      </c>
      <c r="FS23">
        <v>100</v>
      </c>
      <c r="FT23">
        <v>100</v>
      </c>
      <c r="FU23">
        <v>-2.222</v>
      </c>
      <c r="FV23">
        <v>7.9200000000000007E-2</v>
      </c>
      <c r="FW23">
        <v>-2.22379449801443</v>
      </c>
      <c r="FX23">
        <v>1.4527828764109799E-4</v>
      </c>
      <c r="FY23">
        <v>-4.3579519040863002E-7</v>
      </c>
      <c r="FZ23">
        <v>2.0799061152897499E-10</v>
      </c>
      <c r="GA23">
        <v>7.9179999999993797E-2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7.3</v>
      </c>
      <c r="GJ23">
        <v>7.3</v>
      </c>
      <c r="GK23">
        <v>1.06934</v>
      </c>
      <c r="GL23">
        <v>2.6000999999999999</v>
      </c>
      <c r="GM23">
        <v>1.54541</v>
      </c>
      <c r="GN23">
        <v>2.2692899999999998</v>
      </c>
      <c r="GO23">
        <v>1.5979000000000001</v>
      </c>
      <c r="GP23">
        <v>2.4548299999999998</v>
      </c>
      <c r="GQ23">
        <v>35.429099999999998</v>
      </c>
      <c r="GR23">
        <v>14.9201</v>
      </c>
      <c r="GS23">
        <v>18</v>
      </c>
      <c r="GT23">
        <v>639.00900000000001</v>
      </c>
      <c r="GU23">
        <v>369.286</v>
      </c>
      <c r="GV23">
        <v>26.071999999999999</v>
      </c>
      <c r="GW23">
        <v>22.996500000000001</v>
      </c>
      <c r="GX23">
        <v>30.000299999999999</v>
      </c>
      <c r="GY23">
        <v>23.1312</v>
      </c>
      <c r="GZ23">
        <v>23.119700000000002</v>
      </c>
      <c r="HA23">
        <v>21.452200000000001</v>
      </c>
      <c r="HB23">
        <v>20</v>
      </c>
      <c r="HC23">
        <v>-30</v>
      </c>
      <c r="HD23">
        <v>26.058900000000001</v>
      </c>
      <c r="HE23">
        <v>410.18900000000002</v>
      </c>
      <c r="HF23">
        <v>0</v>
      </c>
      <c r="HG23">
        <v>100.508</v>
      </c>
      <c r="HH23">
        <v>99.575599999999994</v>
      </c>
    </row>
    <row r="24" spans="1:216" x14ac:dyDescent="0.2">
      <c r="A24">
        <v>6</v>
      </c>
      <c r="B24">
        <v>1689562414</v>
      </c>
      <c r="C24">
        <v>305</v>
      </c>
      <c r="D24" t="s">
        <v>368</v>
      </c>
      <c r="E24" t="s">
        <v>369</v>
      </c>
      <c r="F24" t="s">
        <v>349</v>
      </c>
      <c r="G24" t="s">
        <v>350</v>
      </c>
      <c r="H24" t="s">
        <v>351</v>
      </c>
      <c r="I24" t="s">
        <v>352</v>
      </c>
      <c r="J24" t="s">
        <v>353</v>
      </c>
      <c r="K24" t="s">
        <v>354</v>
      </c>
      <c r="L24">
        <v>1689562414</v>
      </c>
      <c r="M24">
        <f t="shared" si="0"/>
        <v>1.5886105759849811E-3</v>
      </c>
      <c r="N24">
        <f t="shared" si="1"/>
        <v>1.5886105759849811</v>
      </c>
      <c r="O24">
        <f t="shared" si="2"/>
        <v>9.1134032326588557</v>
      </c>
      <c r="P24">
        <f t="shared" si="3"/>
        <v>399.995</v>
      </c>
      <c r="Q24">
        <f t="shared" si="4"/>
        <v>250.38517113158545</v>
      </c>
      <c r="R24">
        <f t="shared" si="5"/>
        <v>25.186416253546163</v>
      </c>
      <c r="S24">
        <f t="shared" si="6"/>
        <v>40.235771646567507</v>
      </c>
      <c r="T24">
        <f t="shared" si="7"/>
        <v>0.10473229713562276</v>
      </c>
      <c r="U24">
        <f t="shared" si="8"/>
        <v>2.9374744561799035</v>
      </c>
      <c r="V24">
        <f t="shared" si="9"/>
        <v>0.10270119602877939</v>
      </c>
      <c r="W24">
        <f t="shared" si="10"/>
        <v>6.4367453092028834E-2</v>
      </c>
      <c r="X24">
        <f t="shared" si="11"/>
        <v>124.02309978030884</v>
      </c>
      <c r="Y24">
        <f t="shared" si="12"/>
        <v>26.660585932911633</v>
      </c>
      <c r="Z24">
        <f t="shared" si="13"/>
        <v>25.962900000000001</v>
      </c>
      <c r="AA24">
        <f t="shared" si="14"/>
        <v>3.3668579287185616</v>
      </c>
      <c r="AB24">
        <f t="shared" si="15"/>
        <v>53.763014687783304</v>
      </c>
      <c r="AC24">
        <f t="shared" si="16"/>
        <v>1.8512508762087003</v>
      </c>
      <c r="AD24">
        <f t="shared" si="17"/>
        <v>3.4433539245509688</v>
      </c>
      <c r="AE24">
        <f t="shared" si="18"/>
        <v>1.5156070525098613</v>
      </c>
      <c r="AF24">
        <f t="shared" si="19"/>
        <v>-70.057726400937668</v>
      </c>
      <c r="AG24">
        <f t="shared" si="20"/>
        <v>60.194583207284929</v>
      </c>
      <c r="AH24">
        <f t="shared" si="21"/>
        <v>4.3850501605199002</v>
      </c>
      <c r="AI24">
        <f t="shared" si="22"/>
        <v>118.54500674717599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53235.163331066331</v>
      </c>
      <c r="AO24">
        <f t="shared" si="26"/>
        <v>749.88199999999995</v>
      </c>
      <c r="AP24">
        <f t="shared" si="27"/>
        <v>632.15058600015993</v>
      </c>
      <c r="AQ24">
        <f t="shared" si="28"/>
        <v>0.84300008001280202</v>
      </c>
      <c r="AR24">
        <f t="shared" si="29"/>
        <v>0.16539015442470795</v>
      </c>
      <c r="AS24">
        <v>1689562414</v>
      </c>
      <c r="AT24">
        <v>399.995</v>
      </c>
      <c r="AU24">
        <v>409.73899999999998</v>
      </c>
      <c r="AV24">
        <v>18.4038</v>
      </c>
      <c r="AW24">
        <v>16.845199999999998</v>
      </c>
      <c r="AX24">
        <v>402.21699999999998</v>
      </c>
      <c r="AY24">
        <v>18.3246</v>
      </c>
      <c r="AZ24">
        <v>600.298</v>
      </c>
      <c r="BA24">
        <v>100.553</v>
      </c>
      <c r="BB24">
        <v>3.7686499999999998E-2</v>
      </c>
      <c r="BC24">
        <v>26.343</v>
      </c>
      <c r="BD24">
        <v>25.962900000000001</v>
      </c>
      <c r="BE24">
        <v>999.9</v>
      </c>
      <c r="BF24">
        <v>0</v>
      </c>
      <c r="BG24">
        <v>0</v>
      </c>
      <c r="BH24">
        <v>9990</v>
      </c>
      <c r="BI24">
        <v>0</v>
      </c>
      <c r="BJ24">
        <v>1091.1199999999999</v>
      </c>
      <c r="BK24">
        <v>-9.7439900000000002</v>
      </c>
      <c r="BL24">
        <v>407.49400000000003</v>
      </c>
      <c r="BM24">
        <v>416.75900000000001</v>
      </c>
      <c r="BN24">
        <v>1.5586100000000001</v>
      </c>
      <c r="BO24">
        <v>409.73899999999998</v>
      </c>
      <c r="BP24">
        <v>16.845199999999998</v>
      </c>
      <c r="BQ24">
        <v>1.85056</v>
      </c>
      <c r="BR24">
        <v>1.6938299999999999</v>
      </c>
      <c r="BS24">
        <v>16.220500000000001</v>
      </c>
      <c r="BT24">
        <v>14.84</v>
      </c>
      <c r="BU24">
        <v>749.88199999999995</v>
      </c>
      <c r="BV24">
        <v>0.89999300000000004</v>
      </c>
      <c r="BW24">
        <v>0.100007</v>
      </c>
      <c r="BX24">
        <v>0</v>
      </c>
      <c r="BY24">
        <v>2.657</v>
      </c>
      <c r="BZ24">
        <v>0</v>
      </c>
      <c r="CA24">
        <v>6847.36</v>
      </c>
      <c r="CB24">
        <v>7165.37</v>
      </c>
      <c r="CC24">
        <v>35.375</v>
      </c>
      <c r="CD24">
        <v>38.936999999999998</v>
      </c>
      <c r="CE24">
        <v>37.436999999999998</v>
      </c>
      <c r="CF24">
        <v>36.811999999999998</v>
      </c>
      <c r="CG24">
        <v>35.875</v>
      </c>
      <c r="CH24">
        <v>674.89</v>
      </c>
      <c r="CI24">
        <v>74.989999999999995</v>
      </c>
      <c r="CJ24">
        <v>0</v>
      </c>
      <c r="CK24">
        <v>1689562416.9000001</v>
      </c>
      <c r="CL24">
        <v>0</v>
      </c>
      <c r="CM24">
        <v>1689561916.0999999</v>
      </c>
      <c r="CN24" t="s">
        <v>355</v>
      </c>
      <c r="CO24">
        <v>1689561912.0999999</v>
      </c>
      <c r="CP24">
        <v>1689561916.0999999</v>
      </c>
      <c r="CQ24">
        <v>23</v>
      </c>
      <c r="CR24">
        <v>0.23200000000000001</v>
      </c>
      <c r="CS24">
        <v>-2.1999999999999999E-2</v>
      </c>
      <c r="CT24">
        <v>-2.2229999999999999</v>
      </c>
      <c r="CU24">
        <v>7.9000000000000001E-2</v>
      </c>
      <c r="CV24">
        <v>411</v>
      </c>
      <c r="CW24">
        <v>17</v>
      </c>
      <c r="CX24">
        <v>0.11</v>
      </c>
      <c r="CY24">
        <v>0.06</v>
      </c>
      <c r="CZ24">
        <v>9.1593646117708207</v>
      </c>
      <c r="DA24">
        <v>-0.17724069714506299</v>
      </c>
      <c r="DB24">
        <v>3.6477501068886503E-2</v>
      </c>
      <c r="DC24">
        <v>1</v>
      </c>
      <c r="DD24">
        <v>409.82749999999999</v>
      </c>
      <c r="DE24">
        <v>-0.19109774436007401</v>
      </c>
      <c r="DF24">
        <v>4.8293374286750103E-2</v>
      </c>
      <c r="DG24">
        <v>-1</v>
      </c>
      <c r="DH24">
        <v>750.01075000000003</v>
      </c>
      <c r="DI24">
        <v>0.47584462262423699</v>
      </c>
      <c r="DJ24">
        <v>0.15554770168665799</v>
      </c>
      <c r="DK24">
        <v>1</v>
      </c>
      <c r="DL24">
        <v>2</v>
      </c>
      <c r="DM24">
        <v>2</v>
      </c>
      <c r="DN24" t="s">
        <v>356</v>
      </c>
      <c r="DO24">
        <v>3.1584599999999998</v>
      </c>
      <c r="DP24">
        <v>2.7719299999999998</v>
      </c>
      <c r="DQ24">
        <v>9.5083100000000004E-2</v>
      </c>
      <c r="DR24">
        <v>9.6755099999999997E-2</v>
      </c>
      <c r="DS24">
        <v>9.9676500000000001E-2</v>
      </c>
      <c r="DT24">
        <v>9.4037700000000002E-2</v>
      </c>
      <c r="DU24">
        <v>28750.1</v>
      </c>
      <c r="DV24">
        <v>29989.3</v>
      </c>
      <c r="DW24">
        <v>29512.2</v>
      </c>
      <c r="DX24">
        <v>30949.5</v>
      </c>
      <c r="DY24">
        <v>34816.400000000001</v>
      </c>
      <c r="DZ24">
        <v>36787.4</v>
      </c>
      <c r="EA24">
        <v>40522.5</v>
      </c>
      <c r="EB24">
        <v>42979.1</v>
      </c>
      <c r="EC24">
        <v>2.2670499999999998</v>
      </c>
      <c r="ED24">
        <v>1.78898</v>
      </c>
      <c r="EE24">
        <v>0.16431899999999999</v>
      </c>
      <c r="EF24">
        <v>0</v>
      </c>
      <c r="EG24">
        <v>23.265000000000001</v>
      </c>
      <c r="EH24">
        <v>999.9</v>
      </c>
      <c r="EI24">
        <v>37.700000000000003</v>
      </c>
      <c r="EJ24">
        <v>33.616</v>
      </c>
      <c r="EK24">
        <v>19.608699999999999</v>
      </c>
      <c r="EL24">
        <v>60.743099999999998</v>
      </c>
      <c r="EM24">
        <v>23.7941</v>
      </c>
      <c r="EN24">
        <v>1</v>
      </c>
      <c r="EO24">
        <v>-0.28823199999999999</v>
      </c>
      <c r="EP24">
        <v>-2.7806000000000002</v>
      </c>
      <c r="EQ24">
        <v>20.2806</v>
      </c>
      <c r="ER24">
        <v>5.2408000000000001</v>
      </c>
      <c r="ES24">
        <v>11.8302</v>
      </c>
      <c r="ET24">
        <v>4.9816000000000003</v>
      </c>
      <c r="EU24">
        <v>3.2990499999999998</v>
      </c>
      <c r="EV24">
        <v>47.7</v>
      </c>
      <c r="EW24">
        <v>3106.3</v>
      </c>
      <c r="EX24">
        <v>8632.7999999999993</v>
      </c>
      <c r="EY24">
        <v>152.19999999999999</v>
      </c>
      <c r="EZ24">
        <v>1.8736299999999999</v>
      </c>
      <c r="FA24">
        <v>1.87927</v>
      </c>
      <c r="FB24">
        <v>1.8796600000000001</v>
      </c>
      <c r="FC24">
        <v>1.8803399999999999</v>
      </c>
      <c r="FD24">
        <v>1.8778999999999999</v>
      </c>
      <c r="FE24">
        <v>1.8766799999999999</v>
      </c>
      <c r="FF24">
        <v>1.8773500000000001</v>
      </c>
      <c r="FG24">
        <v>1.87514</v>
      </c>
      <c r="FH24">
        <v>0</v>
      </c>
      <c r="FI24">
        <v>0</v>
      </c>
      <c r="FJ24">
        <v>0</v>
      </c>
      <c r="FK24">
        <v>0</v>
      </c>
      <c r="FL24" t="s">
        <v>357</v>
      </c>
      <c r="FM24" t="s">
        <v>358</v>
      </c>
      <c r="FN24" t="s">
        <v>359</v>
      </c>
      <c r="FO24" t="s">
        <v>359</v>
      </c>
      <c r="FP24" t="s">
        <v>359</v>
      </c>
      <c r="FQ24" t="s">
        <v>359</v>
      </c>
      <c r="FR24">
        <v>0</v>
      </c>
      <c r="FS24">
        <v>100</v>
      </c>
      <c r="FT24">
        <v>100</v>
      </c>
      <c r="FU24">
        <v>-2.222</v>
      </c>
      <c r="FV24">
        <v>7.9200000000000007E-2</v>
      </c>
      <c r="FW24">
        <v>-2.22379449801443</v>
      </c>
      <c r="FX24">
        <v>1.4527828764109799E-4</v>
      </c>
      <c r="FY24">
        <v>-4.3579519040863002E-7</v>
      </c>
      <c r="FZ24">
        <v>2.0799061152897499E-10</v>
      </c>
      <c r="GA24">
        <v>7.9179999999993797E-2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8.4</v>
      </c>
      <c r="GJ24">
        <v>8.3000000000000007</v>
      </c>
      <c r="GK24">
        <v>1.06812</v>
      </c>
      <c r="GL24">
        <v>2.6037599999999999</v>
      </c>
      <c r="GM24">
        <v>1.54541</v>
      </c>
      <c r="GN24">
        <v>2.2692899999999998</v>
      </c>
      <c r="GO24">
        <v>1.5979000000000001</v>
      </c>
      <c r="GP24">
        <v>2.3718300000000001</v>
      </c>
      <c r="GQ24">
        <v>35.4754</v>
      </c>
      <c r="GR24">
        <v>14.893800000000001</v>
      </c>
      <c r="GS24">
        <v>18</v>
      </c>
      <c r="GT24">
        <v>639.25900000000001</v>
      </c>
      <c r="GU24">
        <v>369.39499999999998</v>
      </c>
      <c r="GV24">
        <v>27.500800000000002</v>
      </c>
      <c r="GW24">
        <v>23.016999999999999</v>
      </c>
      <c r="GX24">
        <v>30.0001</v>
      </c>
      <c r="GY24">
        <v>23.135200000000001</v>
      </c>
      <c r="GZ24">
        <v>23.125599999999999</v>
      </c>
      <c r="HA24">
        <v>21.431000000000001</v>
      </c>
      <c r="HB24">
        <v>20</v>
      </c>
      <c r="HC24">
        <v>-30</v>
      </c>
      <c r="HD24">
        <v>27.494599999999998</v>
      </c>
      <c r="HE24">
        <v>409.78500000000003</v>
      </c>
      <c r="HF24">
        <v>0</v>
      </c>
      <c r="HG24">
        <v>100.503</v>
      </c>
      <c r="HH24">
        <v>99.565700000000007</v>
      </c>
    </row>
    <row r="25" spans="1:216" x14ac:dyDescent="0.2">
      <c r="A25">
        <v>7</v>
      </c>
      <c r="B25">
        <v>1689562475</v>
      </c>
      <c r="C25">
        <v>366</v>
      </c>
      <c r="D25" t="s">
        <v>370</v>
      </c>
      <c r="E25" t="s">
        <v>371</v>
      </c>
      <c r="F25" t="s">
        <v>349</v>
      </c>
      <c r="G25" t="s">
        <v>350</v>
      </c>
      <c r="H25" t="s">
        <v>351</v>
      </c>
      <c r="I25" t="s">
        <v>352</v>
      </c>
      <c r="J25" t="s">
        <v>353</v>
      </c>
      <c r="K25" t="s">
        <v>354</v>
      </c>
      <c r="L25">
        <v>1689562475</v>
      </c>
      <c r="M25">
        <f t="shared" si="0"/>
        <v>1.5604407326462134E-3</v>
      </c>
      <c r="N25">
        <f t="shared" si="1"/>
        <v>1.5604407326462133</v>
      </c>
      <c r="O25">
        <f t="shared" si="2"/>
        <v>8.7255779563640097</v>
      </c>
      <c r="P25">
        <f t="shared" si="3"/>
        <v>400.024</v>
      </c>
      <c r="Q25">
        <f t="shared" si="4"/>
        <v>252.66209942741372</v>
      </c>
      <c r="R25">
        <f t="shared" si="5"/>
        <v>25.414915408871245</v>
      </c>
      <c r="S25">
        <f t="shared" si="6"/>
        <v>40.237836005312801</v>
      </c>
      <c r="T25">
        <f t="shared" si="7"/>
        <v>0.10191915478002378</v>
      </c>
      <c r="U25">
        <f t="shared" si="8"/>
        <v>2.9406029152003912</v>
      </c>
      <c r="V25">
        <f t="shared" si="9"/>
        <v>9.9996625661954566E-2</v>
      </c>
      <c r="W25">
        <f t="shared" si="10"/>
        <v>6.2667602060442071E-2</v>
      </c>
      <c r="X25">
        <f t="shared" si="11"/>
        <v>99.200152950482646</v>
      </c>
      <c r="Y25">
        <f t="shared" si="12"/>
        <v>26.660719655884169</v>
      </c>
      <c r="Z25">
        <f t="shared" si="13"/>
        <v>26.006599999999999</v>
      </c>
      <c r="AA25">
        <f t="shared" si="14"/>
        <v>3.3755764590477897</v>
      </c>
      <c r="AB25">
        <f t="shared" si="15"/>
        <v>53.190990112847338</v>
      </c>
      <c r="AC25">
        <f t="shared" si="16"/>
        <v>1.8466449226044799</v>
      </c>
      <c r="AD25">
        <f t="shared" si="17"/>
        <v>3.471725039685726</v>
      </c>
      <c r="AE25">
        <f t="shared" si="18"/>
        <v>1.5289315364433098</v>
      </c>
      <c r="AF25">
        <f t="shared" si="19"/>
        <v>-68.815436309698015</v>
      </c>
      <c r="AG25">
        <f t="shared" si="20"/>
        <v>75.382814465216839</v>
      </c>
      <c r="AH25">
        <f t="shared" si="21"/>
        <v>5.4906697712719312</v>
      </c>
      <c r="AI25">
        <f t="shared" si="22"/>
        <v>111.2582008772734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53301.312648305349</v>
      </c>
      <c r="AO25">
        <f t="shared" si="26"/>
        <v>599.79499999999996</v>
      </c>
      <c r="AP25">
        <f t="shared" si="27"/>
        <v>505.62721500025003</v>
      </c>
      <c r="AQ25">
        <f t="shared" si="28"/>
        <v>0.84300005001750611</v>
      </c>
      <c r="AR25">
        <f t="shared" si="29"/>
        <v>0.16539009653378681</v>
      </c>
      <c r="AS25">
        <v>1689562475</v>
      </c>
      <c r="AT25">
        <v>400.024</v>
      </c>
      <c r="AU25">
        <v>409.37200000000001</v>
      </c>
      <c r="AV25">
        <v>18.3584</v>
      </c>
      <c r="AW25">
        <v>16.826899999999998</v>
      </c>
      <c r="AX25">
        <v>402.24599999999998</v>
      </c>
      <c r="AY25">
        <v>18.279199999999999</v>
      </c>
      <c r="AZ25">
        <v>600.11500000000001</v>
      </c>
      <c r="BA25">
        <v>100.55</v>
      </c>
      <c r="BB25">
        <v>3.8554699999999997E-2</v>
      </c>
      <c r="BC25">
        <v>26.482099999999999</v>
      </c>
      <c r="BD25">
        <v>26.006599999999999</v>
      </c>
      <c r="BE25">
        <v>999.9</v>
      </c>
      <c r="BF25">
        <v>0</v>
      </c>
      <c r="BG25">
        <v>0</v>
      </c>
      <c r="BH25">
        <v>10008.1</v>
      </c>
      <c r="BI25">
        <v>0</v>
      </c>
      <c r="BJ25">
        <v>869.22699999999998</v>
      </c>
      <c r="BK25">
        <v>-9.3485099999999992</v>
      </c>
      <c r="BL25">
        <v>407.505</v>
      </c>
      <c r="BM25">
        <v>416.37900000000002</v>
      </c>
      <c r="BN25">
        <v>1.53155</v>
      </c>
      <c r="BO25">
        <v>409.37200000000001</v>
      </c>
      <c r="BP25">
        <v>16.826899999999998</v>
      </c>
      <c r="BQ25">
        <v>1.8459399999999999</v>
      </c>
      <c r="BR25">
        <v>1.6919500000000001</v>
      </c>
      <c r="BS25">
        <v>16.1814</v>
      </c>
      <c r="BT25">
        <v>14.822699999999999</v>
      </c>
      <c r="BU25">
        <v>599.79499999999996</v>
      </c>
      <c r="BV25">
        <v>0.89999399999999996</v>
      </c>
      <c r="BW25">
        <v>0.100006</v>
      </c>
      <c r="BX25">
        <v>0</v>
      </c>
      <c r="BY25">
        <v>2.3140999999999998</v>
      </c>
      <c r="BZ25">
        <v>0</v>
      </c>
      <c r="CA25">
        <v>5896.06</v>
      </c>
      <c r="CB25">
        <v>5731.24</v>
      </c>
      <c r="CC25">
        <v>35</v>
      </c>
      <c r="CD25">
        <v>38.811999999999998</v>
      </c>
      <c r="CE25">
        <v>37.186999999999998</v>
      </c>
      <c r="CF25">
        <v>36.686999999999998</v>
      </c>
      <c r="CG25">
        <v>35.625</v>
      </c>
      <c r="CH25">
        <v>539.80999999999995</v>
      </c>
      <c r="CI25">
        <v>59.98</v>
      </c>
      <c r="CJ25">
        <v>0</v>
      </c>
      <c r="CK25">
        <v>1689562478.0999999</v>
      </c>
      <c r="CL25">
        <v>0</v>
      </c>
      <c r="CM25">
        <v>1689561916.0999999</v>
      </c>
      <c r="CN25" t="s">
        <v>355</v>
      </c>
      <c r="CO25">
        <v>1689561912.0999999</v>
      </c>
      <c r="CP25">
        <v>1689561916.0999999</v>
      </c>
      <c r="CQ25">
        <v>23</v>
      </c>
      <c r="CR25">
        <v>0.23200000000000001</v>
      </c>
      <c r="CS25">
        <v>-2.1999999999999999E-2</v>
      </c>
      <c r="CT25">
        <v>-2.2229999999999999</v>
      </c>
      <c r="CU25">
        <v>7.9000000000000001E-2</v>
      </c>
      <c r="CV25">
        <v>411</v>
      </c>
      <c r="CW25">
        <v>17</v>
      </c>
      <c r="CX25">
        <v>0.11</v>
      </c>
      <c r="CY25">
        <v>0.06</v>
      </c>
      <c r="CZ25">
        <v>8.6063727999636992</v>
      </c>
      <c r="DA25">
        <v>0.30571950984436103</v>
      </c>
      <c r="DB25">
        <v>3.8144824501824298E-2</v>
      </c>
      <c r="DC25">
        <v>1</v>
      </c>
      <c r="DD25">
        <v>409.28399999999999</v>
      </c>
      <c r="DE25">
        <v>-0.15015584415573899</v>
      </c>
      <c r="DF25">
        <v>4.29151987728656E-2</v>
      </c>
      <c r="DG25">
        <v>-1</v>
      </c>
      <c r="DH25">
        <v>599.99175000000002</v>
      </c>
      <c r="DI25">
        <v>0.20716157442609001</v>
      </c>
      <c r="DJ25">
        <v>0.15618990844480701</v>
      </c>
      <c r="DK25">
        <v>1</v>
      </c>
      <c r="DL25">
        <v>2</v>
      </c>
      <c r="DM25">
        <v>2</v>
      </c>
      <c r="DN25" t="s">
        <v>356</v>
      </c>
      <c r="DO25">
        <v>3.15801</v>
      </c>
      <c r="DP25">
        <v>2.7729499999999998</v>
      </c>
      <c r="DQ25">
        <v>9.5079999999999998E-2</v>
      </c>
      <c r="DR25">
        <v>9.6681600000000006E-2</v>
      </c>
      <c r="DS25">
        <v>9.9487400000000004E-2</v>
      </c>
      <c r="DT25">
        <v>9.3955700000000003E-2</v>
      </c>
      <c r="DU25">
        <v>28748</v>
      </c>
      <c r="DV25">
        <v>29989.3</v>
      </c>
      <c r="DW25">
        <v>29510.1</v>
      </c>
      <c r="DX25">
        <v>30947.200000000001</v>
      </c>
      <c r="DY25">
        <v>34821.9</v>
      </c>
      <c r="DZ25">
        <v>36787.599999999999</v>
      </c>
      <c r="EA25">
        <v>40520.1</v>
      </c>
      <c r="EB25">
        <v>42975.3</v>
      </c>
      <c r="EC25">
        <v>2.2659699999999998</v>
      </c>
      <c r="ED25">
        <v>1.7894000000000001</v>
      </c>
      <c r="EE25">
        <v>0.14993899999999999</v>
      </c>
      <c r="EF25">
        <v>0</v>
      </c>
      <c r="EG25">
        <v>23.5456</v>
      </c>
      <c r="EH25">
        <v>999.9</v>
      </c>
      <c r="EI25">
        <v>37.773000000000003</v>
      </c>
      <c r="EJ25">
        <v>33.545999999999999</v>
      </c>
      <c r="EK25">
        <v>19.5701</v>
      </c>
      <c r="EL25">
        <v>60.883099999999999</v>
      </c>
      <c r="EM25">
        <v>23.665900000000001</v>
      </c>
      <c r="EN25">
        <v>1</v>
      </c>
      <c r="EO25">
        <v>-0.28703299999999998</v>
      </c>
      <c r="EP25">
        <v>-1.2808600000000001</v>
      </c>
      <c r="EQ25">
        <v>20.3004</v>
      </c>
      <c r="ER25">
        <v>5.2408000000000001</v>
      </c>
      <c r="ES25">
        <v>11.8302</v>
      </c>
      <c r="ET25">
        <v>4.9826499999999996</v>
      </c>
      <c r="EU25">
        <v>3.2990300000000001</v>
      </c>
      <c r="EV25">
        <v>47.7</v>
      </c>
      <c r="EW25">
        <v>3107.4</v>
      </c>
      <c r="EX25">
        <v>8636.6</v>
      </c>
      <c r="EY25">
        <v>152.19999999999999</v>
      </c>
      <c r="EZ25">
        <v>1.8736299999999999</v>
      </c>
      <c r="FA25">
        <v>1.87927</v>
      </c>
      <c r="FB25">
        <v>1.8796900000000001</v>
      </c>
      <c r="FC25">
        <v>1.8803399999999999</v>
      </c>
      <c r="FD25">
        <v>1.8778999999999999</v>
      </c>
      <c r="FE25">
        <v>1.8767</v>
      </c>
      <c r="FF25">
        <v>1.87738</v>
      </c>
      <c r="FG25">
        <v>1.8751500000000001</v>
      </c>
      <c r="FH25">
        <v>0</v>
      </c>
      <c r="FI25">
        <v>0</v>
      </c>
      <c r="FJ25">
        <v>0</v>
      </c>
      <c r="FK25">
        <v>0</v>
      </c>
      <c r="FL25" t="s">
        <v>357</v>
      </c>
      <c r="FM25" t="s">
        <v>358</v>
      </c>
      <c r="FN25" t="s">
        <v>359</v>
      </c>
      <c r="FO25" t="s">
        <v>359</v>
      </c>
      <c r="FP25" t="s">
        <v>359</v>
      </c>
      <c r="FQ25" t="s">
        <v>359</v>
      </c>
      <c r="FR25">
        <v>0</v>
      </c>
      <c r="FS25">
        <v>100</v>
      </c>
      <c r="FT25">
        <v>100</v>
      </c>
      <c r="FU25">
        <v>-2.222</v>
      </c>
      <c r="FV25">
        <v>7.9200000000000007E-2</v>
      </c>
      <c r="FW25">
        <v>-2.22379449801443</v>
      </c>
      <c r="FX25">
        <v>1.4527828764109799E-4</v>
      </c>
      <c r="FY25">
        <v>-4.3579519040863002E-7</v>
      </c>
      <c r="FZ25">
        <v>2.0799061152897499E-10</v>
      </c>
      <c r="GA25">
        <v>7.9179999999993797E-2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9.4</v>
      </c>
      <c r="GJ25">
        <v>9.3000000000000007</v>
      </c>
      <c r="GK25">
        <v>1.0668899999999999</v>
      </c>
      <c r="GL25">
        <v>2.5952099999999998</v>
      </c>
      <c r="GM25">
        <v>1.54541</v>
      </c>
      <c r="GN25">
        <v>2.2705099999999998</v>
      </c>
      <c r="GO25">
        <v>1.5979000000000001</v>
      </c>
      <c r="GP25">
        <v>2.4890099999999999</v>
      </c>
      <c r="GQ25">
        <v>35.498600000000003</v>
      </c>
      <c r="GR25">
        <v>14.911300000000001</v>
      </c>
      <c r="GS25">
        <v>18</v>
      </c>
      <c r="GT25">
        <v>638.76800000000003</v>
      </c>
      <c r="GU25">
        <v>369.78699999999998</v>
      </c>
      <c r="GV25">
        <v>26.439900000000002</v>
      </c>
      <c r="GW25">
        <v>23.057600000000001</v>
      </c>
      <c r="GX25">
        <v>30.000499999999999</v>
      </c>
      <c r="GY25">
        <v>23.159400000000002</v>
      </c>
      <c r="GZ25">
        <v>23.148800000000001</v>
      </c>
      <c r="HA25">
        <v>21.403199999999998</v>
      </c>
      <c r="HB25">
        <v>20</v>
      </c>
      <c r="HC25">
        <v>-30</v>
      </c>
      <c r="HD25">
        <v>26.419799999999999</v>
      </c>
      <c r="HE25">
        <v>409.25400000000002</v>
      </c>
      <c r="HF25">
        <v>0</v>
      </c>
      <c r="HG25">
        <v>100.496</v>
      </c>
      <c r="HH25">
        <v>99.557599999999994</v>
      </c>
    </row>
    <row r="26" spans="1:216" x14ac:dyDescent="0.2">
      <c r="A26">
        <v>8</v>
      </c>
      <c r="B26">
        <v>1689562536</v>
      </c>
      <c r="C26">
        <v>427</v>
      </c>
      <c r="D26" t="s">
        <v>372</v>
      </c>
      <c r="E26" t="s">
        <v>373</v>
      </c>
      <c r="F26" t="s">
        <v>349</v>
      </c>
      <c r="G26" t="s">
        <v>350</v>
      </c>
      <c r="H26" t="s">
        <v>351</v>
      </c>
      <c r="I26" t="s">
        <v>352</v>
      </c>
      <c r="J26" t="s">
        <v>353</v>
      </c>
      <c r="K26" t="s">
        <v>354</v>
      </c>
      <c r="L26">
        <v>1689562536</v>
      </c>
      <c r="M26">
        <f t="shared" si="0"/>
        <v>1.5359319199949209E-3</v>
      </c>
      <c r="N26">
        <f t="shared" si="1"/>
        <v>1.5359319199949208</v>
      </c>
      <c r="O26">
        <f t="shared" si="2"/>
        <v>8.1684498454432468</v>
      </c>
      <c r="P26">
        <f t="shared" si="3"/>
        <v>399.98200000000003</v>
      </c>
      <c r="Q26">
        <f t="shared" si="4"/>
        <v>259.35377370533581</v>
      </c>
      <c r="R26">
        <f t="shared" si="5"/>
        <v>26.087122462507818</v>
      </c>
      <c r="S26">
        <f t="shared" si="6"/>
        <v>40.232225148394406</v>
      </c>
      <c r="T26">
        <f t="shared" si="7"/>
        <v>0.10029855312028139</v>
      </c>
      <c r="U26">
        <f t="shared" si="8"/>
        <v>2.9377001993461227</v>
      </c>
      <c r="V26">
        <f t="shared" si="9"/>
        <v>9.8434272076842855E-2</v>
      </c>
      <c r="W26">
        <f t="shared" si="10"/>
        <v>6.1686032060739124E-2</v>
      </c>
      <c r="X26">
        <f t="shared" si="11"/>
        <v>82.682149431661074</v>
      </c>
      <c r="Y26">
        <f t="shared" si="12"/>
        <v>26.581250946601454</v>
      </c>
      <c r="Z26">
        <f t="shared" si="13"/>
        <v>25.9908</v>
      </c>
      <c r="AA26">
        <f t="shared" si="14"/>
        <v>3.3724219484178679</v>
      </c>
      <c r="AB26">
        <f t="shared" si="15"/>
        <v>53.068923592996512</v>
      </c>
      <c r="AC26">
        <f t="shared" si="16"/>
        <v>1.8436240999468001</v>
      </c>
      <c r="AD26">
        <f t="shared" si="17"/>
        <v>3.4740182674255382</v>
      </c>
      <c r="AE26">
        <f t="shared" si="18"/>
        <v>1.5287978484710678</v>
      </c>
      <c r="AF26">
        <f t="shared" si="19"/>
        <v>-67.734597671776015</v>
      </c>
      <c r="AG26">
        <f t="shared" si="20"/>
        <v>79.584589806442168</v>
      </c>
      <c r="AH26">
        <f t="shared" si="21"/>
        <v>5.8023094538759059</v>
      </c>
      <c r="AI26">
        <f t="shared" si="22"/>
        <v>100.33445102020313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53214.877951806062</v>
      </c>
      <c r="AO26">
        <f t="shared" si="26"/>
        <v>499.916</v>
      </c>
      <c r="AP26">
        <f t="shared" si="27"/>
        <v>421.42972799567929</v>
      </c>
      <c r="AQ26">
        <f t="shared" si="28"/>
        <v>0.8430010801728276</v>
      </c>
      <c r="AR26">
        <f t="shared" si="29"/>
        <v>0.16539208473355738</v>
      </c>
      <c r="AS26">
        <v>1689562536</v>
      </c>
      <c r="AT26">
        <v>399.98200000000003</v>
      </c>
      <c r="AU26">
        <v>408.762</v>
      </c>
      <c r="AV26">
        <v>18.329000000000001</v>
      </c>
      <c r="AW26">
        <v>16.8217</v>
      </c>
      <c r="AX26">
        <v>402.20400000000001</v>
      </c>
      <c r="AY26">
        <v>18.2498</v>
      </c>
      <c r="AZ26">
        <v>600.19100000000003</v>
      </c>
      <c r="BA26">
        <v>100.547</v>
      </c>
      <c r="BB26">
        <v>3.8089199999999997E-2</v>
      </c>
      <c r="BC26">
        <v>26.493300000000001</v>
      </c>
      <c r="BD26">
        <v>25.9908</v>
      </c>
      <c r="BE26">
        <v>999.9</v>
      </c>
      <c r="BF26">
        <v>0</v>
      </c>
      <c r="BG26">
        <v>0</v>
      </c>
      <c r="BH26">
        <v>9991.8799999999992</v>
      </c>
      <c r="BI26">
        <v>0</v>
      </c>
      <c r="BJ26">
        <v>1030.8900000000001</v>
      </c>
      <c r="BK26">
        <v>-8.7807899999999997</v>
      </c>
      <c r="BL26">
        <v>407.45</v>
      </c>
      <c r="BM26">
        <v>415.75599999999997</v>
      </c>
      <c r="BN26">
        <v>1.5073000000000001</v>
      </c>
      <c r="BO26">
        <v>408.762</v>
      </c>
      <c r="BP26">
        <v>16.8217</v>
      </c>
      <c r="BQ26">
        <v>1.84293</v>
      </c>
      <c r="BR26">
        <v>1.6913800000000001</v>
      </c>
      <c r="BS26">
        <v>16.155799999999999</v>
      </c>
      <c r="BT26">
        <v>14.817500000000001</v>
      </c>
      <c r="BU26">
        <v>499.916</v>
      </c>
      <c r="BV26">
        <v>0.89997099999999997</v>
      </c>
      <c r="BW26">
        <v>0.10002900000000001</v>
      </c>
      <c r="BX26">
        <v>0</v>
      </c>
      <c r="BY26">
        <v>2.1101000000000001</v>
      </c>
      <c r="BZ26">
        <v>0</v>
      </c>
      <c r="CA26">
        <v>5303.64</v>
      </c>
      <c r="CB26">
        <v>4776.84</v>
      </c>
      <c r="CC26">
        <v>34.75</v>
      </c>
      <c r="CD26">
        <v>38.686999999999998</v>
      </c>
      <c r="CE26">
        <v>37</v>
      </c>
      <c r="CF26">
        <v>36.686999999999998</v>
      </c>
      <c r="CG26">
        <v>35.375</v>
      </c>
      <c r="CH26">
        <v>449.91</v>
      </c>
      <c r="CI26">
        <v>50.01</v>
      </c>
      <c r="CJ26">
        <v>0</v>
      </c>
      <c r="CK26">
        <v>1689562539.3</v>
      </c>
      <c r="CL26">
        <v>0</v>
      </c>
      <c r="CM26">
        <v>1689561916.0999999</v>
      </c>
      <c r="CN26" t="s">
        <v>355</v>
      </c>
      <c r="CO26">
        <v>1689561912.0999999</v>
      </c>
      <c r="CP26">
        <v>1689561916.0999999</v>
      </c>
      <c r="CQ26">
        <v>23</v>
      </c>
      <c r="CR26">
        <v>0.23200000000000001</v>
      </c>
      <c r="CS26">
        <v>-2.1999999999999999E-2</v>
      </c>
      <c r="CT26">
        <v>-2.2229999999999999</v>
      </c>
      <c r="CU26">
        <v>7.9000000000000001E-2</v>
      </c>
      <c r="CV26">
        <v>411</v>
      </c>
      <c r="CW26">
        <v>17</v>
      </c>
      <c r="CX26">
        <v>0.11</v>
      </c>
      <c r="CY26">
        <v>0.06</v>
      </c>
      <c r="CZ26">
        <v>8.1033875574322192</v>
      </c>
      <c r="DA26">
        <v>0.103694195841256</v>
      </c>
      <c r="DB26">
        <v>3.6815875273019598E-2</v>
      </c>
      <c r="DC26">
        <v>1</v>
      </c>
      <c r="DD26">
        <v>408.7577</v>
      </c>
      <c r="DE26">
        <v>-7.9127819548387004E-2</v>
      </c>
      <c r="DF26">
        <v>3.2658995697973398E-2</v>
      </c>
      <c r="DG26">
        <v>-1</v>
      </c>
      <c r="DH26">
        <v>499.99680000000001</v>
      </c>
      <c r="DI26">
        <v>-0.61914358007542802</v>
      </c>
      <c r="DJ26">
        <v>0.12787595551940401</v>
      </c>
      <c r="DK26">
        <v>1</v>
      </c>
      <c r="DL26">
        <v>2</v>
      </c>
      <c r="DM26">
        <v>2</v>
      </c>
      <c r="DN26" t="s">
        <v>356</v>
      </c>
      <c r="DO26">
        <v>3.1581299999999999</v>
      </c>
      <c r="DP26">
        <v>2.7723399999999998</v>
      </c>
      <c r="DQ26">
        <v>9.5059299999999999E-2</v>
      </c>
      <c r="DR26">
        <v>9.6559500000000006E-2</v>
      </c>
      <c r="DS26">
        <v>9.9357100000000004E-2</v>
      </c>
      <c r="DT26">
        <v>9.3922400000000003E-2</v>
      </c>
      <c r="DU26">
        <v>28744.799999999999</v>
      </c>
      <c r="DV26">
        <v>29990.5</v>
      </c>
      <c r="DW26">
        <v>29506.5</v>
      </c>
      <c r="DX26">
        <v>30944.6</v>
      </c>
      <c r="DY26">
        <v>34822.9</v>
      </c>
      <c r="DZ26">
        <v>36786.800000000003</v>
      </c>
      <c r="EA26">
        <v>40514.9</v>
      </c>
      <c r="EB26">
        <v>42972.5</v>
      </c>
      <c r="EC26">
        <v>2.2648999999999999</v>
      </c>
      <c r="ED26">
        <v>1.7886500000000001</v>
      </c>
      <c r="EE26">
        <v>0.14157600000000001</v>
      </c>
      <c r="EF26">
        <v>0</v>
      </c>
      <c r="EG26">
        <v>23.667200000000001</v>
      </c>
      <c r="EH26">
        <v>999.9</v>
      </c>
      <c r="EI26">
        <v>37.834000000000003</v>
      </c>
      <c r="EJ26">
        <v>33.485999999999997</v>
      </c>
      <c r="EK26">
        <v>19.535399999999999</v>
      </c>
      <c r="EL26">
        <v>60.963099999999997</v>
      </c>
      <c r="EM26">
        <v>23.906199999999998</v>
      </c>
      <c r="EN26">
        <v>1</v>
      </c>
      <c r="EO26">
        <v>-0.28162300000000001</v>
      </c>
      <c r="EP26">
        <v>-1.9447099999999999</v>
      </c>
      <c r="EQ26">
        <v>20.2944</v>
      </c>
      <c r="ER26">
        <v>5.2404999999999999</v>
      </c>
      <c r="ES26">
        <v>11.8302</v>
      </c>
      <c r="ET26">
        <v>4.9825999999999997</v>
      </c>
      <c r="EU26">
        <v>3.2989999999999999</v>
      </c>
      <c r="EV26">
        <v>47.8</v>
      </c>
      <c r="EW26">
        <v>3108.8</v>
      </c>
      <c r="EX26">
        <v>8641.1</v>
      </c>
      <c r="EY26">
        <v>152.19999999999999</v>
      </c>
      <c r="EZ26">
        <v>1.8736299999999999</v>
      </c>
      <c r="FA26">
        <v>1.8792899999999999</v>
      </c>
      <c r="FB26">
        <v>1.8797299999999999</v>
      </c>
      <c r="FC26">
        <v>1.8803399999999999</v>
      </c>
      <c r="FD26">
        <v>1.8778999999999999</v>
      </c>
      <c r="FE26">
        <v>1.8767</v>
      </c>
      <c r="FF26">
        <v>1.87741</v>
      </c>
      <c r="FG26">
        <v>1.8751500000000001</v>
      </c>
      <c r="FH26">
        <v>0</v>
      </c>
      <c r="FI26">
        <v>0</v>
      </c>
      <c r="FJ26">
        <v>0</v>
      </c>
      <c r="FK26">
        <v>0</v>
      </c>
      <c r="FL26" t="s">
        <v>357</v>
      </c>
      <c r="FM26" t="s">
        <v>358</v>
      </c>
      <c r="FN26" t="s">
        <v>359</v>
      </c>
      <c r="FO26" t="s">
        <v>359</v>
      </c>
      <c r="FP26" t="s">
        <v>359</v>
      </c>
      <c r="FQ26" t="s">
        <v>359</v>
      </c>
      <c r="FR26">
        <v>0</v>
      </c>
      <c r="FS26">
        <v>100</v>
      </c>
      <c r="FT26">
        <v>100</v>
      </c>
      <c r="FU26">
        <v>-2.222</v>
      </c>
      <c r="FV26">
        <v>7.9200000000000007E-2</v>
      </c>
      <c r="FW26">
        <v>-2.22379449801443</v>
      </c>
      <c r="FX26">
        <v>1.4527828764109799E-4</v>
      </c>
      <c r="FY26">
        <v>-4.3579519040863002E-7</v>
      </c>
      <c r="FZ26">
        <v>2.0799061152897499E-10</v>
      </c>
      <c r="GA26">
        <v>7.9179999999993797E-2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10.4</v>
      </c>
      <c r="GJ26">
        <v>10.3</v>
      </c>
      <c r="GK26">
        <v>1.0656699999999999</v>
      </c>
      <c r="GL26">
        <v>2.5964399999999999</v>
      </c>
      <c r="GM26">
        <v>1.54541</v>
      </c>
      <c r="GN26">
        <v>2.2705099999999998</v>
      </c>
      <c r="GO26">
        <v>1.5979000000000001</v>
      </c>
      <c r="GP26">
        <v>2.4645999999999999</v>
      </c>
      <c r="GQ26">
        <v>35.521799999999999</v>
      </c>
      <c r="GR26">
        <v>14.893800000000001</v>
      </c>
      <c r="GS26">
        <v>18</v>
      </c>
      <c r="GT26">
        <v>638.47900000000004</v>
      </c>
      <c r="GU26">
        <v>369.68099999999998</v>
      </c>
      <c r="GV26">
        <v>27.066400000000002</v>
      </c>
      <c r="GW26">
        <v>23.122299999999999</v>
      </c>
      <c r="GX26">
        <v>30.000499999999999</v>
      </c>
      <c r="GY26">
        <v>23.200199999999999</v>
      </c>
      <c r="GZ26">
        <v>23.189599999999999</v>
      </c>
      <c r="HA26">
        <v>21.383800000000001</v>
      </c>
      <c r="HB26">
        <v>20</v>
      </c>
      <c r="HC26">
        <v>-30</v>
      </c>
      <c r="HD26">
        <v>27.070499999999999</v>
      </c>
      <c r="HE26">
        <v>408.89499999999998</v>
      </c>
      <c r="HF26">
        <v>0</v>
      </c>
      <c r="HG26">
        <v>100.48399999999999</v>
      </c>
      <c r="HH26">
        <v>99.550200000000004</v>
      </c>
    </row>
    <row r="27" spans="1:216" x14ac:dyDescent="0.2">
      <c r="A27">
        <v>9</v>
      </c>
      <c r="B27">
        <v>1689562597</v>
      </c>
      <c r="C27">
        <v>488</v>
      </c>
      <c r="D27" t="s">
        <v>374</v>
      </c>
      <c r="E27" t="s">
        <v>375</v>
      </c>
      <c r="F27" t="s">
        <v>349</v>
      </c>
      <c r="G27" t="s">
        <v>350</v>
      </c>
      <c r="H27" t="s">
        <v>351</v>
      </c>
      <c r="I27" t="s">
        <v>352</v>
      </c>
      <c r="J27" t="s">
        <v>353</v>
      </c>
      <c r="K27" t="s">
        <v>354</v>
      </c>
      <c r="L27">
        <v>1689562597</v>
      </c>
      <c r="M27">
        <f t="shared" si="0"/>
        <v>1.5096978423118934E-3</v>
      </c>
      <c r="N27">
        <f t="shared" si="1"/>
        <v>1.5096978423118934</v>
      </c>
      <c r="O27">
        <f t="shared" si="2"/>
        <v>7.0618219383870455</v>
      </c>
      <c r="P27">
        <f t="shared" si="3"/>
        <v>399.99</v>
      </c>
      <c r="Q27">
        <f t="shared" si="4"/>
        <v>275.00310970904485</v>
      </c>
      <c r="R27">
        <f t="shared" si="5"/>
        <v>27.661593254669231</v>
      </c>
      <c r="S27">
        <f t="shared" si="6"/>
        <v>40.233583895256004</v>
      </c>
      <c r="T27">
        <f t="shared" si="7"/>
        <v>9.8466448079596813E-2</v>
      </c>
      <c r="U27">
        <f t="shared" si="8"/>
        <v>2.9382836588344627</v>
      </c>
      <c r="V27">
        <f t="shared" si="9"/>
        <v>9.6669344918334899E-2</v>
      </c>
      <c r="W27">
        <f t="shared" si="10"/>
        <v>6.0577071254540378E-2</v>
      </c>
      <c r="X27">
        <f t="shared" si="11"/>
        <v>61.981597961587717</v>
      </c>
      <c r="Y27">
        <f t="shared" si="12"/>
        <v>26.541463212936701</v>
      </c>
      <c r="Z27">
        <f t="shared" si="13"/>
        <v>25.971499999999999</v>
      </c>
      <c r="AA27">
        <f t="shared" si="14"/>
        <v>3.3685721474405423</v>
      </c>
      <c r="AB27">
        <f t="shared" si="15"/>
        <v>52.683336175522399</v>
      </c>
      <c r="AC27">
        <f t="shared" si="16"/>
        <v>1.8383586407241599</v>
      </c>
      <c r="AD27">
        <f t="shared" si="17"/>
        <v>3.4894499365024907</v>
      </c>
      <c r="AE27">
        <f t="shared" si="18"/>
        <v>1.5302135067163825</v>
      </c>
      <c r="AF27">
        <f t="shared" si="19"/>
        <v>-66.57767484595449</v>
      </c>
      <c r="AG27">
        <f t="shared" si="20"/>
        <v>94.570022923205102</v>
      </c>
      <c r="AH27">
        <f t="shared" si="21"/>
        <v>6.8954238278014683</v>
      </c>
      <c r="AI27">
        <f t="shared" si="22"/>
        <v>96.869369866639801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53218.513995312824</v>
      </c>
      <c r="AO27">
        <f t="shared" si="26"/>
        <v>374.755</v>
      </c>
      <c r="AP27">
        <f t="shared" si="27"/>
        <v>315.918915006004</v>
      </c>
      <c r="AQ27">
        <f t="shared" si="28"/>
        <v>0.84300120080053365</v>
      </c>
      <c r="AR27">
        <f t="shared" si="29"/>
        <v>0.16539231754503</v>
      </c>
      <c r="AS27">
        <v>1689562597</v>
      </c>
      <c r="AT27">
        <v>399.99</v>
      </c>
      <c r="AU27">
        <v>407.65100000000001</v>
      </c>
      <c r="AV27">
        <v>18.276399999999999</v>
      </c>
      <c r="AW27">
        <v>16.795200000000001</v>
      </c>
      <c r="AX27">
        <v>402.21199999999999</v>
      </c>
      <c r="AY27">
        <v>18.197199999999999</v>
      </c>
      <c r="AZ27">
        <v>600.36699999999996</v>
      </c>
      <c r="BA27">
        <v>100.54900000000001</v>
      </c>
      <c r="BB27">
        <v>3.7474399999999998E-2</v>
      </c>
      <c r="BC27">
        <v>26.5685</v>
      </c>
      <c r="BD27">
        <v>25.971499999999999</v>
      </c>
      <c r="BE27">
        <v>999.9</v>
      </c>
      <c r="BF27">
        <v>0</v>
      </c>
      <c r="BG27">
        <v>0</v>
      </c>
      <c r="BH27">
        <v>9995</v>
      </c>
      <c r="BI27">
        <v>0</v>
      </c>
      <c r="BJ27">
        <v>759.02800000000002</v>
      </c>
      <c r="BK27">
        <v>-7.66092</v>
      </c>
      <c r="BL27">
        <v>407.43599999999998</v>
      </c>
      <c r="BM27">
        <v>414.61399999999998</v>
      </c>
      <c r="BN27">
        <v>1.48122</v>
      </c>
      <c r="BO27">
        <v>407.65100000000001</v>
      </c>
      <c r="BP27">
        <v>16.795200000000001</v>
      </c>
      <c r="BQ27">
        <v>1.8376699999999999</v>
      </c>
      <c r="BR27">
        <v>1.6887399999999999</v>
      </c>
      <c r="BS27">
        <v>16.111000000000001</v>
      </c>
      <c r="BT27">
        <v>14.7933</v>
      </c>
      <c r="BU27">
        <v>374.755</v>
      </c>
      <c r="BV27">
        <v>0.89995800000000004</v>
      </c>
      <c r="BW27">
        <v>0.10004200000000001</v>
      </c>
      <c r="BX27">
        <v>0</v>
      </c>
      <c r="BY27">
        <v>2.3921000000000001</v>
      </c>
      <c r="BZ27">
        <v>0</v>
      </c>
      <c r="CA27">
        <v>4238.42</v>
      </c>
      <c r="CB27">
        <v>3580.88</v>
      </c>
      <c r="CC27">
        <v>34.25</v>
      </c>
      <c r="CD27">
        <v>38.5</v>
      </c>
      <c r="CE27">
        <v>36.686999999999998</v>
      </c>
      <c r="CF27">
        <v>36.375</v>
      </c>
      <c r="CG27">
        <v>35.061999999999998</v>
      </c>
      <c r="CH27">
        <v>337.26</v>
      </c>
      <c r="CI27">
        <v>37.49</v>
      </c>
      <c r="CJ27">
        <v>0</v>
      </c>
      <c r="CK27">
        <v>1689562599.9000001</v>
      </c>
      <c r="CL27">
        <v>0</v>
      </c>
      <c r="CM27">
        <v>1689561916.0999999</v>
      </c>
      <c r="CN27" t="s">
        <v>355</v>
      </c>
      <c r="CO27">
        <v>1689561912.0999999</v>
      </c>
      <c r="CP27">
        <v>1689561916.0999999</v>
      </c>
      <c r="CQ27">
        <v>23</v>
      </c>
      <c r="CR27">
        <v>0.23200000000000001</v>
      </c>
      <c r="CS27">
        <v>-2.1999999999999999E-2</v>
      </c>
      <c r="CT27">
        <v>-2.2229999999999999</v>
      </c>
      <c r="CU27">
        <v>7.9000000000000001E-2</v>
      </c>
      <c r="CV27">
        <v>411</v>
      </c>
      <c r="CW27">
        <v>17</v>
      </c>
      <c r="CX27">
        <v>0.11</v>
      </c>
      <c r="CY27">
        <v>0.06</v>
      </c>
      <c r="CZ27">
        <v>7.0538597808866799</v>
      </c>
      <c r="DA27">
        <v>0.54886884170287698</v>
      </c>
      <c r="DB27">
        <v>6.2658070239636002E-2</v>
      </c>
      <c r="DC27">
        <v>1</v>
      </c>
      <c r="DD27">
        <v>407.71904761904801</v>
      </c>
      <c r="DE27">
        <v>7.5194805194540706E-2</v>
      </c>
      <c r="DF27">
        <v>3.6211647942508099E-2</v>
      </c>
      <c r="DG27">
        <v>-1</v>
      </c>
      <c r="DH27">
        <v>375.00471428571399</v>
      </c>
      <c r="DI27">
        <v>3.1518180082099299E-2</v>
      </c>
      <c r="DJ27">
        <v>0.117796492330802</v>
      </c>
      <c r="DK27">
        <v>1</v>
      </c>
      <c r="DL27">
        <v>2</v>
      </c>
      <c r="DM27">
        <v>2</v>
      </c>
      <c r="DN27" t="s">
        <v>356</v>
      </c>
      <c r="DO27">
        <v>3.1584599999999998</v>
      </c>
      <c r="DP27">
        <v>2.77176</v>
      </c>
      <c r="DQ27">
        <v>9.5049599999999998E-2</v>
      </c>
      <c r="DR27">
        <v>9.6350199999999997E-2</v>
      </c>
      <c r="DS27">
        <v>9.9136500000000002E-2</v>
      </c>
      <c r="DT27">
        <v>9.3805399999999997E-2</v>
      </c>
      <c r="DU27">
        <v>28740.799999999999</v>
      </c>
      <c r="DV27">
        <v>29991.5</v>
      </c>
      <c r="DW27">
        <v>29502.3</v>
      </c>
      <c r="DX27">
        <v>30938.799999999999</v>
      </c>
      <c r="DY27">
        <v>34828</v>
      </c>
      <c r="DZ27">
        <v>36785.1</v>
      </c>
      <c r="EA27">
        <v>40510.5</v>
      </c>
      <c r="EB27">
        <v>42964.7</v>
      </c>
      <c r="EC27">
        <v>2.2646000000000002</v>
      </c>
      <c r="ED27">
        <v>1.78817</v>
      </c>
      <c r="EE27">
        <v>0.141706</v>
      </c>
      <c r="EF27">
        <v>0</v>
      </c>
      <c r="EG27">
        <v>23.645700000000001</v>
      </c>
      <c r="EH27">
        <v>999.9</v>
      </c>
      <c r="EI27">
        <v>37.932000000000002</v>
      </c>
      <c r="EJ27">
        <v>33.414999999999999</v>
      </c>
      <c r="EK27">
        <v>19.5059</v>
      </c>
      <c r="EL27">
        <v>60.863100000000003</v>
      </c>
      <c r="EM27">
        <v>22.896599999999999</v>
      </c>
      <c r="EN27">
        <v>1</v>
      </c>
      <c r="EO27">
        <v>-0.27491599999999999</v>
      </c>
      <c r="EP27">
        <v>-2.6653199999999999</v>
      </c>
      <c r="EQ27">
        <v>20.285599999999999</v>
      </c>
      <c r="ER27">
        <v>5.2408000000000001</v>
      </c>
      <c r="ES27">
        <v>11.8302</v>
      </c>
      <c r="ET27">
        <v>4.9813499999999999</v>
      </c>
      <c r="EU27">
        <v>3.29908</v>
      </c>
      <c r="EV27">
        <v>47.8</v>
      </c>
      <c r="EW27">
        <v>3110</v>
      </c>
      <c r="EX27">
        <v>8644.7999999999993</v>
      </c>
      <c r="EY27">
        <v>152.19999999999999</v>
      </c>
      <c r="EZ27">
        <v>1.8736299999999999</v>
      </c>
      <c r="FA27">
        <v>1.87927</v>
      </c>
      <c r="FB27">
        <v>1.8797200000000001</v>
      </c>
      <c r="FC27">
        <v>1.8803399999999999</v>
      </c>
      <c r="FD27">
        <v>1.8778999999999999</v>
      </c>
      <c r="FE27">
        <v>1.87669</v>
      </c>
      <c r="FF27">
        <v>1.8773899999999999</v>
      </c>
      <c r="FG27">
        <v>1.8751500000000001</v>
      </c>
      <c r="FH27">
        <v>0</v>
      </c>
      <c r="FI27">
        <v>0</v>
      </c>
      <c r="FJ27">
        <v>0</v>
      </c>
      <c r="FK27">
        <v>0</v>
      </c>
      <c r="FL27" t="s">
        <v>357</v>
      </c>
      <c r="FM27" t="s">
        <v>358</v>
      </c>
      <c r="FN27" t="s">
        <v>359</v>
      </c>
      <c r="FO27" t="s">
        <v>359</v>
      </c>
      <c r="FP27" t="s">
        <v>359</v>
      </c>
      <c r="FQ27" t="s">
        <v>359</v>
      </c>
      <c r="FR27">
        <v>0</v>
      </c>
      <c r="FS27">
        <v>100</v>
      </c>
      <c r="FT27">
        <v>100</v>
      </c>
      <c r="FU27">
        <v>-2.222</v>
      </c>
      <c r="FV27">
        <v>7.9200000000000007E-2</v>
      </c>
      <c r="FW27">
        <v>-2.22379449801443</v>
      </c>
      <c r="FX27">
        <v>1.4527828764109799E-4</v>
      </c>
      <c r="FY27">
        <v>-4.3579519040863002E-7</v>
      </c>
      <c r="FZ27">
        <v>2.0799061152897499E-10</v>
      </c>
      <c r="GA27">
        <v>7.9179999999993797E-2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11.4</v>
      </c>
      <c r="GJ27">
        <v>11.3</v>
      </c>
      <c r="GK27">
        <v>1.0632299999999999</v>
      </c>
      <c r="GL27">
        <v>2.6025399999999999</v>
      </c>
      <c r="GM27">
        <v>1.54541</v>
      </c>
      <c r="GN27">
        <v>2.2717299999999998</v>
      </c>
      <c r="GO27">
        <v>1.5979000000000001</v>
      </c>
      <c r="GP27">
        <v>2.34009</v>
      </c>
      <c r="GQ27">
        <v>35.545099999999998</v>
      </c>
      <c r="GR27">
        <v>14.8675</v>
      </c>
      <c r="GS27">
        <v>18</v>
      </c>
      <c r="GT27">
        <v>638.86</v>
      </c>
      <c r="GU27">
        <v>369.76</v>
      </c>
      <c r="GV27">
        <v>27.866</v>
      </c>
      <c r="GW27">
        <v>23.187999999999999</v>
      </c>
      <c r="GX27">
        <v>30.000299999999999</v>
      </c>
      <c r="GY27">
        <v>23.249600000000001</v>
      </c>
      <c r="GZ27">
        <v>23.235900000000001</v>
      </c>
      <c r="HA27">
        <v>21.3352</v>
      </c>
      <c r="HB27">
        <v>20</v>
      </c>
      <c r="HC27">
        <v>-30</v>
      </c>
      <c r="HD27">
        <v>27.8764</v>
      </c>
      <c r="HE27">
        <v>407.86700000000002</v>
      </c>
      <c r="HF27">
        <v>0</v>
      </c>
      <c r="HG27">
        <v>100.471</v>
      </c>
      <c r="HH27">
        <v>99.531899999999993</v>
      </c>
    </row>
    <row r="28" spans="1:216" x14ac:dyDescent="0.2">
      <c r="A28">
        <v>10</v>
      </c>
      <c r="B28">
        <v>1689562658</v>
      </c>
      <c r="C28">
        <v>549</v>
      </c>
      <c r="D28" t="s">
        <v>376</v>
      </c>
      <c r="E28" t="s">
        <v>377</v>
      </c>
      <c r="F28" t="s">
        <v>349</v>
      </c>
      <c r="G28" t="s">
        <v>350</v>
      </c>
      <c r="H28" t="s">
        <v>351</v>
      </c>
      <c r="I28" t="s">
        <v>352</v>
      </c>
      <c r="J28" t="s">
        <v>353</v>
      </c>
      <c r="K28" t="s">
        <v>354</v>
      </c>
      <c r="L28">
        <v>1689562658</v>
      </c>
      <c r="M28">
        <f t="shared" si="0"/>
        <v>1.4677979695053695E-3</v>
      </c>
      <c r="N28">
        <f t="shared" si="1"/>
        <v>1.4677979695053696</v>
      </c>
      <c r="O28">
        <f t="shared" si="2"/>
        <v>5.087297353532267</v>
      </c>
      <c r="P28">
        <f t="shared" si="3"/>
        <v>400.09899999999999</v>
      </c>
      <c r="Q28">
        <f t="shared" si="4"/>
        <v>303.99614229158556</v>
      </c>
      <c r="R28">
        <f t="shared" si="5"/>
        <v>30.57697509365072</v>
      </c>
      <c r="S28">
        <f t="shared" si="6"/>
        <v>40.243330279698696</v>
      </c>
      <c r="T28">
        <f t="shared" si="7"/>
        <v>9.4730650610961628E-2</v>
      </c>
      <c r="U28">
        <f t="shared" si="8"/>
        <v>2.9363986500138277</v>
      </c>
      <c r="V28">
        <f t="shared" si="9"/>
        <v>9.306503337344442E-2</v>
      </c>
      <c r="W28">
        <f t="shared" si="10"/>
        <v>5.8312855593041238E-2</v>
      </c>
      <c r="X28">
        <f t="shared" si="11"/>
        <v>41.347086387683994</v>
      </c>
      <c r="Y28">
        <f t="shared" si="12"/>
        <v>26.540476823683925</v>
      </c>
      <c r="Z28">
        <f t="shared" si="13"/>
        <v>26.0197</v>
      </c>
      <c r="AA28">
        <f t="shared" si="14"/>
        <v>3.3781938615747533</v>
      </c>
      <c r="AB28">
        <f t="shared" si="15"/>
        <v>52.189257642780049</v>
      </c>
      <c r="AC28">
        <f t="shared" si="16"/>
        <v>1.83291175189364</v>
      </c>
      <c r="AD28">
        <f t="shared" si="17"/>
        <v>3.5120479475668649</v>
      </c>
      <c r="AE28">
        <f t="shared" si="18"/>
        <v>1.5452821096811133</v>
      </c>
      <c r="AF28">
        <f t="shared" si="19"/>
        <v>-64.729890455186791</v>
      </c>
      <c r="AG28">
        <f t="shared" si="20"/>
        <v>104.22941045446882</v>
      </c>
      <c r="AH28">
        <f t="shared" si="21"/>
        <v>7.6106193055302525</v>
      </c>
      <c r="AI28">
        <f t="shared" si="22"/>
        <v>88.45722569249628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53144.291556307318</v>
      </c>
      <c r="AO28">
        <f t="shared" si="26"/>
        <v>250.001</v>
      </c>
      <c r="AP28">
        <f t="shared" si="27"/>
        <v>210.7505429988</v>
      </c>
      <c r="AQ28">
        <f t="shared" si="28"/>
        <v>0.84299879999999994</v>
      </c>
      <c r="AR28">
        <f t="shared" si="29"/>
        <v>0.16538768399999998</v>
      </c>
      <c r="AS28">
        <v>1689562658</v>
      </c>
      <c r="AT28">
        <v>400.09899999999999</v>
      </c>
      <c r="AU28">
        <v>405.77100000000002</v>
      </c>
      <c r="AV28">
        <v>18.222799999999999</v>
      </c>
      <c r="AW28">
        <v>16.782399999999999</v>
      </c>
      <c r="AX28">
        <v>402.32100000000003</v>
      </c>
      <c r="AY28">
        <v>18.143599999999999</v>
      </c>
      <c r="AZ28">
        <v>600.27099999999996</v>
      </c>
      <c r="BA28">
        <v>100.548</v>
      </c>
      <c r="BB28">
        <v>3.5431299999999999E-2</v>
      </c>
      <c r="BC28">
        <v>26.678100000000001</v>
      </c>
      <c r="BD28">
        <v>26.0197</v>
      </c>
      <c r="BE28">
        <v>999.9</v>
      </c>
      <c r="BF28">
        <v>0</v>
      </c>
      <c r="BG28">
        <v>0</v>
      </c>
      <c r="BH28">
        <v>9984.3799999999992</v>
      </c>
      <c r="BI28">
        <v>0</v>
      </c>
      <c r="BJ28">
        <v>567.48800000000006</v>
      </c>
      <c r="BK28">
        <v>-5.6717500000000003</v>
      </c>
      <c r="BL28">
        <v>407.52499999999998</v>
      </c>
      <c r="BM28">
        <v>412.697</v>
      </c>
      <c r="BN28">
        <v>1.44035</v>
      </c>
      <c r="BO28">
        <v>405.77100000000002</v>
      </c>
      <c r="BP28">
        <v>16.782399999999999</v>
      </c>
      <c r="BQ28">
        <v>1.83226</v>
      </c>
      <c r="BR28">
        <v>1.6874400000000001</v>
      </c>
      <c r="BS28">
        <v>16.064800000000002</v>
      </c>
      <c r="BT28">
        <v>14.7813</v>
      </c>
      <c r="BU28">
        <v>250.001</v>
      </c>
      <c r="BV28">
        <v>0.90005199999999996</v>
      </c>
      <c r="BW28">
        <v>9.9948400000000007E-2</v>
      </c>
      <c r="BX28">
        <v>0</v>
      </c>
      <c r="BY28">
        <v>2.5003000000000002</v>
      </c>
      <c r="BZ28">
        <v>0</v>
      </c>
      <c r="CA28">
        <v>3256.89</v>
      </c>
      <c r="CB28">
        <v>2388.87</v>
      </c>
      <c r="CC28">
        <v>33.875</v>
      </c>
      <c r="CD28">
        <v>38.311999999999998</v>
      </c>
      <c r="CE28">
        <v>36.436999999999998</v>
      </c>
      <c r="CF28">
        <v>36.311999999999998</v>
      </c>
      <c r="CG28">
        <v>34.811999999999998</v>
      </c>
      <c r="CH28">
        <v>225.01</v>
      </c>
      <c r="CI28">
        <v>24.99</v>
      </c>
      <c r="CJ28">
        <v>0</v>
      </c>
      <c r="CK28">
        <v>1689562661.0999999</v>
      </c>
      <c r="CL28">
        <v>0</v>
      </c>
      <c r="CM28">
        <v>1689561916.0999999</v>
      </c>
      <c r="CN28" t="s">
        <v>355</v>
      </c>
      <c r="CO28">
        <v>1689561912.0999999</v>
      </c>
      <c r="CP28">
        <v>1689561916.0999999</v>
      </c>
      <c r="CQ28">
        <v>23</v>
      </c>
      <c r="CR28">
        <v>0.23200000000000001</v>
      </c>
      <c r="CS28">
        <v>-2.1999999999999999E-2</v>
      </c>
      <c r="CT28">
        <v>-2.2229999999999999</v>
      </c>
      <c r="CU28">
        <v>7.9000000000000001E-2</v>
      </c>
      <c r="CV28">
        <v>411</v>
      </c>
      <c r="CW28">
        <v>17</v>
      </c>
      <c r="CX28">
        <v>0.11</v>
      </c>
      <c r="CY28">
        <v>0.06</v>
      </c>
      <c r="CZ28">
        <v>5.1513786022136996</v>
      </c>
      <c r="DA28">
        <v>0.41373503169290099</v>
      </c>
      <c r="DB28">
        <v>5.3814837953193403E-2</v>
      </c>
      <c r="DC28">
        <v>1</v>
      </c>
      <c r="DD28">
        <v>405.84614285714298</v>
      </c>
      <c r="DE28">
        <v>5.6103896103972602E-2</v>
      </c>
      <c r="DF28">
        <v>3.9433229538505997E-2</v>
      </c>
      <c r="DG28">
        <v>-1</v>
      </c>
      <c r="DH28">
        <v>249.99733333333299</v>
      </c>
      <c r="DI28">
        <v>7.9411980329475704E-2</v>
      </c>
      <c r="DJ28">
        <v>1.5890498308989202E-2</v>
      </c>
      <c r="DK28">
        <v>1</v>
      </c>
      <c r="DL28">
        <v>2</v>
      </c>
      <c r="DM28">
        <v>2</v>
      </c>
      <c r="DN28" t="s">
        <v>356</v>
      </c>
      <c r="DO28">
        <v>3.15822</v>
      </c>
      <c r="DP28">
        <v>2.7696200000000002</v>
      </c>
      <c r="DQ28">
        <v>9.5056399999999999E-2</v>
      </c>
      <c r="DR28">
        <v>9.6000799999999997E-2</v>
      </c>
      <c r="DS28">
        <v>9.8909899999999995E-2</v>
      </c>
      <c r="DT28">
        <v>9.3742000000000006E-2</v>
      </c>
      <c r="DU28">
        <v>28737.7</v>
      </c>
      <c r="DV28">
        <v>30000.6</v>
      </c>
      <c r="DW28">
        <v>29499.7</v>
      </c>
      <c r="DX28">
        <v>30936.5</v>
      </c>
      <c r="DY28">
        <v>34834.5</v>
      </c>
      <c r="DZ28">
        <v>36785.1</v>
      </c>
      <c r="EA28">
        <v>40507.300000000003</v>
      </c>
      <c r="EB28">
        <v>42961.5</v>
      </c>
      <c r="EC28">
        <v>2.26315</v>
      </c>
      <c r="ED28">
        <v>1.7881499999999999</v>
      </c>
      <c r="EE28">
        <v>0.13414799999999999</v>
      </c>
      <c r="EF28">
        <v>0</v>
      </c>
      <c r="EG28">
        <v>23.8184</v>
      </c>
      <c r="EH28">
        <v>999.9</v>
      </c>
      <c r="EI28">
        <v>37.993000000000002</v>
      </c>
      <c r="EJ28">
        <v>33.365000000000002</v>
      </c>
      <c r="EK28">
        <v>19.484100000000002</v>
      </c>
      <c r="EL28">
        <v>61.033099999999997</v>
      </c>
      <c r="EM28">
        <v>23.4495</v>
      </c>
      <c r="EN28">
        <v>1</v>
      </c>
      <c r="EO28">
        <v>-0.27266299999999999</v>
      </c>
      <c r="EP28">
        <v>-1.36879</v>
      </c>
      <c r="EQ28">
        <v>20.302700000000002</v>
      </c>
      <c r="ER28">
        <v>5.2401999999999997</v>
      </c>
      <c r="ES28">
        <v>11.8302</v>
      </c>
      <c r="ET28">
        <v>4.98245</v>
      </c>
      <c r="EU28">
        <v>3.2991000000000001</v>
      </c>
      <c r="EV28">
        <v>47.8</v>
      </c>
      <c r="EW28">
        <v>3111.4</v>
      </c>
      <c r="EX28">
        <v>8649.2999999999993</v>
      </c>
      <c r="EY28">
        <v>152.19999999999999</v>
      </c>
      <c r="EZ28">
        <v>1.8736299999999999</v>
      </c>
      <c r="FA28">
        <v>1.8793</v>
      </c>
      <c r="FB28">
        <v>1.87971</v>
      </c>
      <c r="FC28">
        <v>1.8803399999999999</v>
      </c>
      <c r="FD28">
        <v>1.8778999999999999</v>
      </c>
      <c r="FE28">
        <v>1.8767</v>
      </c>
      <c r="FF28">
        <v>1.87741</v>
      </c>
      <c r="FG28">
        <v>1.8751500000000001</v>
      </c>
      <c r="FH28">
        <v>0</v>
      </c>
      <c r="FI28">
        <v>0</v>
      </c>
      <c r="FJ28">
        <v>0</v>
      </c>
      <c r="FK28">
        <v>0</v>
      </c>
      <c r="FL28" t="s">
        <v>357</v>
      </c>
      <c r="FM28" t="s">
        <v>358</v>
      </c>
      <c r="FN28" t="s">
        <v>359</v>
      </c>
      <c r="FO28" t="s">
        <v>359</v>
      </c>
      <c r="FP28" t="s">
        <v>359</v>
      </c>
      <c r="FQ28" t="s">
        <v>359</v>
      </c>
      <c r="FR28">
        <v>0</v>
      </c>
      <c r="FS28">
        <v>100</v>
      </c>
      <c r="FT28">
        <v>100</v>
      </c>
      <c r="FU28">
        <v>-2.222</v>
      </c>
      <c r="FV28">
        <v>7.9200000000000007E-2</v>
      </c>
      <c r="FW28">
        <v>-2.22379449801443</v>
      </c>
      <c r="FX28">
        <v>1.4527828764109799E-4</v>
      </c>
      <c r="FY28">
        <v>-4.3579519040863002E-7</v>
      </c>
      <c r="FZ28">
        <v>2.0799061152897499E-10</v>
      </c>
      <c r="GA28">
        <v>7.9179999999993797E-2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12.4</v>
      </c>
      <c r="GJ28">
        <v>12.4</v>
      </c>
      <c r="GK28">
        <v>1.0583499999999999</v>
      </c>
      <c r="GL28">
        <v>2.5988799999999999</v>
      </c>
      <c r="GM28">
        <v>1.54541</v>
      </c>
      <c r="GN28">
        <v>2.2717299999999998</v>
      </c>
      <c r="GO28">
        <v>1.5979000000000001</v>
      </c>
      <c r="GP28">
        <v>2.4450699999999999</v>
      </c>
      <c r="GQ28">
        <v>35.545099999999998</v>
      </c>
      <c r="GR28">
        <v>14.885</v>
      </c>
      <c r="GS28">
        <v>18</v>
      </c>
      <c r="GT28">
        <v>638.35599999999999</v>
      </c>
      <c r="GU28">
        <v>370.06900000000002</v>
      </c>
      <c r="GV28">
        <v>26.9528</v>
      </c>
      <c r="GW28">
        <v>23.246500000000001</v>
      </c>
      <c r="GX28">
        <v>30.000399999999999</v>
      </c>
      <c r="GY28">
        <v>23.295300000000001</v>
      </c>
      <c r="GZ28">
        <v>23.280799999999999</v>
      </c>
      <c r="HA28">
        <v>21.2483</v>
      </c>
      <c r="HB28">
        <v>20</v>
      </c>
      <c r="HC28">
        <v>-30</v>
      </c>
      <c r="HD28">
        <v>26.934200000000001</v>
      </c>
      <c r="HE28">
        <v>405.64600000000002</v>
      </c>
      <c r="HF28">
        <v>0</v>
      </c>
      <c r="HG28">
        <v>100.46299999999999</v>
      </c>
      <c r="HH28">
        <v>99.524500000000003</v>
      </c>
    </row>
    <row r="29" spans="1:216" x14ac:dyDescent="0.2">
      <c r="A29">
        <v>11</v>
      </c>
      <c r="B29">
        <v>1689562719</v>
      </c>
      <c r="C29">
        <v>610</v>
      </c>
      <c r="D29" t="s">
        <v>378</v>
      </c>
      <c r="E29" t="s">
        <v>379</v>
      </c>
      <c r="F29" t="s">
        <v>349</v>
      </c>
      <c r="G29" t="s">
        <v>350</v>
      </c>
      <c r="H29" t="s">
        <v>351</v>
      </c>
      <c r="I29" t="s">
        <v>352</v>
      </c>
      <c r="J29" t="s">
        <v>353</v>
      </c>
      <c r="K29" t="s">
        <v>354</v>
      </c>
      <c r="L29">
        <v>1689562719</v>
      </c>
      <c r="M29">
        <f t="shared" si="0"/>
        <v>1.4158294837309424E-3</v>
      </c>
      <c r="N29">
        <f t="shared" si="1"/>
        <v>1.4158294837309424</v>
      </c>
      <c r="O29">
        <f t="shared" si="2"/>
        <v>3.715118930778166</v>
      </c>
      <c r="P29">
        <f t="shared" si="3"/>
        <v>400.02699999999999</v>
      </c>
      <c r="Q29">
        <f t="shared" si="4"/>
        <v>325.20509395996658</v>
      </c>
      <c r="R29">
        <f t="shared" si="5"/>
        <v>32.710654407917353</v>
      </c>
      <c r="S29">
        <f t="shared" si="6"/>
        <v>40.236592826700196</v>
      </c>
      <c r="T29">
        <f t="shared" si="7"/>
        <v>9.176374153867807E-2</v>
      </c>
      <c r="U29">
        <f t="shared" si="8"/>
        <v>2.9409016250314268</v>
      </c>
      <c r="V29">
        <f t="shared" si="9"/>
        <v>9.0202245031827583E-2</v>
      </c>
      <c r="W29">
        <f t="shared" si="10"/>
        <v>5.6514484128537462E-2</v>
      </c>
      <c r="X29">
        <f t="shared" si="11"/>
        <v>29.78095838453379</v>
      </c>
      <c r="Y29">
        <f t="shared" si="12"/>
        <v>26.459862162710955</v>
      </c>
      <c r="Z29">
        <f t="shared" si="13"/>
        <v>25.955400000000001</v>
      </c>
      <c r="AA29">
        <f t="shared" si="14"/>
        <v>3.365363592548209</v>
      </c>
      <c r="AB29">
        <f t="shared" si="15"/>
        <v>52.110734258474864</v>
      </c>
      <c r="AC29">
        <f t="shared" si="16"/>
        <v>1.8273221104642001</v>
      </c>
      <c r="AD29">
        <f t="shared" si="17"/>
        <v>3.5066136305055404</v>
      </c>
      <c r="AE29">
        <f t="shared" si="18"/>
        <v>1.5380414820840089</v>
      </c>
      <c r="AF29">
        <f t="shared" si="19"/>
        <v>-62.43808023253456</v>
      </c>
      <c r="AG29">
        <f t="shared" si="20"/>
        <v>110.4141422878148</v>
      </c>
      <c r="AH29">
        <f t="shared" si="21"/>
        <v>8.0462185197888925</v>
      </c>
      <c r="AI29">
        <f t="shared" si="22"/>
        <v>85.803238959602922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53279.764772117182</v>
      </c>
      <c r="AO29">
        <f t="shared" si="26"/>
        <v>180.071</v>
      </c>
      <c r="AP29">
        <f t="shared" si="27"/>
        <v>151.79934299716774</v>
      </c>
      <c r="AQ29">
        <f t="shared" si="28"/>
        <v>0.84299716776809008</v>
      </c>
      <c r="AR29">
        <f t="shared" si="29"/>
        <v>0.16538453379241405</v>
      </c>
      <c r="AS29">
        <v>1689562719</v>
      </c>
      <c r="AT29">
        <v>400.02699999999999</v>
      </c>
      <c r="AU29">
        <v>404.30599999999998</v>
      </c>
      <c r="AV29">
        <v>18.167000000000002</v>
      </c>
      <c r="AW29">
        <v>16.777699999999999</v>
      </c>
      <c r="AX29">
        <v>402.24900000000002</v>
      </c>
      <c r="AY29">
        <v>18.087800000000001</v>
      </c>
      <c r="AZ29">
        <v>600.34900000000005</v>
      </c>
      <c r="BA29">
        <v>100.548</v>
      </c>
      <c r="BB29">
        <v>3.6692599999999999E-2</v>
      </c>
      <c r="BC29">
        <v>26.651800000000001</v>
      </c>
      <c r="BD29">
        <v>25.955400000000001</v>
      </c>
      <c r="BE29">
        <v>999.9</v>
      </c>
      <c r="BF29">
        <v>0</v>
      </c>
      <c r="BG29">
        <v>0</v>
      </c>
      <c r="BH29">
        <v>10010</v>
      </c>
      <c r="BI29">
        <v>0</v>
      </c>
      <c r="BJ29">
        <v>1053.03</v>
      </c>
      <c r="BK29">
        <v>-4.2798800000000004</v>
      </c>
      <c r="BL29">
        <v>407.428</v>
      </c>
      <c r="BM29">
        <v>411.20499999999998</v>
      </c>
      <c r="BN29">
        <v>1.38933</v>
      </c>
      <c r="BO29">
        <v>404.30599999999998</v>
      </c>
      <c r="BP29">
        <v>16.777699999999999</v>
      </c>
      <c r="BQ29">
        <v>1.82666</v>
      </c>
      <c r="BR29">
        <v>1.68696</v>
      </c>
      <c r="BS29">
        <v>16.0168</v>
      </c>
      <c r="BT29">
        <v>14.776999999999999</v>
      </c>
      <c r="BU29">
        <v>180.071</v>
      </c>
      <c r="BV29">
        <v>0.90009300000000003</v>
      </c>
      <c r="BW29">
        <v>9.9906499999999995E-2</v>
      </c>
      <c r="BX29">
        <v>0</v>
      </c>
      <c r="BY29">
        <v>2.8140000000000001</v>
      </c>
      <c r="BZ29">
        <v>0</v>
      </c>
      <c r="CA29">
        <v>2774.24</v>
      </c>
      <c r="CB29">
        <v>1720.67</v>
      </c>
      <c r="CC29">
        <v>33.436999999999998</v>
      </c>
      <c r="CD29">
        <v>38.125</v>
      </c>
      <c r="CE29">
        <v>36.061999999999998</v>
      </c>
      <c r="CF29">
        <v>36.125</v>
      </c>
      <c r="CG29">
        <v>34.5</v>
      </c>
      <c r="CH29">
        <v>162.08000000000001</v>
      </c>
      <c r="CI29">
        <v>17.989999999999998</v>
      </c>
      <c r="CJ29">
        <v>0</v>
      </c>
      <c r="CK29">
        <v>1689562722.3</v>
      </c>
      <c r="CL29">
        <v>0</v>
      </c>
      <c r="CM29">
        <v>1689561916.0999999</v>
      </c>
      <c r="CN29" t="s">
        <v>355</v>
      </c>
      <c r="CO29">
        <v>1689561912.0999999</v>
      </c>
      <c r="CP29">
        <v>1689561916.0999999</v>
      </c>
      <c r="CQ29">
        <v>23</v>
      </c>
      <c r="CR29">
        <v>0.23200000000000001</v>
      </c>
      <c r="CS29">
        <v>-2.1999999999999999E-2</v>
      </c>
      <c r="CT29">
        <v>-2.2229999999999999</v>
      </c>
      <c r="CU29">
        <v>7.9000000000000001E-2</v>
      </c>
      <c r="CV29">
        <v>411</v>
      </c>
      <c r="CW29">
        <v>17</v>
      </c>
      <c r="CX29">
        <v>0.11</v>
      </c>
      <c r="CY29">
        <v>0.06</v>
      </c>
      <c r="CZ29">
        <v>3.5421188176751301</v>
      </c>
      <c r="DA29">
        <v>0.23375303236275</v>
      </c>
      <c r="DB29">
        <v>5.2511505661346401E-2</v>
      </c>
      <c r="DC29">
        <v>1</v>
      </c>
      <c r="DD29">
        <v>404.22519047618999</v>
      </c>
      <c r="DE29">
        <v>-6.7792207781418997E-3</v>
      </c>
      <c r="DF29">
        <v>3.64660560333901E-2</v>
      </c>
      <c r="DG29">
        <v>-1</v>
      </c>
      <c r="DH29">
        <v>180.006</v>
      </c>
      <c r="DI29">
        <v>9.2149126706164597E-2</v>
      </c>
      <c r="DJ29">
        <v>0.118373903172871</v>
      </c>
      <c r="DK29">
        <v>1</v>
      </c>
      <c r="DL29">
        <v>2</v>
      </c>
      <c r="DM29">
        <v>2</v>
      </c>
      <c r="DN29" t="s">
        <v>356</v>
      </c>
      <c r="DO29">
        <v>3.1583399999999999</v>
      </c>
      <c r="DP29">
        <v>2.7711000000000001</v>
      </c>
      <c r="DQ29">
        <v>9.5033699999999999E-2</v>
      </c>
      <c r="DR29">
        <v>9.57292E-2</v>
      </c>
      <c r="DS29">
        <v>9.8677699999999993E-2</v>
      </c>
      <c r="DT29">
        <v>9.3714599999999995E-2</v>
      </c>
      <c r="DU29">
        <v>28736.1</v>
      </c>
      <c r="DV29">
        <v>30006.9</v>
      </c>
      <c r="DW29">
        <v>29497.4</v>
      </c>
      <c r="DX29">
        <v>30933.9</v>
      </c>
      <c r="DY29">
        <v>34841.599999999999</v>
      </c>
      <c r="DZ29">
        <v>36783</v>
      </c>
      <c r="EA29">
        <v>40504.699999999997</v>
      </c>
      <c r="EB29">
        <v>42957.599999999999</v>
      </c>
      <c r="EC29">
        <v>2.2623199999999999</v>
      </c>
      <c r="ED29">
        <v>1.7877799999999999</v>
      </c>
      <c r="EE29">
        <v>0.130773</v>
      </c>
      <c r="EF29">
        <v>0</v>
      </c>
      <c r="EG29">
        <v>23.8093</v>
      </c>
      <c r="EH29">
        <v>999.9</v>
      </c>
      <c r="EI29">
        <v>38.066000000000003</v>
      </c>
      <c r="EJ29">
        <v>33.304000000000002</v>
      </c>
      <c r="EK29">
        <v>19.4558</v>
      </c>
      <c r="EL29">
        <v>60.813099999999999</v>
      </c>
      <c r="EM29">
        <v>23.165099999999999</v>
      </c>
      <c r="EN29">
        <v>1</v>
      </c>
      <c r="EO29">
        <v>-0.26799299999999998</v>
      </c>
      <c r="EP29">
        <v>-2.48468</v>
      </c>
      <c r="EQ29">
        <v>20.290199999999999</v>
      </c>
      <c r="ER29">
        <v>5.2393000000000001</v>
      </c>
      <c r="ES29">
        <v>11.8302</v>
      </c>
      <c r="ET29">
        <v>4.9826499999999996</v>
      </c>
      <c r="EU29">
        <v>3.29908</v>
      </c>
      <c r="EV29">
        <v>47.8</v>
      </c>
      <c r="EW29">
        <v>3112.6</v>
      </c>
      <c r="EX29">
        <v>8653.1</v>
      </c>
      <c r="EY29">
        <v>152.19999999999999</v>
      </c>
      <c r="EZ29">
        <v>1.8736299999999999</v>
      </c>
      <c r="FA29">
        <v>1.87927</v>
      </c>
      <c r="FB29">
        <v>1.87967</v>
      </c>
      <c r="FC29">
        <v>1.88032</v>
      </c>
      <c r="FD29">
        <v>1.8778999999999999</v>
      </c>
      <c r="FE29">
        <v>1.8766799999999999</v>
      </c>
      <c r="FF29">
        <v>1.87738</v>
      </c>
      <c r="FG29">
        <v>1.87514</v>
      </c>
      <c r="FH29">
        <v>0</v>
      </c>
      <c r="FI29">
        <v>0</v>
      </c>
      <c r="FJ29">
        <v>0</v>
      </c>
      <c r="FK29">
        <v>0</v>
      </c>
      <c r="FL29" t="s">
        <v>357</v>
      </c>
      <c r="FM29" t="s">
        <v>358</v>
      </c>
      <c r="FN29" t="s">
        <v>359</v>
      </c>
      <c r="FO29" t="s">
        <v>359</v>
      </c>
      <c r="FP29" t="s">
        <v>359</v>
      </c>
      <c r="FQ29" t="s">
        <v>359</v>
      </c>
      <c r="FR29">
        <v>0</v>
      </c>
      <c r="FS29">
        <v>100</v>
      </c>
      <c r="FT29">
        <v>100</v>
      </c>
      <c r="FU29">
        <v>-2.222</v>
      </c>
      <c r="FV29">
        <v>7.9200000000000007E-2</v>
      </c>
      <c r="FW29">
        <v>-2.22379449801443</v>
      </c>
      <c r="FX29">
        <v>1.4527828764109799E-4</v>
      </c>
      <c r="FY29">
        <v>-4.3579519040863002E-7</v>
      </c>
      <c r="FZ29">
        <v>2.0799061152897499E-10</v>
      </c>
      <c r="GA29">
        <v>7.9179999999993797E-2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13.4</v>
      </c>
      <c r="GJ29">
        <v>13.4</v>
      </c>
      <c r="GK29">
        <v>1.0546899999999999</v>
      </c>
      <c r="GL29">
        <v>2.5927699999999998</v>
      </c>
      <c r="GM29">
        <v>1.54541</v>
      </c>
      <c r="GN29">
        <v>2.2705099999999998</v>
      </c>
      <c r="GO29">
        <v>1.5979000000000001</v>
      </c>
      <c r="GP29">
        <v>2.4352999999999998</v>
      </c>
      <c r="GQ29">
        <v>35.521799999999999</v>
      </c>
      <c r="GR29">
        <v>14.8588</v>
      </c>
      <c r="GS29">
        <v>18</v>
      </c>
      <c r="GT29">
        <v>638.226</v>
      </c>
      <c r="GU29">
        <v>370.12799999999999</v>
      </c>
      <c r="GV29">
        <v>27.811299999999999</v>
      </c>
      <c r="GW29">
        <v>23.296299999999999</v>
      </c>
      <c r="GX29">
        <v>30.000299999999999</v>
      </c>
      <c r="GY29">
        <v>23.334199999999999</v>
      </c>
      <c r="GZ29">
        <v>23.3169</v>
      </c>
      <c r="HA29">
        <v>21.175000000000001</v>
      </c>
      <c r="HB29">
        <v>20</v>
      </c>
      <c r="HC29">
        <v>-30</v>
      </c>
      <c r="HD29">
        <v>27.820399999999999</v>
      </c>
      <c r="HE29">
        <v>404.24900000000002</v>
      </c>
      <c r="HF29">
        <v>0</v>
      </c>
      <c r="HG29">
        <v>100.456</v>
      </c>
      <c r="HH29">
        <v>99.515900000000002</v>
      </c>
    </row>
    <row r="30" spans="1:216" x14ac:dyDescent="0.2">
      <c r="A30">
        <v>12</v>
      </c>
      <c r="B30">
        <v>1689562780</v>
      </c>
      <c r="C30">
        <v>671</v>
      </c>
      <c r="D30" t="s">
        <v>380</v>
      </c>
      <c r="E30" t="s">
        <v>381</v>
      </c>
      <c r="F30" t="s">
        <v>349</v>
      </c>
      <c r="G30" t="s">
        <v>350</v>
      </c>
      <c r="H30" t="s">
        <v>351</v>
      </c>
      <c r="I30" t="s">
        <v>352</v>
      </c>
      <c r="J30" t="s">
        <v>353</v>
      </c>
      <c r="K30" t="s">
        <v>354</v>
      </c>
      <c r="L30">
        <v>1689562780</v>
      </c>
      <c r="M30">
        <f t="shared" si="0"/>
        <v>1.3912280845683562E-3</v>
      </c>
      <c r="N30">
        <f t="shared" si="1"/>
        <v>1.3912280845683562</v>
      </c>
      <c r="O30">
        <f t="shared" si="2"/>
        <v>2.0006915584526577</v>
      </c>
      <c r="P30">
        <f t="shared" si="3"/>
        <v>400.04700000000003</v>
      </c>
      <c r="Q30">
        <f t="shared" si="4"/>
        <v>353.82012821106281</v>
      </c>
      <c r="R30">
        <f t="shared" si="5"/>
        <v>35.589456323905978</v>
      </c>
      <c r="S30">
        <f t="shared" si="6"/>
        <v>40.239246155935504</v>
      </c>
      <c r="T30">
        <f t="shared" si="7"/>
        <v>8.8650852715582665E-2</v>
      </c>
      <c r="U30">
        <f t="shared" si="8"/>
        <v>2.9390360142343503</v>
      </c>
      <c r="V30">
        <f t="shared" si="9"/>
        <v>8.7191683433511538E-2</v>
      </c>
      <c r="W30">
        <f t="shared" si="10"/>
        <v>5.4623902097070229E-2</v>
      </c>
      <c r="X30">
        <f t="shared" si="11"/>
        <v>20.671078842507399</v>
      </c>
      <c r="Y30">
        <f t="shared" si="12"/>
        <v>26.580982641546093</v>
      </c>
      <c r="Z30">
        <f t="shared" si="13"/>
        <v>26.077400000000001</v>
      </c>
      <c r="AA30">
        <f t="shared" si="14"/>
        <v>3.3897435302076406</v>
      </c>
      <c r="AB30">
        <f t="shared" si="15"/>
        <v>51.570988845859887</v>
      </c>
      <c r="AC30">
        <f t="shared" si="16"/>
        <v>1.8264057373283999</v>
      </c>
      <c r="AD30">
        <f t="shared" si="17"/>
        <v>3.5415371669279585</v>
      </c>
      <c r="AE30">
        <f t="shared" si="18"/>
        <v>1.5633377928792407</v>
      </c>
      <c r="AF30">
        <f t="shared" si="19"/>
        <v>-61.353158529464508</v>
      </c>
      <c r="AG30">
        <f t="shared" si="20"/>
        <v>117.69614717043588</v>
      </c>
      <c r="AH30">
        <f t="shared" si="21"/>
        <v>8.5948231605401482</v>
      </c>
      <c r="AI30">
        <f t="shared" si="22"/>
        <v>85.608890644018913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53195.658589307146</v>
      </c>
      <c r="AO30">
        <f t="shared" si="26"/>
        <v>124.98699999999999</v>
      </c>
      <c r="AP30">
        <f t="shared" si="27"/>
        <v>105.3637710064805</v>
      </c>
      <c r="AQ30">
        <f t="shared" si="28"/>
        <v>0.84299783982718612</v>
      </c>
      <c r="AR30">
        <f t="shared" si="29"/>
        <v>0.1653858308664693</v>
      </c>
      <c r="AS30">
        <v>1689562780</v>
      </c>
      <c r="AT30">
        <v>400.04700000000003</v>
      </c>
      <c r="AU30">
        <v>402.60300000000001</v>
      </c>
      <c r="AV30">
        <v>18.157599999999999</v>
      </c>
      <c r="AW30">
        <v>16.792300000000001</v>
      </c>
      <c r="AX30">
        <v>402.27</v>
      </c>
      <c r="AY30">
        <v>18.078399999999998</v>
      </c>
      <c r="AZ30">
        <v>600.29300000000001</v>
      </c>
      <c r="BA30">
        <v>100.548</v>
      </c>
      <c r="BB30">
        <v>3.8296499999999997E-2</v>
      </c>
      <c r="BC30">
        <v>26.8202</v>
      </c>
      <c r="BD30">
        <v>26.077400000000001</v>
      </c>
      <c r="BE30">
        <v>999.9</v>
      </c>
      <c r="BF30">
        <v>0</v>
      </c>
      <c r="BG30">
        <v>0</v>
      </c>
      <c r="BH30">
        <v>9999.3799999999992</v>
      </c>
      <c r="BI30">
        <v>0</v>
      </c>
      <c r="BJ30">
        <v>955.20600000000002</v>
      </c>
      <c r="BK30">
        <v>-2.5556000000000001</v>
      </c>
      <c r="BL30">
        <v>407.44499999999999</v>
      </c>
      <c r="BM30">
        <v>409.47899999999998</v>
      </c>
      <c r="BN30">
        <v>1.36534</v>
      </c>
      <c r="BO30">
        <v>402.60300000000001</v>
      </c>
      <c r="BP30">
        <v>16.792300000000001</v>
      </c>
      <c r="BQ30">
        <v>1.8257099999999999</v>
      </c>
      <c r="BR30">
        <v>1.68842</v>
      </c>
      <c r="BS30">
        <v>16.008600000000001</v>
      </c>
      <c r="BT30">
        <v>14.7904</v>
      </c>
      <c r="BU30">
        <v>124.98699999999999</v>
      </c>
      <c r="BV30">
        <v>0.90009099999999997</v>
      </c>
      <c r="BW30">
        <v>9.99086E-2</v>
      </c>
      <c r="BX30">
        <v>0</v>
      </c>
      <c r="BY30">
        <v>2.5019999999999998</v>
      </c>
      <c r="BZ30">
        <v>0</v>
      </c>
      <c r="CA30">
        <v>2311.1</v>
      </c>
      <c r="CB30">
        <v>1194.32</v>
      </c>
      <c r="CC30">
        <v>33.25</v>
      </c>
      <c r="CD30">
        <v>38.125</v>
      </c>
      <c r="CE30">
        <v>36</v>
      </c>
      <c r="CF30">
        <v>36.25</v>
      </c>
      <c r="CG30">
        <v>34.311999999999998</v>
      </c>
      <c r="CH30">
        <v>112.5</v>
      </c>
      <c r="CI30">
        <v>12.49</v>
      </c>
      <c r="CJ30">
        <v>0</v>
      </c>
      <c r="CK30">
        <v>1689562782.9000001</v>
      </c>
      <c r="CL30">
        <v>0</v>
      </c>
      <c r="CM30">
        <v>1689561916.0999999</v>
      </c>
      <c r="CN30" t="s">
        <v>355</v>
      </c>
      <c r="CO30">
        <v>1689561912.0999999</v>
      </c>
      <c r="CP30">
        <v>1689561916.0999999</v>
      </c>
      <c r="CQ30">
        <v>23</v>
      </c>
      <c r="CR30">
        <v>0.23200000000000001</v>
      </c>
      <c r="CS30">
        <v>-2.1999999999999999E-2</v>
      </c>
      <c r="CT30">
        <v>-2.2229999999999999</v>
      </c>
      <c r="CU30">
        <v>7.9000000000000001E-2</v>
      </c>
      <c r="CV30">
        <v>411</v>
      </c>
      <c r="CW30">
        <v>17</v>
      </c>
      <c r="CX30">
        <v>0.11</v>
      </c>
      <c r="CY30">
        <v>0.06</v>
      </c>
      <c r="CZ30">
        <v>1.9496400903661799</v>
      </c>
      <c r="DA30">
        <v>0.49042491922336001</v>
      </c>
      <c r="DB30">
        <v>5.6709965422220503E-2</v>
      </c>
      <c r="DC30">
        <v>1</v>
      </c>
      <c r="DD30">
        <v>402.62180000000001</v>
      </c>
      <c r="DE30">
        <v>-2.1924812030037901E-2</v>
      </c>
      <c r="DF30">
        <v>1.6639110553150298E-2</v>
      </c>
      <c r="DG30">
        <v>-1</v>
      </c>
      <c r="DH30">
        <v>124.998714285714</v>
      </c>
      <c r="DI30">
        <v>-7.7494721788680096E-2</v>
      </c>
      <c r="DJ30">
        <v>8.5698411228417593E-3</v>
      </c>
      <c r="DK30">
        <v>1</v>
      </c>
      <c r="DL30">
        <v>2</v>
      </c>
      <c r="DM30">
        <v>2</v>
      </c>
      <c r="DN30" t="s">
        <v>356</v>
      </c>
      <c r="DO30">
        <v>3.1581999999999999</v>
      </c>
      <c r="DP30">
        <v>2.7726099999999998</v>
      </c>
      <c r="DQ30">
        <v>9.5027500000000001E-2</v>
      </c>
      <c r="DR30">
        <v>9.5412999999999998E-2</v>
      </c>
      <c r="DS30">
        <v>9.8630300000000004E-2</v>
      </c>
      <c r="DT30">
        <v>9.3764700000000006E-2</v>
      </c>
      <c r="DU30">
        <v>28733.9</v>
      </c>
      <c r="DV30">
        <v>30015</v>
      </c>
      <c r="DW30">
        <v>29495.3</v>
      </c>
      <c r="DX30">
        <v>30931.599999999999</v>
      </c>
      <c r="DY30">
        <v>34841.199999999997</v>
      </c>
      <c r="DZ30">
        <v>36778.699999999997</v>
      </c>
      <c r="EA30">
        <v>40501.9</v>
      </c>
      <c r="EB30">
        <v>42954.9</v>
      </c>
      <c r="EC30">
        <v>2.2621500000000001</v>
      </c>
      <c r="ED30">
        <v>1.7879700000000001</v>
      </c>
      <c r="EE30">
        <v>0.129938</v>
      </c>
      <c r="EF30">
        <v>0</v>
      </c>
      <c r="EG30">
        <v>23.945399999999999</v>
      </c>
      <c r="EH30">
        <v>999.9</v>
      </c>
      <c r="EI30">
        <v>38.127000000000002</v>
      </c>
      <c r="EJ30">
        <v>33.264000000000003</v>
      </c>
      <c r="EK30">
        <v>19.442599999999999</v>
      </c>
      <c r="EL30">
        <v>60.953099999999999</v>
      </c>
      <c r="EM30">
        <v>22.904599999999999</v>
      </c>
      <c r="EN30">
        <v>1</v>
      </c>
      <c r="EO30">
        <v>-0.26603399999999999</v>
      </c>
      <c r="EP30">
        <v>-1.7030700000000001</v>
      </c>
      <c r="EQ30">
        <v>20.301300000000001</v>
      </c>
      <c r="ER30">
        <v>5.2386999999999997</v>
      </c>
      <c r="ES30">
        <v>11.8302</v>
      </c>
      <c r="ET30">
        <v>4.9816000000000003</v>
      </c>
      <c r="EU30">
        <v>3.2991000000000001</v>
      </c>
      <c r="EV30">
        <v>47.8</v>
      </c>
      <c r="EW30">
        <v>3114</v>
      </c>
      <c r="EX30">
        <v>8657.5</v>
      </c>
      <c r="EY30">
        <v>152.19999999999999</v>
      </c>
      <c r="EZ30">
        <v>1.8736299999999999</v>
      </c>
      <c r="FA30">
        <v>1.8792800000000001</v>
      </c>
      <c r="FB30">
        <v>1.8796999999999999</v>
      </c>
      <c r="FC30">
        <v>1.8803399999999999</v>
      </c>
      <c r="FD30">
        <v>1.8778999999999999</v>
      </c>
      <c r="FE30">
        <v>1.8766799999999999</v>
      </c>
      <c r="FF30">
        <v>1.8774</v>
      </c>
      <c r="FG30">
        <v>1.8751500000000001</v>
      </c>
      <c r="FH30">
        <v>0</v>
      </c>
      <c r="FI30">
        <v>0</v>
      </c>
      <c r="FJ30">
        <v>0</v>
      </c>
      <c r="FK30">
        <v>0</v>
      </c>
      <c r="FL30" t="s">
        <v>357</v>
      </c>
      <c r="FM30" t="s">
        <v>358</v>
      </c>
      <c r="FN30" t="s">
        <v>359</v>
      </c>
      <c r="FO30" t="s">
        <v>359</v>
      </c>
      <c r="FP30" t="s">
        <v>359</v>
      </c>
      <c r="FQ30" t="s">
        <v>359</v>
      </c>
      <c r="FR30">
        <v>0</v>
      </c>
      <c r="FS30">
        <v>100</v>
      </c>
      <c r="FT30">
        <v>100</v>
      </c>
      <c r="FU30">
        <v>-2.2229999999999999</v>
      </c>
      <c r="FV30">
        <v>7.9200000000000007E-2</v>
      </c>
      <c r="FW30">
        <v>-2.22379449801443</v>
      </c>
      <c r="FX30">
        <v>1.4527828764109799E-4</v>
      </c>
      <c r="FY30">
        <v>-4.3579519040863002E-7</v>
      </c>
      <c r="FZ30">
        <v>2.0799061152897499E-10</v>
      </c>
      <c r="GA30">
        <v>7.9179999999993797E-2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14.5</v>
      </c>
      <c r="GJ30">
        <v>14.4</v>
      </c>
      <c r="GK30">
        <v>1.0522499999999999</v>
      </c>
      <c r="GL30">
        <v>2.6025399999999999</v>
      </c>
      <c r="GM30">
        <v>1.54541</v>
      </c>
      <c r="GN30">
        <v>2.2717299999999998</v>
      </c>
      <c r="GO30">
        <v>1.5979000000000001</v>
      </c>
      <c r="GP30">
        <v>2.36816</v>
      </c>
      <c r="GQ30">
        <v>35.498600000000003</v>
      </c>
      <c r="GR30">
        <v>14.85</v>
      </c>
      <c r="GS30">
        <v>18</v>
      </c>
      <c r="GT30">
        <v>638.56600000000003</v>
      </c>
      <c r="GU30">
        <v>370.512</v>
      </c>
      <c r="GV30">
        <v>27.415900000000001</v>
      </c>
      <c r="GW30">
        <v>23.340399999999999</v>
      </c>
      <c r="GX30">
        <v>30.000299999999999</v>
      </c>
      <c r="GY30">
        <v>23.372800000000002</v>
      </c>
      <c r="GZ30">
        <v>23.355499999999999</v>
      </c>
      <c r="HA30">
        <v>21.110299999999999</v>
      </c>
      <c r="HB30">
        <v>20</v>
      </c>
      <c r="HC30">
        <v>-30</v>
      </c>
      <c r="HD30">
        <v>27.328800000000001</v>
      </c>
      <c r="HE30">
        <v>402.69499999999999</v>
      </c>
      <c r="HF30">
        <v>0</v>
      </c>
      <c r="HG30">
        <v>100.449</v>
      </c>
      <c r="HH30">
        <v>99.509200000000007</v>
      </c>
    </row>
    <row r="31" spans="1:216" x14ac:dyDescent="0.2">
      <c r="A31">
        <v>13</v>
      </c>
      <c r="B31">
        <v>1689562841</v>
      </c>
      <c r="C31">
        <v>732</v>
      </c>
      <c r="D31" t="s">
        <v>382</v>
      </c>
      <c r="E31" t="s">
        <v>383</v>
      </c>
      <c r="F31" t="s">
        <v>349</v>
      </c>
      <c r="G31" t="s">
        <v>350</v>
      </c>
      <c r="H31" t="s">
        <v>351</v>
      </c>
      <c r="I31" t="s">
        <v>352</v>
      </c>
      <c r="J31" t="s">
        <v>353</v>
      </c>
      <c r="K31" t="s">
        <v>354</v>
      </c>
      <c r="L31">
        <v>1689562841</v>
      </c>
      <c r="M31">
        <f t="shared" si="0"/>
        <v>1.2985234771506183E-3</v>
      </c>
      <c r="N31">
        <f t="shared" si="1"/>
        <v>1.2985234771506182</v>
      </c>
      <c r="O31">
        <f t="shared" si="2"/>
        <v>1.1012664726301986</v>
      </c>
      <c r="P31">
        <f t="shared" si="3"/>
        <v>400.04300000000001</v>
      </c>
      <c r="Q31">
        <f t="shared" si="4"/>
        <v>369.28215715448545</v>
      </c>
      <c r="R31">
        <f t="shared" si="5"/>
        <v>37.145293837074142</v>
      </c>
      <c r="S31">
        <f t="shared" si="6"/>
        <v>40.239460517038303</v>
      </c>
      <c r="T31">
        <f t="shared" si="7"/>
        <v>8.4398647692635456E-2</v>
      </c>
      <c r="U31">
        <f t="shared" si="8"/>
        <v>2.938301132767887</v>
      </c>
      <c r="V31">
        <f t="shared" si="9"/>
        <v>8.3074649420934038E-2</v>
      </c>
      <c r="W31">
        <f t="shared" si="10"/>
        <v>5.2038881695579492E-2</v>
      </c>
      <c r="X31">
        <f t="shared" si="11"/>
        <v>16.543978090513797</v>
      </c>
      <c r="Y31">
        <f t="shared" si="12"/>
        <v>26.354161478458263</v>
      </c>
      <c r="Z31">
        <f t="shared" si="13"/>
        <v>25.869299999999999</v>
      </c>
      <c r="AA31">
        <f t="shared" si="14"/>
        <v>3.3482500655984828</v>
      </c>
      <c r="AB31">
        <f t="shared" si="15"/>
        <v>51.975241998572244</v>
      </c>
      <c r="AC31">
        <f t="shared" si="16"/>
        <v>1.8163447689231302</v>
      </c>
      <c r="AD31">
        <f t="shared" si="17"/>
        <v>3.4946345588405823</v>
      </c>
      <c r="AE31">
        <f t="shared" si="18"/>
        <v>1.5319052966753526</v>
      </c>
      <c r="AF31">
        <f t="shared" si="19"/>
        <v>-57.264885342342268</v>
      </c>
      <c r="AG31">
        <f t="shared" si="20"/>
        <v>114.7519799211902</v>
      </c>
      <c r="AH31">
        <f t="shared" si="21"/>
        <v>8.3636848137171196</v>
      </c>
      <c r="AI31">
        <f t="shared" si="22"/>
        <v>82.394757483078848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53214.566812451747</v>
      </c>
      <c r="AO31">
        <f t="shared" si="26"/>
        <v>100.035</v>
      </c>
      <c r="AP31">
        <f t="shared" si="27"/>
        <v>84.329085020991599</v>
      </c>
      <c r="AQ31">
        <f t="shared" si="28"/>
        <v>0.84299580167932819</v>
      </c>
      <c r="AR31">
        <f t="shared" si="29"/>
        <v>0.16538189724110358</v>
      </c>
      <c r="AS31">
        <v>1689562841</v>
      </c>
      <c r="AT31">
        <v>400.04300000000001</v>
      </c>
      <c r="AU31">
        <v>401.66300000000001</v>
      </c>
      <c r="AV31">
        <v>18.057300000000001</v>
      </c>
      <c r="AW31">
        <v>16.782800000000002</v>
      </c>
      <c r="AX31">
        <v>402.26499999999999</v>
      </c>
      <c r="AY31">
        <v>17.978100000000001</v>
      </c>
      <c r="AZ31">
        <v>600.27099999999996</v>
      </c>
      <c r="BA31">
        <v>100.55</v>
      </c>
      <c r="BB31">
        <v>3.78381E-2</v>
      </c>
      <c r="BC31">
        <v>26.593699999999998</v>
      </c>
      <c r="BD31">
        <v>25.869299999999999</v>
      </c>
      <c r="BE31">
        <v>999.9</v>
      </c>
      <c r="BF31">
        <v>0</v>
      </c>
      <c r="BG31">
        <v>0</v>
      </c>
      <c r="BH31">
        <v>9995</v>
      </c>
      <c r="BI31">
        <v>0</v>
      </c>
      <c r="BJ31">
        <v>881.97500000000002</v>
      </c>
      <c r="BK31">
        <v>-1.6202399999999999</v>
      </c>
      <c r="BL31">
        <v>407.399</v>
      </c>
      <c r="BM31">
        <v>408.51900000000001</v>
      </c>
      <c r="BN31">
        <v>1.2744800000000001</v>
      </c>
      <c r="BO31">
        <v>401.66300000000001</v>
      </c>
      <c r="BP31">
        <v>16.782800000000002</v>
      </c>
      <c r="BQ31">
        <v>1.8156600000000001</v>
      </c>
      <c r="BR31">
        <v>1.6875100000000001</v>
      </c>
      <c r="BS31">
        <v>15.9223</v>
      </c>
      <c r="BT31">
        <v>14.782</v>
      </c>
      <c r="BU31">
        <v>100.035</v>
      </c>
      <c r="BV31">
        <v>0.90017999999999998</v>
      </c>
      <c r="BW31">
        <v>9.9820500000000006E-2</v>
      </c>
      <c r="BX31">
        <v>0</v>
      </c>
      <c r="BY31">
        <v>2.5520999999999998</v>
      </c>
      <c r="BZ31">
        <v>0</v>
      </c>
      <c r="CA31">
        <v>1955.68</v>
      </c>
      <c r="CB31">
        <v>955.90200000000004</v>
      </c>
      <c r="CC31">
        <v>33.186999999999998</v>
      </c>
      <c r="CD31">
        <v>38.311999999999998</v>
      </c>
      <c r="CE31">
        <v>36.061999999999998</v>
      </c>
      <c r="CF31">
        <v>36.436999999999998</v>
      </c>
      <c r="CG31">
        <v>34.375</v>
      </c>
      <c r="CH31">
        <v>90.05</v>
      </c>
      <c r="CI31">
        <v>9.99</v>
      </c>
      <c r="CJ31">
        <v>0</v>
      </c>
      <c r="CK31">
        <v>1689562844.0999999</v>
      </c>
      <c r="CL31">
        <v>0</v>
      </c>
      <c r="CM31">
        <v>1689561916.0999999</v>
      </c>
      <c r="CN31" t="s">
        <v>355</v>
      </c>
      <c r="CO31">
        <v>1689561912.0999999</v>
      </c>
      <c r="CP31">
        <v>1689561916.0999999</v>
      </c>
      <c r="CQ31">
        <v>23</v>
      </c>
      <c r="CR31">
        <v>0.23200000000000001</v>
      </c>
      <c r="CS31">
        <v>-2.1999999999999999E-2</v>
      </c>
      <c r="CT31">
        <v>-2.2229999999999999</v>
      </c>
      <c r="CU31">
        <v>7.9000000000000001E-2</v>
      </c>
      <c r="CV31">
        <v>411</v>
      </c>
      <c r="CW31">
        <v>17</v>
      </c>
      <c r="CX31">
        <v>0.11</v>
      </c>
      <c r="CY31">
        <v>0.06</v>
      </c>
      <c r="CZ31">
        <v>1.10024702915211</v>
      </c>
      <c r="DA31">
        <v>0.47738835686300901</v>
      </c>
      <c r="DB31">
        <v>6.7484809722848899E-2</v>
      </c>
      <c r="DC31">
        <v>1</v>
      </c>
      <c r="DD31">
        <v>401.67757142857101</v>
      </c>
      <c r="DE31">
        <v>0.19075324675394001</v>
      </c>
      <c r="DF31">
        <v>3.8636981333051601E-2</v>
      </c>
      <c r="DG31">
        <v>-1</v>
      </c>
      <c r="DH31">
        <v>100.016665</v>
      </c>
      <c r="DI31">
        <v>-0.11623019867897399</v>
      </c>
      <c r="DJ31">
        <v>8.9330768915308403E-2</v>
      </c>
      <c r="DK31">
        <v>1</v>
      </c>
      <c r="DL31">
        <v>2</v>
      </c>
      <c r="DM31">
        <v>2</v>
      </c>
      <c r="DN31" t="s">
        <v>356</v>
      </c>
      <c r="DO31">
        <v>3.1581000000000001</v>
      </c>
      <c r="DP31">
        <v>2.7721200000000001</v>
      </c>
      <c r="DQ31">
        <v>9.5016400000000001E-2</v>
      </c>
      <c r="DR31">
        <v>9.5234399999999997E-2</v>
      </c>
      <c r="DS31">
        <v>9.8219000000000001E-2</v>
      </c>
      <c r="DT31">
        <v>9.3717700000000001E-2</v>
      </c>
      <c r="DU31">
        <v>28731.599999999999</v>
      </c>
      <c r="DV31">
        <v>30017.200000000001</v>
      </c>
      <c r="DW31">
        <v>29492.7</v>
      </c>
      <c r="DX31">
        <v>30928.1</v>
      </c>
      <c r="DY31">
        <v>34855.599999999999</v>
      </c>
      <c r="DZ31">
        <v>36776.199999999997</v>
      </c>
      <c r="EA31">
        <v>40499.300000000003</v>
      </c>
      <c r="EB31">
        <v>42949.599999999999</v>
      </c>
      <c r="EC31">
        <v>2.2612800000000002</v>
      </c>
      <c r="ED31">
        <v>1.78773</v>
      </c>
      <c r="EE31">
        <v>0.114202</v>
      </c>
      <c r="EF31">
        <v>0</v>
      </c>
      <c r="EG31">
        <v>23.9954</v>
      </c>
      <c r="EH31">
        <v>999.9</v>
      </c>
      <c r="EI31">
        <v>38.225000000000001</v>
      </c>
      <c r="EJ31">
        <v>33.192999999999998</v>
      </c>
      <c r="EK31">
        <v>19.4148</v>
      </c>
      <c r="EL31">
        <v>60.823099999999997</v>
      </c>
      <c r="EM31">
        <v>23.353400000000001</v>
      </c>
      <c r="EN31">
        <v>1</v>
      </c>
      <c r="EO31">
        <v>-0.26104899999999998</v>
      </c>
      <c r="EP31">
        <v>-2.2722699999999998</v>
      </c>
      <c r="EQ31">
        <v>20.2941</v>
      </c>
      <c r="ER31">
        <v>5.2406499999999996</v>
      </c>
      <c r="ES31">
        <v>11.8302</v>
      </c>
      <c r="ET31">
        <v>4.9828999999999999</v>
      </c>
      <c r="EU31">
        <v>3.2990499999999998</v>
      </c>
      <c r="EV31">
        <v>47.8</v>
      </c>
      <c r="EW31">
        <v>3115.2</v>
      </c>
      <c r="EX31">
        <v>8661.2999999999993</v>
      </c>
      <c r="EY31">
        <v>152.19999999999999</v>
      </c>
      <c r="EZ31">
        <v>1.8736299999999999</v>
      </c>
      <c r="FA31">
        <v>1.8792899999999999</v>
      </c>
      <c r="FB31">
        <v>1.87968</v>
      </c>
      <c r="FC31">
        <v>1.8803399999999999</v>
      </c>
      <c r="FD31">
        <v>1.8778999999999999</v>
      </c>
      <c r="FE31">
        <v>1.8767</v>
      </c>
      <c r="FF31">
        <v>1.8773500000000001</v>
      </c>
      <c r="FG31">
        <v>1.87514</v>
      </c>
      <c r="FH31">
        <v>0</v>
      </c>
      <c r="FI31">
        <v>0</v>
      </c>
      <c r="FJ31">
        <v>0</v>
      </c>
      <c r="FK31">
        <v>0</v>
      </c>
      <c r="FL31" t="s">
        <v>357</v>
      </c>
      <c r="FM31" t="s">
        <v>358</v>
      </c>
      <c r="FN31" t="s">
        <v>359</v>
      </c>
      <c r="FO31" t="s">
        <v>359</v>
      </c>
      <c r="FP31" t="s">
        <v>359</v>
      </c>
      <c r="FQ31" t="s">
        <v>359</v>
      </c>
      <c r="FR31">
        <v>0</v>
      </c>
      <c r="FS31">
        <v>100</v>
      </c>
      <c r="FT31">
        <v>100</v>
      </c>
      <c r="FU31">
        <v>-2.222</v>
      </c>
      <c r="FV31">
        <v>7.9200000000000007E-2</v>
      </c>
      <c r="FW31">
        <v>-2.22379449801443</v>
      </c>
      <c r="FX31">
        <v>1.4527828764109799E-4</v>
      </c>
      <c r="FY31">
        <v>-4.3579519040863002E-7</v>
      </c>
      <c r="FZ31">
        <v>2.0799061152897499E-10</v>
      </c>
      <c r="GA31">
        <v>7.9179999999993797E-2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15.5</v>
      </c>
      <c r="GJ31">
        <v>15.4</v>
      </c>
      <c r="GK31">
        <v>1.0498000000000001</v>
      </c>
      <c r="GL31">
        <v>2.5952099999999998</v>
      </c>
      <c r="GM31">
        <v>1.54541</v>
      </c>
      <c r="GN31">
        <v>2.2717299999999998</v>
      </c>
      <c r="GO31">
        <v>1.5979000000000001</v>
      </c>
      <c r="GP31">
        <v>2.4584999999999999</v>
      </c>
      <c r="GQ31">
        <v>35.498600000000003</v>
      </c>
      <c r="GR31">
        <v>14.8413</v>
      </c>
      <c r="GS31">
        <v>18</v>
      </c>
      <c r="GT31">
        <v>638.50400000000002</v>
      </c>
      <c r="GU31">
        <v>370.714</v>
      </c>
      <c r="GV31">
        <v>27.4359</v>
      </c>
      <c r="GW31">
        <v>23.401199999999999</v>
      </c>
      <c r="GX31">
        <v>30.000399999999999</v>
      </c>
      <c r="GY31">
        <v>23.4207</v>
      </c>
      <c r="GZ31">
        <v>23.402100000000001</v>
      </c>
      <c r="HA31">
        <v>21.066099999999999</v>
      </c>
      <c r="HB31">
        <v>20</v>
      </c>
      <c r="HC31">
        <v>-30</v>
      </c>
      <c r="HD31">
        <v>27.517499999999998</v>
      </c>
      <c r="HE31">
        <v>401.565</v>
      </c>
      <c r="HF31">
        <v>0</v>
      </c>
      <c r="HG31">
        <v>100.441</v>
      </c>
      <c r="HH31">
        <v>99.497200000000007</v>
      </c>
    </row>
    <row r="32" spans="1:216" x14ac:dyDescent="0.2">
      <c r="A32">
        <v>14</v>
      </c>
      <c r="B32">
        <v>1689562902</v>
      </c>
      <c r="C32">
        <v>793</v>
      </c>
      <c r="D32" t="s">
        <v>384</v>
      </c>
      <c r="E32" t="s">
        <v>385</v>
      </c>
      <c r="F32" t="s">
        <v>349</v>
      </c>
      <c r="G32" t="s">
        <v>350</v>
      </c>
      <c r="H32" t="s">
        <v>351</v>
      </c>
      <c r="I32" t="s">
        <v>352</v>
      </c>
      <c r="J32" t="s">
        <v>353</v>
      </c>
      <c r="K32" t="s">
        <v>354</v>
      </c>
      <c r="L32">
        <v>1689562902</v>
      </c>
      <c r="M32">
        <f t="shared" si="0"/>
        <v>1.2751746784516935E-3</v>
      </c>
      <c r="N32">
        <f t="shared" si="1"/>
        <v>1.2751746784516935</v>
      </c>
      <c r="O32">
        <f t="shared" si="2"/>
        <v>3.7136436835773105E-2</v>
      </c>
      <c r="P32">
        <f t="shared" si="3"/>
        <v>400.077</v>
      </c>
      <c r="Q32">
        <f t="shared" si="4"/>
        <v>389.2470964505934</v>
      </c>
      <c r="R32">
        <f t="shared" si="5"/>
        <v>39.152017026382886</v>
      </c>
      <c r="S32">
        <f t="shared" si="6"/>
        <v>40.241331685443598</v>
      </c>
      <c r="T32">
        <f t="shared" si="7"/>
        <v>8.0882100756468553E-2</v>
      </c>
      <c r="U32">
        <f t="shared" si="8"/>
        <v>2.9393383520000769</v>
      </c>
      <c r="V32">
        <f t="shared" si="9"/>
        <v>7.9665700009465726E-2</v>
      </c>
      <c r="W32">
        <f t="shared" si="10"/>
        <v>4.9898827336108842E-2</v>
      </c>
      <c r="X32">
        <f t="shared" si="11"/>
        <v>12.427884315698694</v>
      </c>
      <c r="Y32">
        <f t="shared" si="12"/>
        <v>26.521723206889991</v>
      </c>
      <c r="Z32">
        <f t="shared" si="13"/>
        <v>26.033300000000001</v>
      </c>
      <c r="AA32">
        <f t="shared" si="14"/>
        <v>3.3809130401225347</v>
      </c>
      <c r="AB32">
        <f t="shared" si="15"/>
        <v>51.300842380077938</v>
      </c>
      <c r="AC32">
        <f t="shared" si="16"/>
        <v>1.8124727897526001</v>
      </c>
      <c r="AD32">
        <f t="shared" si="17"/>
        <v>3.5330273454855625</v>
      </c>
      <c r="AE32">
        <f t="shared" si="18"/>
        <v>1.5684402503699346</v>
      </c>
      <c r="AF32">
        <f t="shared" si="19"/>
        <v>-56.23520331971968</v>
      </c>
      <c r="AG32">
        <f t="shared" si="20"/>
        <v>118.21534448783879</v>
      </c>
      <c r="AH32">
        <f t="shared" si="21"/>
        <v>8.6281752134444858</v>
      </c>
      <c r="AI32">
        <f t="shared" si="22"/>
        <v>83.036200697262288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53211.674684834019</v>
      </c>
      <c r="AO32">
        <f t="shared" si="26"/>
        <v>75.140799999999999</v>
      </c>
      <c r="AP32">
        <f t="shared" si="27"/>
        <v>63.343874401916423</v>
      </c>
      <c r="AQ32">
        <f t="shared" si="28"/>
        <v>0.8430023955283471</v>
      </c>
      <c r="AR32">
        <f t="shared" si="29"/>
        <v>0.16539462336970986</v>
      </c>
      <c r="AS32">
        <v>1689562902</v>
      </c>
      <c r="AT32">
        <v>400.077</v>
      </c>
      <c r="AU32">
        <v>400.62400000000002</v>
      </c>
      <c r="AV32">
        <v>18.019500000000001</v>
      </c>
      <c r="AW32">
        <v>16.768000000000001</v>
      </c>
      <c r="AX32">
        <v>402.3</v>
      </c>
      <c r="AY32">
        <v>17.940300000000001</v>
      </c>
      <c r="AZ32">
        <v>600.33399999999995</v>
      </c>
      <c r="BA32">
        <v>100.547</v>
      </c>
      <c r="BB32">
        <v>3.6966800000000001E-2</v>
      </c>
      <c r="BC32">
        <v>26.779299999999999</v>
      </c>
      <c r="BD32">
        <v>26.033300000000001</v>
      </c>
      <c r="BE32">
        <v>999.9</v>
      </c>
      <c r="BF32">
        <v>0</v>
      </c>
      <c r="BG32">
        <v>0</v>
      </c>
      <c r="BH32">
        <v>10001.200000000001</v>
      </c>
      <c r="BI32">
        <v>0</v>
      </c>
      <c r="BJ32">
        <v>470.48599999999999</v>
      </c>
      <c r="BK32">
        <v>-0.546875</v>
      </c>
      <c r="BL32">
        <v>407.41899999999998</v>
      </c>
      <c r="BM32">
        <v>407.45600000000002</v>
      </c>
      <c r="BN32">
        <v>1.2515499999999999</v>
      </c>
      <c r="BO32">
        <v>400.62400000000002</v>
      </c>
      <c r="BP32">
        <v>16.768000000000001</v>
      </c>
      <c r="BQ32">
        <v>1.8118000000000001</v>
      </c>
      <c r="BR32">
        <v>1.6859599999999999</v>
      </c>
      <c r="BS32">
        <v>15.888999999999999</v>
      </c>
      <c r="BT32">
        <v>14.767799999999999</v>
      </c>
      <c r="BU32">
        <v>75.140799999999999</v>
      </c>
      <c r="BV32">
        <v>0.89987200000000001</v>
      </c>
      <c r="BW32">
        <v>0.10012799999999999</v>
      </c>
      <c r="BX32">
        <v>0</v>
      </c>
      <c r="BY32">
        <v>2.637</v>
      </c>
      <c r="BZ32">
        <v>0</v>
      </c>
      <c r="CA32">
        <v>1427.43</v>
      </c>
      <c r="CB32">
        <v>717.976</v>
      </c>
      <c r="CC32">
        <v>33.125</v>
      </c>
      <c r="CD32">
        <v>38.436999999999998</v>
      </c>
      <c r="CE32">
        <v>36.061999999999998</v>
      </c>
      <c r="CF32">
        <v>36.686999999999998</v>
      </c>
      <c r="CG32">
        <v>34.311999999999998</v>
      </c>
      <c r="CH32">
        <v>67.62</v>
      </c>
      <c r="CI32">
        <v>7.52</v>
      </c>
      <c r="CJ32">
        <v>0</v>
      </c>
      <c r="CK32">
        <v>1689562905.3</v>
      </c>
      <c r="CL32">
        <v>0</v>
      </c>
      <c r="CM32">
        <v>1689561916.0999999</v>
      </c>
      <c r="CN32" t="s">
        <v>355</v>
      </c>
      <c r="CO32">
        <v>1689561912.0999999</v>
      </c>
      <c r="CP32">
        <v>1689561916.0999999</v>
      </c>
      <c r="CQ32">
        <v>23</v>
      </c>
      <c r="CR32">
        <v>0.23200000000000001</v>
      </c>
      <c r="CS32">
        <v>-2.1999999999999999E-2</v>
      </c>
      <c r="CT32">
        <v>-2.2229999999999999</v>
      </c>
      <c r="CU32">
        <v>7.9000000000000001E-2</v>
      </c>
      <c r="CV32">
        <v>411</v>
      </c>
      <c r="CW32">
        <v>17</v>
      </c>
      <c r="CX32">
        <v>0.11</v>
      </c>
      <c r="CY32">
        <v>0.06</v>
      </c>
      <c r="CZ32">
        <v>9.3206554965240399E-2</v>
      </c>
      <c r="DA32">
        <v>0.46029504666829202</v>
      </c>
      <c r="DB32">
        <v>6.7657071953141495E-2</v>
      </c>
      <c r="DC32">
        <v>1</v>
      </c>
      <c r="DD32">
        <v>400.68275</v>
      </c>
      <c r="DE32">
        <v>0.217939849624498</v>
      </c>
      <c r="DF32">
        <v>5.29423035010812E-2</v>
      </c>
      <c r="DG32">
        <v>-1</v>
      </c>
      <c r="DH32">
        <v>74.991304999999997</v>
      </c>
      <c r="DI32">
        <v>0.24663487145351801</v>
      </c>
      <c r="DJ32">
        <v>0.159998754604527</v>
      </c>
      <c r="DK32">
        <v>1</v>
      </c>
      <c r="DL32">
        <v>2</v>
      </c>
      <c r="DM32">
        <v>2</v>
      </c>
      <c r="DN32" t="s">
        <v>356</v>
      </c>
      <c r="DO32">
        <v>3.15822</v>
      </c>
      <c r="DP32">
        <v>2.7713000000000001</v>
      </c>
      <c r="DQ32">
        <v>9.5012700000000005E-2</v>
      </c>
      <c r="DR32">
        <v>9.5038200000000003E-2</v>
      </c>
      <c r="DS32">
        <v>9.8057900000000003E-2</v>
      </c>
      <c r="DT32">
        <v>9.3649099999999999E-2</v>
      </c>
      <c r="DU32">
        <v>28730.3</v>
      </c>
      <c r="DV32">
        <v>30023.3</v>
      </c>
      <c r="DW32">
        <v>29491.4</v>
      </c>
      <c r="DX32">
        <v>30927.8</v>
      </c>
      <c r="DY32">
        <v>34860.5</v>
      </c>
      <c r="DZ32">
        <v>36780</v>
      </c>
      <c r="EA32">
        <v>40497.599999999999</v>
      </c>
      <c r="EB32">
        <v>42950.6</v>
      </c>
      <c r="EC32">
        <v>2.2604700000000002</v>
      </c>
      <c r="ED32">
        <v>1.7879499999999999</v>
      </c>
      <c r="EE32">
        <v>0.129297</v>
      </c>
      <c r="EF32">
        <v>0</v>
      </c>
      <c r="EG32">
        <v>23.9117</v>
      </c>
      <c r="EH32">
        <v>999.9</v>
      </c>
      <c r="EI32">
        <v>38.31</v>
      </c>
      <c r="EJ32">
        <v>33.143000000000001</v>
      </c>
      <c r="EK32">
        <v>19.402899999999999</v>
      </c>
      <c r="EL32">
        <v>60.693100000000001</v>
      </c>
      <c r="EM32">
        <v>22.7684</v>
      </c>
      <c r="EN32">
        <v>1</v>
      </c>
      <c r="EO32">
        <v>-0.26070599999999999</v>
      </c>
      <c r="EP32">
        <v>-1.31697</v>
      </c>
      <c r="EQ32">
        <v>20.305599999999998</v>
      </c>
      <c r="ER32">
        <v>5.2406499999999996</v>
      </c>
      <c r="ES32">
        <v>11.8302</v>
      </c>
      <c r="ET32">
        <v>4.9821999999999997</v>
      </c>
      <c r="EU32">
        <v>3.2989999999999999</v>
      </c>
      <c r="EV32">
        <v>47.9</v>
      </c>
      <c r="EW32">
        <v>3116.6</v>
      </c>
      <c r="EX32">
        <v>8665.7999999999993</v>
      </c>
      <c r="EY32">
        <v>152.19999999999999</v>
      </c>
      <c r="EZ32">
        <v>1.8736299999999999</v>
      </c>
      <c r="FA32">
        <v>1.8792800000000001</v>
      </c>
      <c r="FB32">
        <v>1.8797299999999999</v>
      </c>
      <c r="FC32">
        <v>1.8803399999999999</v>
      </c>
      <c r="FD32">
        <v>1.8778999999999999</v>
      </c>
      <c r="FE32">
        <v>1.8767199999999999</v>
      </c>
      <c r="FF32">
        <v>1.87744</v>
      </c>
      <c r="FG32">
        <v>1.8751500000000001</v>
      </c>
      <c r="FH32">
        <v>0</v>
      </c>
      <c r="FI32">
        <v>0</v>
      </c>
      <c r="FJ32">
        <v>0</v>
      </c>
      <c r="FK32">
        <v>0</v>
      </c>
      <c r="FL32" t="s">
        <v>357</v>
      </c>
      <c r="FM32" t="s">
        <v>358</v>
      </c>
      <c r="FN32" t="s">
        <v>359</v>
      </c>
      <c r="FO32" t="s">
        <v>359</v>
      </c>
      <c r="FP32" t="s">
        <v>359</v>
      </c>
      <c r="FQ32" t="s">
        <v>359</v>
      </c>
      <c r="FR32">
        <v>0</v>
      </c>
      <c r="FS32">
        <v>100</v>
      </c>
      <c r="FT32">
        <v>100</v>
      </c>
      <c r="FU32">
        <v>-2.2229999999999999</v>
      </c>
      <c r="FV32">
        <v>7.9200000000000007E-2</v>
      </c>
      <c r="FW32">
        <v>-2.22379449801443</v>
      </c>
      <c r="FX32">
        <v>1.4527828764109799E-4</v>
      </c>
      <c r="FY32">
        <v>-4.3579519040863002E-7</v>
      </c>
      <c r="FZ32">
        <v>2.0799061152897499E-10</v>
      </c>
      <c r="GA32">
        <v>7.9179999999993797E-2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16.5</v>
      </c>
      <c r="GJ32">
        <v>16.399999999999999</v>
      </c>
      <c r="GK32">
        <v>1.0473600000000001</v>
      </c>
      <c r="GL32">
        <v>2.5964399999999999</v>
      </c>
      <c r="GM32">
        <v>1.54541</v>
      </c>
      <c r="GN32">
        <v>2.2717299999999998</v>
      </c>
      <c r="GO32">
        <v>1.5979000000000001</v>
      </c>
      <c r="GP32">
        <v>2.4682599999999999</v>
      </c>
      <c r="GQ32">
        <v>35.452300000000001</v>
      </c>
      <c r="GR32">
        <v>14.8413</v>
      </c>
      <c r="GS32">
        <v>18</v>
      </c>
      <c r="GT32">
        <v>638.22900000000004</v>
      </c>
      <c r="GU32">
        <v>370.99200000000002</v>
      </c>
      <c r="GV32">
        <v>27.6859</v>
      </c>
      <c r="GW32">
        <v>23.425699999999999</v>
      </c>
      <c r="GX32">
        <v>29.999300000000002</v>
      </c>
      <c r="GY32">
        <v>23.446300000000001</v>
      </c>
      <c r="GZ32">
        <v>23.423999999999999</v>
      </c>
      <c r="HA32">
        <v>21.022600000000001</v>
      </c>
      <c r="HB32">
        <v>20</v>
      </c>
      <c r="HC32">
        <v>-30</v>
      </c>
      <c r="HD32">
        <v>27.6296</v>
      </c>
      <c r="HE32">
        <v>400.64400000000001</v>
      </c>
      <c r="HF32">
        <v>0</v>
      </c>
      <c r="HG32">
        <v>100.437</v>
      </c>
      <c r="HH32">
        <v>99.498199999999997</v>
      </c>
    </row>
    <row r="33" spans="1:216" x14ac:dyDescent="0.2">
      <c r="A33">
        <v>15</v>
      </c>
      <c r="B33">
        <v>1689562963</v>
      </c>
      <c r="C33">
        <v>854</v>
      </c>
      <c r="D33" t="s">
        <v>386</v>
      </c>
      <c r="E33" t="s">
        <v>387</v>
      </c>
      <c r="F33" t="s">
        <v>349</v>
      </c>
      <c r="G33" t="s">
        <v>350</v>
      </c>
      <c r="H33" t="s">
        <v>351</v>
      </c>
      <c r="I33" t="s">
        <v>352</v>
      </c>
      <c r="J33" t="s">
        <v>353</v>
      </c>
      <c r="K33" t="s">
        <v>354</v>
      </c>
      <c r="L33">
        <v>1689562963</v>
      </c>
      <c r="M33">
        <f t="shared" si="0"/>
        <v>1.2118571274766234E-3</v>
      </c>
      <c r="N33">
        <f t="shared" si="1"/>
        <v>1.2118571274766234</v>
      </c>
      <c r="O33">
        <f t="shared" si="2"/>
        <v>-0.58089019656099172</v>
      </c>
      <c r="P33">
        <f t="shared" si="3"/>
        <v>400.07299999999998</v>
      </c>
      <c r="Q33">
        <f t="shared" si="4"/>
        <v>402.05630540261308</v>
      </c>
      <c r="R33">
        <f t="shared" si="5"/>
        <v>40.440789654784545</v>
      </c>
      <c r="S33">
        <f t="shared" si="6"/>
        <v>40.241299097042997</v>
      </c>
      <c r="T33">
        <f t="shared" si="7"/>
        <v>7.7483335745266974E-2</v>
      </c>
      <c r="U33">
        <f t="shared" si="8"/>
        <v>2.938688137996059</v>
      </c>
      <c r="V33">
        <f t="shared" si="9"/>
        <v>7.636601184239504E-2</v>
      </c>
      <c r="W33">
        <f t="shared" si="10"/>
        <v>4.7827802254257631E-2</v>
      </c>
      <c r="X33">
        <f t="shared" si="11"/>
        <v>9.9173300747131421</v>
      </c>
      <c r="Y33">
        <f t="shared" si="12"/>
        <v>26.445713502004772</v>
      </c>
      <c r="Z33">
        <f t="shared" si="13"/>
        <v>25.921600000000002</v>
      </c>
      <c r="AA33">
        <f t="shared" si="14"/>
        <v>3.3586363032020716</v>
      </c>
      <c r="AB33">
        <f t="shared" si="15"/>
        <v>51.277856150666203</v>
      </c>
      <c r="AC33">
        <f t="shared" si="16"/>
        <v>1.8034066277172001</v>
      </c>
      <c r="AD33">
        <f t="shared" si="17"/>
        <v>3.5169306267765452</v>
      </c>
      <c r="AE33">
        <f t="shared" si="18"/>
        <v>1.5552296754848716</v>
      </c>
      <c r="AF33">
        <f t="shared" si="19"/>
        <v>-53.442899321719096</v>
      </c>
      <c r="AG33">
        <f t="shared" si="20"/>
        <v>123.59167587409111</v>
      </c>
      <c r="AH33">
        <f t="shared" si="21"/>
        <v>9.0140202581932733</v>
      </c>
      <c r="AI33">
        <f t="shared" si="22"/>
        <v>89.080126885278432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53206.565792472829</v>
      </c>
      <c r="AO33">
        <f t="shared" si="26"/>
        <v>59.965400000000002</v>
      </c>
      <c r="AP33">
        <f t="shared" si="27"/>
        <v>50.55065218378919</v>
      </c>
      <c r="AQ33">
        <f t="shared" si="28"/>
        <v>0.84299699799866568</v>
      </c>
      <c r="AR33">
        <f t="shared" si="29"/>
        <v>0.16538420613742494</v>
      </c>
      <c r="AS33">
        <v>1689562963</v>
      </c>
      <c r="AT33">
        <v>400.07299999999998</v>
      </c>
      <c r="AU33">
        <v>399.97699999999998</v>
      </c>
      <c r="AV33">
        <v>17.929200000000002</v>
      </c>
      <c r="AW33">
        <v>16.739799999999999</v>
      </c>
      <c r="AX33">
        <v>402.29500000000002</v>
      </c>
      <c r="AY33">
        <v>17.850100000000001</v>
      </c>
      <c r="AZ33">
        <v>600.36800000000005</v>
      </c>
      <c r="BA33">
        <v>100.547</v>
      </c>
      <c r="BB33">
        <v>3.7891000000000001E-2</v>
      </c>
      <c r="BC33">
        <v>26.701699999999999</v>
      </c>
      <c r="BD33">
        <v>25.921600000000002</v>
      </c>
      <c r="BE33">
        <v>999.9</v>
      </c>
      <c r="BF33">
        <v>0</v>
      </c>
      <c r="BG33">
        <v>0</v>
      </c>
      <c r="BH33">
        <v>9997.5</v>
      </c>
      <c r="BI33">
        <v>0</v>
      </c>
      <c r="BJ33">
        <v>401.26299999999998</v>
      </c>
      <c r="BK33">
        <v>9.6282999999999994E-2</v>
      </c>
      <c r="BL33">
        <v>407.37700000000001</v>
      </c>
      <c r="BM33">
        <v>406.786</v>
      </c>
      <c r="BN33">
        <v>1.18943</v>
      </c>
      <c r="BO33">
        <v>399.97699999999998</v>
      </c>
      <c r="BP33">
        <v>16.739799999999999</v>
      </c>
      <c r="BQ33">
        <v>1.8027299999999999</v>
      </c>
      <c r="BR33">
        <v>1.6831400000000001</v>
      </c>
      <c r="BS33">
        <v>15.810499999999999</v>
      </c>
      <c r="BT33">
        <v>14.7418</v>
      </c>
      <c r="BU33">
        <v>59.965400000000002</v>
      </c>
      <c r="BV33">
        <v>0.90005199999999996</v>
      </c>
      <c r="BW33">
        <v>9.9947599999999998E-2</v>
      </c>
      <c r="BX33">
        <v>0</v>
      </c>
      <c r="BY33">
        <v>2.6177999999999999</v>
      </c>
      <c r="BZ33">
        <v>0</v>
      </c>
      <c r="CA33">
        <v>1264.7</v>
      </c>
      <c r="CB33">
        <v>572.99699999999996</v>
      </c>
      <c r="CC33">
        <v>33.061999999999998</v>
      </c>
      <c r="CD33">
        <v>38.375</v>
      </c>
      <c r="CE33">
        <v>35.936999999999998</v>
      </c>
      <c r="CF33">
        <v>36.625</v>
      </c>
      <c r="CG33">
        <v>34.311999999999998</v>
      </c>
      <c r="CH33">
        <v>53.97</v>
      </c>
      <c r="CI33">
        <v>5.99</v>
      </c>
      <c r="CJ33">
        <v>0</v>
      </c>
      <c r="CK33">
        <v>1689562965.9000001</v>
      </c>
      <c r="CL33">
        <v>0</v>
      </c>
      <c r="CM33">
        <v>1689561916.0999999</v>
      </c>
      <c r="CN33" t="s">
        <v>355</v>
      </c>
      <c r="CO33">
        <v>1689561912.0999999</v>
      </c>
      <c r="CP33">
        <v>1689561916.0999999</v>
      </c>
      <c r="CQ33">
        <v>23</v>
      </c>
      <c r="CR33">
        <v>0.23200000000000001</v>
      </c>
      <c r="CS33">
        <v>-2.1999999999999999E-2</v>
      </c>
      <c r="CT33">
        <v>-2.2229999999999999</v>
      </c>
      <c r="CU33">
        <v>7.9000000000000001E-2</v>
      </c>
      <c r="CV33">
        <v>411</v>
      </c>
      <c r="CW33">
        <v>17</v>
      </c>
      <c r="CX33">
        <v>0.11</v>
      </c>
      <c r="CY33">
        <v>0.06</v>
      </c>
      <c r="CZ33">
        <v>-0.55903023607479796</v>
      </c>
      <c r="DA33">
        <v>0.46343808352253402</v>
      </c>
      <c r="DB33">
        <v>7.5797881208320303E-2</v>
      </c>
      <c r="DC33">
        <v>1</v>
      </c>
      <c r="DD33">
        <v>399.99166666666702</v>
      </c>
      <c r="DE33">
        <v>0.226129870129616</v>
      </c>
      <c r="DF33">
        <v>5.8101990239939998E-2</v>
      </c>
      <c r="DG33">
        <v>-1</v>
      </c>
      <c r="DH33">
        <v>60.001023809523801</v>
      </c>
      <c r="DI33">
        <v>-0.220612674673375</v>
      </c>
      <c r="DJ33">
        <v>6.9483680199447104E-2</v>
      </c>
      <c r="DK33">
        <v>1</v>
      </c>
      <c r="DL33">
        <v>2</v>
      </c>
      <c r="DM33">
        <v>2</v>
      </c>
      <c r="DN33" t="s">
        <v>356</v>
      </c>
      <c r="DO33">
        <v>3.1583000000000001</v>
      </c>
      <c r="DP33">
        <v>2.7722000000000002</v>
      </c>
      <c r="DQ33">
        <v>9.5010700000000003E-2</v>
      </c>
      <c r="DR33">
        <v>9.4920699999999997E-2</v>
      </c>
      <c r="DS33">
        <v>9.7694799999999998E-2</v>
      </c>
      <c r="DT33">
        <v>9.3534099999999995E-2</v>
      </c>
      <c r="DU33">
        <v>28730.9</v>
      </c>
      <c r="DV33">
        <v>30028.7</v>
      </c>
      <c r="DW33">
        <v>29492</v>
      </c>
      <c r="DX33">
        <v>30929.3</v>
      </c>
      <c r="DY33">
        <v>34875.300000000003</v>
      </c>
      <c r="DZ33">
        <v>36786.1</v>
      </c>
      <c r="EA33">
        <v>40498</v>
      </c>
      <c r="EB33">
        <v>42952.2</v>
      </c>
      <c r="EC33">
        <v>2.26078</v>
      </c>
      <c r="ED33">
        <v>1.78843</v>
      </c>
      <c r="EE33">
        <v>0.13095899999999999</v>
      </c>
      <c r="EF33">
        <v>0</v>
      </c>
      <c r="EG33">
        <v>23.772300000000001</v>
      </c>
      <c r="EH33">
        <v>999.9</v>
      </c>
      <c r="EI33">
        <v>38.384</v>
      </c>
      <c r="EJ33">
        <v>33.082999999999998</v>
      </c>
      <c r="EK33">
        <v>19.375299999999999</v>
      </c>
      <c r="EL33">
        <v>60.923099999999998</v>
      </c>
      <c r="EM33">
        <v>22.764399999999998</v>
      </c>
      <c r="EN33">
        <v>1</v>
      </c>
      <c r="EO33">
        <v>-0.26044699999999998</v>
      </c>
      <c r="EP33">
        <v>-2.4812599999999998</v>
      </c>
      <c r="EQ33">
        <v>20.291699999999999</v>
      </c>
      <c r="ER33">
        <v>5.2403500000000003</v>
      </c>
      <c r="ES33">
        <v>11.8302</v>
      </c>
      <c r="ET33">
        <v>4.9823000000000004</v>
      </c>
      <c r="EU33">
        <v>3.2989999999999999</v>
      </c>
      <c r="EV33">
        <v>47.9</v>
      </c>
      <c r="EW33">
        <v>3117.8</v>
      </c>
      <c r="EX33">
        <v>8669.5</v>
      </c>
      <c r="EY33">
        <v>152.19999999999999</v>
      </c>
      <c r="EZ33">
        <v>1.8736299999999999</v>
      </c>
      <c r="FA33">
        <v>1.8793</v>
      </c>
      <c r="FB33">
        <v>1.87971</v>
      </c>
      <c r="FC33">
        <v>1.8803399999999999</v>
      </c>
      <c r="FD33">
        <v>1.8778999999999999</v>
      </c>
      <c r="FE33">
        <v>1.8767199999999999</v>
      </c>
      <c r="FF33">
        <v>1.87744</v>
      </c>
      <c r="FG33">
        <v>1.8751500000000001</v>
      </c>
      <c r="FH33">
        <v>0</v>
      </c>
      <c r="FI33">
        <v>0</v>
      </c>
      <c r="FJ33">
        <v>0</v>
      </c>
      <c r="FK33">
        <v>0</v>
      </c>
      <c r="FL33" t="s">
        <v>357</v>
      </c>
      <c r="FM33" t="s">
        <v>358</v>
      </c>
      <c r="FN33" t="s">
        <v>359</v>
      </c>
      <c r="FO33" t="s">
        <v>359</v>
      </c>
      <c r="FP33" t="s">
        <v>359</v>
      </c>
      <c r="FQ33" t="s">
        <v>359</v>
      </c>
      <c r="FR33">
        <v>0</v>
      </c>
      <c r="FS33">
        <v>100</v>
      </c>
      <c r="FT33">
        <v>100</v>
      </c>
      <c r="FU33">
        <v>-2.222</v>
      </c>
      <c r="FV33">
        <v>7.9100000000000004E-2</v>
      </c>
      <c r="FW33">
        <v>-2.22379449801443</v>
      </c>
      <c r="FX33">
        <v>1.4527828764109799E-4</v>
      </c>
      <c r="FY33">
        <v>-4.3579519040863002E-7</v>
      </c>
      <c r="FZ33">
        <v>2.0799061152897499E-10</v>
      </c>
      <c r="GA33">
        <v>7.9179999999993797E-2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17.5</v>
      </c>
      <c r="GJ33">
        <v>17.399999999999999</v>
      </c>
      <c r="GK33">
        <v>1.0449200000000001</v>
      </c>
      <c r="GL33">
        <v>2.5903299999999998</v>
      </c>
      <c r="GM33">
        <v>1.54541</v>
      </c>
      <c r="GN33">
        <v>2.2717299999999998</v>
      </c>
      <c r="GO33">
        <v>1.5979000000000001</v>
      </c>
      <c r="GP33">
        <v>2.49512</v>
      </c>
      <c r="GQ33">
        <v>35.313299999999998</v>
      </c>
      <c r="GR33">
        <v>14.8238</v>
      </c>
      <c r="GS33">
        <v>18</v>
      </c>
      <c r="GT33">
        <v>638.49800000000005</v>
      </c>
      <c r="GU33">
        <v>371.274</v>
      </c>
      <c r="GV33">
        <v>27.7944</v>
      </c>
      <c r="GW33">
        <v>23.421800000000001</v>
      </c>
      <c r="GX33">
        <v>30.0001</v>
      </c>
      <c r="GY33">
        <v>23.450299999999999</v>
      </c>
      <c r="GZ33">
        <v>23.428000000000001</v>
      </c>
      <c r="HA33">
        <v>20.9862</v>
      </c>
      <c r="HB33">
        <v>20</v>
      </c>
      <c r="HC33">
        <v>-30</v>
      </c>
      <c r="HD33">
        <v>27.837700000000002</v>
      </c>
      <c r="HE33">
        <v>399.95100000000002</v>
      </c>
      <c r="HF33">
        <v>0</v>
      </c>
      <c r="HG33">
        <v>100.43899999999999</v>
      </c>
      <c r="HH33">
        <v>99.502499999999998</v>
      </c>
    </row>
    <row r="34" spans="1:216" x14ac:dyDescent="0.2">
      <c r="A34">
        <v>16</v>
      </c>
      <c r="B34">
        <v>1689563024</v>
      </c>
      <c r="C34">
        <v>915</v>
      </c>
      <c r="D34" t="s">
        <v>388</v>
      </c>
      <c r="E34" t="s">
        <v>389</v>
      </c>
      <c r="F34" t="s">
        <v>349</v>
      </c>
      <c r="G34" t="s">
        <v>350</v>
      </c>
      <c r="H34" t="s">
        <v>351</v>
      </c>
      <c r="I34" t="s">
        <v>352</v>
      </c>
      <c r="J34" t="s">
        <v>353</v>
      </c>
      <c r="K34" t="s">
        <v>354</v>
      </c>
      <c r="L34">
        <v>1689563024</v>
      </c>
      <c r="M34">
        <f t="shared" si="0"/>
        <v>1.1931024656867367E-3</v>
      </c>
      <c r="N34">
        <f t="shared" si="1"/>
        <v>1.1931024656867366</v>
      </c>
      <c r="O34">
        <f t="shared" si="2"/>
        <v>-1.0974610218881877</v>
      </c>
      <c r="P34">
        <f t="shared" si="3"/>
        <v>400.01900000000001</v>
      </c>
      <c r="Q34">
        <f t="shared" si="4"/>
        <v>413.26287692320238</v>
      </c>
      <c r="R34">
        <f t="shared" si="5"/>
        <v>41.570855547073627</v>
      </c>
      <c r="S34">
        <f t="shared" si="6"/>
        <v>40.238630164148709</v>
      </c>
      <c r="T34">
        <f t="shared" si="7"/>
        <v>7.4868277916661369E-2</v>
      </c>
      <c r="U34">
        <f t="shared" si="8"/>
        <v>2.9361901765413516</v>
      </c>
      <c r="V34">
        <f t="shared" si="9"/>
        <v>7.3823678187488515E-2</v>
      </c>
      <c r="W34">
        <f t="shared" si="10"/>
        <v>4.623243776056063E-2</v>
      </c>
      <c r="X34">
        <f t="shared" si="11"/>
        <v>8.3047859387333212</v>
      </c>
      <c r="Y34">
        <f t="shared" si="12"/>
        <v>26.59041405028103</v>
      </c>
      <c r="Z34">
        <f t="shared" si="13"/>
        <v>26.0396</v>
      </c>
      <c r="AA34">
        <f t="shared" si="14"/>
        <v>3.3821733073216143</v>
      </c>
      <c r="AB34">
        <f t="shared" si="15"/>
        <v>50.685464162697492</v>
      </c>
      <c r="AC34">
        <f t="shared" si="16"/>
        <v>1.7983197970510203</v>
      </c>
      <c r="AD34">
        <f t="shared" si="17"/>
        <v>3.5479990698684634</v>
      </c>
      <c r="AE34">
        <f t="shared" si="18"/>
        <v>1.583853510270594</v>
      </c>
      <c r="AF34">
        <f t="shared" si="19"/>
        <v>-52.615818736785087</v>
      </c>
      <c r="AG34">
        <f t="shared" si="20"/>
        <v>128.47294010181093</v>
      </c>
      <c r="AH34">
        <f t="shared" si="21"/>
        <v>9.3905801753863223</v>
      </c>
      <c r="AI34">
        <f t="shared" si="22"/>
        <v>93.552487479145498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53107.712862861219</v>
      </c>
      <c r="AO34">
        <f t="shared" si="26"/>
        <v>50.213700000000003</v>
      </c>
      <c r="AP34">
        <f t="shared" si="27"/>
        <v>42.330119097789293</v>
      </c>
      <c r="AQ34">
        <f t="shared" si="28"/>
        <v>0.84299940250946037</v>
      </c>
      <c r="AR34">
        <f t="shared" si="29"/>
        <v>0.16538884684325833</v>
      </c>
      <c r="AS34">
        <v>1689563024</v>
      </c>
      <c r="AT34">
        <v>400.01900000000001</v>
      </c>
      <c r="AU34">
        <v>399.399</v>
      </c>
      <c r="AV34">
        <v>17.877400000000002</v>
      </c>
      <c r="AW34">
        <v>16.706</v>
      </c>
      <c r="AX34">
        <v>402.24099999999999</v>
      </c>
      <c r="AY34">
        <v>17.798200000000001</v>
      </c>
      <c r="AZ34">
        <v>600.19100000000003</v>
      </c>
      <c r="BA34">
        <v>100.55500000000001</v>
      </c>
      <c r="BB34">
        <v>3.6797299999999998E-2</v>
      </c>
      <c r="BC34">
        <v>26.851199999999999</v>
      </c>
      <c r="BD34">
        <v>26.0396</v>
      </c>
      <c r="BE34">
        <v>999.9</v>
      </c>
      <c r="BF34">
        <v>0</v>
      </c>
      <c r="BG34">
        <v>0</v>
      </c>
      <c r="BH34">
        <v>9982.5</v>
      </c>
      <c r="BI34">
        <v>0</v>
      </c>
      <c r="BJ34">
        <v>432.76</v>
      </c>
      <c r="BK34">
        <v>0.62008700000000005</v>
      </c>
      <c r="BL34">
        <v>407.3</v>
      </c>
      <c r="BM34">
        <v>406.18400000000003</v>
      </c>
      <c r="BN34">
        <v>1.17143</v>
      </c>
      <c r="BO34">
        <v>399.399</v>
      </c>
      <c r="BP34">
        <v>16.706</v>
      </c>
      <c r="BQ34">
        <v>1.79765</v>
      </c>
      <c r="BR34">
        <v>1.6798599999999999</v>
      </c>
      <c r="BS34">
        <v>15.766400000000001</v>
      </c>
      <c r="BT34">
        <v>14.711600000000001</v>
      </c>
      <c r="BU34">
        <v>50.213700000000003</v>
      </c>
      <c r="BV34">
        <v>0.89993900000000004</v>
      </c>
      <c r="BW34">
        <v>0.100061</v>
      </c>
      <c r="BX34">
        <v>0</v>
      </c>
      <c r="BY34">
        <v>2.4228000000000001</v>
      </c>
      <c r="BZ34">
        <v>0</v>
      </c>
      <c r="CA34">
        <v>1233.7</v>
      </c>
      <c r="CB34">
        <v>479.803</v>
      </c>
      <c r="CC34">
        <v>33</v>
      </c>
      <c r="CD34">
        <v>38.25</v>
      </c>
      <c r="CE34">
        <v>35.936999999999998</v>
      </c>
      <c r="CF34">
        <v>36.625</v>
      </c>
      <c r="CG34">
        <v>34.186999999999998</v>
      </c>
      <c r="CH34">
        <v>45.19</v>
      </c>
      <c r="CI34">
        <v>5.0199999999999996</v>
      </c>
      <c r="CJ34">
        <v>0</v>
      </c>
      <c r="CK34">
        <v>1689563027.0999999</v>
      </c>
      <c r="CL34">
        <v>0</v>
      </c>
      <c r="CM34">
        <v>1689561916.0999999</v>
      </c>
      <c r="CN34" t="s">
        <v>355</v>
      </c>
      <c r="CO34">
        <v>1689561912.0999999</v>
      </c>
      <c r="CP34">
        <v>1689561916.0999999</v>
      </c>
      <c r="CQ34">
        <v>23</v>
      </c>
      <c r="CR34">
        <v>0.23200000000000001</v>
      </c>
      <c r="CS34">
        <v>-2.1999999999999999E-2</v>
      </c>
      <c r="CT34">
        <v>-2.2229999999999999</v>
      </c>
      <c r="CU34">
        <v>7.9000000000000001E-2</v>
      </c>
      <c r="CV34">
        <v>411</v>
      </c>
      <c r="CW34">
        <v>17</v>
      </c>
      <c r="CX34">
        <v>0.11</v>
      </c>
      <c r="CY34">
        <v>0.06</v>
      </c>
      <c r="CZ34">
        <v>-1.07441638164875</v>
      </c>
      <c r="DA34">
        <v>-6.3256528032350101E-2</v>
      </c>
      <c r="DB34">
        <v>3.4395121997107099E-2</v>
      </c>
      <c r="DC34">
        <v>1</v>
      </c>
      <c r="DD34">
        <v>399.46955000000003</v>
      </c>
      <c r="DE34">
        <v>-0.26215037594041102</v>
      </c>
      <c r="DF34">
        <v>3.24414472550082E-2</v>
      </c>
      <c r="DG34">
        <v>-1</v>
      </c>
      <c r="DH34">
        <v>50.066034999999999</v>
      </c>
      <c r="DI34">
        <v>2.56849319509007E-2</v>
      </c>
      <c r="DJ34">
        <v>0.160762067276457</v>
      </c>
      <c r="DK34">
        <v>1</v>
      </c>
      <c r="DL34">
        <v>2</v>
      </c>
      <c r="DM34">
        <v>2</v>
      </c>
      <c r="DN34" t="s">
        <v>356</v>
      </c>
      <c r="DO34">
        <v>3.15794</v>
      </c>
      <c r="DP34">
        <v>2.7709700000000002</v>
      </c>
      <c r="DQ34">
        <v>9.5011499999999999E-2</v>
      </c>
      <c r="DR34">
        <v>9.4826999999999995E-2</v>
      </c>
      <c r="DS34">
        <v>9.7497500000000001E-2</v>
      </c>
      <c r="DT34">
        <v>9.3407100000000007E-2</v>
      </c>
      <c r="DU34">
        <v>28734.1</v>
      </c>
      <c r="DV34">
        <v>30035.8</v>
      </c>
      <c r="DW34">
        <v>29495.1</v>
      </c>
      <c r="DX34">
        <v>30933.3</v>
      </c>
      <c r="DY34">
        <v>34887.199999999997</v>
      </c>
      <c r="DZ34">
        <v>36795.699999999997</v>
      </c>
      <c r="EA34">
        <v>40502.9</v>
      </c>
      <c r="EB34">
        <v>42957.5</v>
      </c>
      <c r="EC34">
        <v>2.2610000000000001</v>
      </c>
      <c r="ED34">
        <v>1.7899700000000001</v>
      </c>
      <c r="EE34">
        <v>0.14332700000000001</v>
      </c>
      <c r="EF34">
        <v>0</v>
      </c>
      <c r="EG34">
        <v>23.6874</v>
      </c>
      <c r="EH34">
        <v>999.9</v>
      </c>
      <c r="EI34">
        <v>38.469000000000001</v>
      </c>
      <c r="EJ34">
        <v>33.012</v>
      </c>
      <c r="EK34">
        <v>19.3415</v>
      </c>
      <c r="EL34">
        <v>60.703099999999999</v>
      </c>
      <c r="EM34">
        <v>22.960699999999999</v>
      </c>
      <c r="EN34">
        <v>1</v>
      </c>
      <c r="EO34">
        <v>-0.264538</v>
      </c>
      <c r="EP34">
        <v>-1.9804299999999999</v>
      </c>
      <c r="EQ34">
        <v>20.299299999999999</v>
      </c>
      <c r="ER34">
        <v>5.2401999999999997</v>
      </c>
      <c r="ES34">
        <v>11.8302</v>
      </c>
      <c r="ET34">
        <v>4.9823000000000004</v>
      </c>
      <c r="EU34">
        <v>3.2991000000000001</v>
      </c>
      <c r="EV34">
        <v>47.9</v>
      </c>
      <c r="EW34">
        <v>3119.2</v>
      </c>
      <c r="EX34">
        <v>8674</v>
      </c>
      <c r="EY34">
        <v>152.19999999999999</v>
      </c>
      <c r="EZ34">
        <v>1.8736299999999999</v>
      </c>
      <c r="FA34">
        <v>1.8792899999999999</v>
      </c>
      <c r="FB34">
        <v>1.87971</v>
      </c>
      <c r="FC34">
        <v>1.8803399999999999</v>
      </c>
      <c r="FD34">
        <v>1.8778999999999999</v>
      </c>
      <c r="FE34">
        <v>1.8767100000000001</v>
      </c>
      <c r="FF34">
        <v>1.8774299999999999</v>
      </c>
      <c r="FG34">
        <v>1.8751500000000001</v>
      </c>
      <c r="FH34">
        <v>0</v>
      </c>
      <c r="FI34">
        <v>0</v>
      </c>
      <c r="FJ34">
        <v>0</v>
      </c>
      <c r="FK34">
        <v>0</v>
      </c>
      <c r="FL34" t="s">
        <v>357</v>
      </c>
      <c r="FM34" t="s">
        <v>358</v>
      </c>
      <c r="FN34" t="s">
        <v>359</v>
      </c>
      <c r="FO34" t="s">
        <v>359</v>
      </c>
      <c r="FP34" t="s">
        <v>359</v>
      </c>
      <c r="FQ34" t="s">
        <v>359</v>
      </c>
      <c r="FR34">
        <v>0</v>
      </c>
      <c r="FS34">
        <v>100</v>
      </c>
      <c r="FT34">
        <v>100</v>
      </c>
      <c r="FU34">
        <v>-2.222</v>
      </c>
      <c r="FV34">
        <v>7.9200000000000007E-2</v>
      </c>
      <c r="FW34">
        <v>-2.22379449801443</v>
      </c>
      <c r="FX34">
        <v>1.4527828764109799E-4</v>
      </c>
      <c r="FY34">
        <v>-4.3579519040863002E-7</v>
      </c>
      <c r="FZ34">
        <v>2.0799061152897499E-10</v>
      </c>
      <c r="GA34">
        <v>7.9179999999993797E-2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18.5</v>
      </c>
      <c r="GJ34">
        <v>18.5</v>
      </c>
      <c r="GK34">
        <v>1.0449200000000001</v>
      </c>
      <c r="GL34">
        <v>2.5964399999999999</v>
      </c>
      <c r="GM34">
        <v>1.54541</v>
      </c>
      <c r="GN34">
        <v>2.2717299999999998</v>
      </c>
      <c r="GO34">
        <v>1.5979000000000001</v>
      </c>
      <c r="GP34">
        <v>2.4597199999999999</v>
      </c>
      <c r="GQ34">
        <v>35.151600000000002</v>
      </c>
      <c r="GR34">
        <v>14.8238</v>
      </c>
      <c r="GS34">
        <v>18</v>
      </c>
      <c r="GT34">
        <v>638.45399999999995</v>
      </c>
      <c r="GU34">
        <v>371.976</v>
      </c>
      <c r="GV34">
        <v>27.837700000000002</v>
      </c>
      <c r="GW34">
        <v>23.389199999999999</v>
      </c>
      <c r="GX34">
        <v>29.9998</v>
      </c>
      <c r="GY34">
        <v>23.4328</v>
      </c>
      <c r="GZ34">
        <v>23.4101</v>
      </c>
      <c r="HA34">
        <v>20.969799999999999</v>
      </c>
      <c r="HB34">
        <v>20</v>
      </c>
      <c r="HC34">
        <v>-30</v>
      </c>
      <c r="HD34">
        <v>27.850899999999999</v>
      </c>
      <c r="HE34">
        <v>399.52699999999999</v>
      </c>
      <c r="HF34">
        <v>0</v>
      </c>
      <c r="HG34">
        <v>100.45</v>
      </c>
      <c r="HH34">
        <v>99.514899999999997</v>
      </c>
    </row>
    <row r="35" spans="1:216" x14ac:dyDescent="0.2">
      <c r="A35">
        <v>17</v>
      </c>
      <c r="B35">
        <v>1689563085</v>
      </c>
      <c r="C35">
        <v>976</v>
      </c>
      <c r="D35" t="s">
        <v>390</v>
      </c>
      <c r="E35" t="s">
        <v>391</v>
      </c>
      <c r="F35" t="s">
        <v>349</v>
      </c>
      <c r="G35" t="s">
        <v>350</v>
      </c>
      <c r="H35" t="s">
        <v>351</v>
      </c>
      <c r="I35" t="s">
        <v>352</v>
      </c>
      <c r="J35" t="s">
        <v>353</v>
      </c>
      <c r="K35" t="s">
        <v>354</v>
      </c>
      <c r="L35">
        <v>1689563085</v>
      </c>
      <c r="M35">
        <f t="shared" si="0"/>
        <v>1.1399778688174083E-3</v>
      </c>
      <c r="N35">
        <f t="shared" si="1"/>
        <v>1.1399778688174083</v>
      </c>
      <c r="O35">
        <f t="shared" si="2"/>
        <v>-2.0942344763539813</v>
      </c>
      <c r="P35">
        <f t="shared" si="3"/>
        <v>400.053</v>
      </c>
      <c r="Q35">
        <f t="shared" si="4"/>
        <v>436.21504295176914</v>
      </c>
      <c r="R35">
        <f t="shared" si="5"/>
        <v>43.88067788598336</v>
      </c>
      <c r="S35">
        <f t="shared" si="6"/>
        <v>40.242988209515403</v>
      </c>
      <c r="T35">
        <f t="shared" si="7"/>
        <v>7.2408311340712808E-2</v>
      </c>
      <c r="U35">
        <f t="shared" si="8"/>
        <v>2.9375268679677933</v>
      </c>
      <c r="V35">
        <f t="shared" si="9"/>
        <v>7.1431184292200287E-2</v>
      </c>
      <c r="W35">
        <f t="shared" si="10"/>
        <v>4.473118257807715E-2</v>
      </c>
      <c r="X35">
        <f t="shared" si="11"/>
        <v>4.961319626059999</v>
      </c>
      <c r="Y35">
        <f t="shared" si="12"/>
        <v>26.484219506768451</v>
      </c>
      <c r="Z35">
        <f t="shared" si="13"/>
        <v>25.885899999999999</v>
      </c>
      <c r="AA35">
        <f t="shared" si="14"/>
        <v>3.3515436101402667</v>
      </c>
      <c r="AB35">
        <f t="shared" si="15"/>
        <v>50.669145483654752</v>
      </c>
      <c r="AC35">
        <f t="shared" si="16"/>
        <v>1.7871555232187997</v>
      </c>
      <c r="AD35">
        <f t="shared" si="17"/>
        <v>3.5271080776274673</v>
      </c>
      <c r="AE35">
        <f t="shared" si="18"/>
        <v>1.564388086921467</v>
      </c>
      <c r="AF35">
        <f t="shared" si="19"/>
        <v>-50.273024014847707</v>
      </c>
      <c r="AG35">
        <f t="shared" si="20"/>
        <v>136.9724386627357</v>
      </c>
      <c r="AH35">
        <f t="shared" si="21"/>
        <v>9.9945554618575709</v>
      </c>
      <c r="AI35">
        <f t="shared" si="22"/>
        <v>101.65528973580555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53164.324949404567</v>
      </c>
      <c r="AO35">
        <f t="shared" si="26"/>
        <v>29.994199999999999</v>
      </c>
      <c r="AP35">
        <f t="shared" si="27"/>
        <v>25.285410541999997</v>
      </c>
      <c r="AQ35">
        <f t="shared" si="28"/>
        <v>0.84300999999999993</v>
      </c>
      <c r="AR35">
        <f t="shared" si="29"/>
        <v>0.16540929999999998</v>
      </c>
      <c r="AS35">
        <v>1689563085</v>
      </c>
      <c r="AT35">
        <v>400.053</v>
      </c>
      <c r="AU35">
        <v>398.41500000000002</v>
      </c>
      <c r="AV35">
        <v>17.765999999999998</v>
      </c>
      <c r="AW35">
        <v>16.6464</v>
      </c>
      <c r="AX35">
        <v>402.27499999999998</v>
      </c>
      <c r="AY35">
        <v>17.686800000000002</v>
      </c>
      <c r="AZ35">
        <v>600.06700000000001</v>
      </c>
      <c r="BA35">
        <v>100.556</v>
      </c>
      <c r="BB35">
        <v>3.8141799999999997E-2</v>
      </c>
      <c r="BC35">
        <v>26.750800000000002</v>
      </c>
      <c r="BD35">
        <v>25.885899999999999</v>
      </c>
      <c r="BE35">
        <v>999.9</v>
      </c>
      <c r="BF35">
        <v>0</v>
      </c>
      <c r="BG35">
        <v>0</v>
      </c>
      <c r="BH35">
        <v>9990</v>
      </c>
      <c r="BI35">
        <v>0</v>
      </c>
      <c r="BJ35">
        <v>383.08800000000002</v>
      </c>
      <c r="BK35">
        <v>1.6376599999999999</v>
      </c>
      <c r="BL35">
        <v>407.28899999999999</v>
      </c>
      <c r="BM35">
        <v>405.16</v>
      </c>
      <c r="BN35">
        <v>1.11964</v>
      </c>
      <c r="BO35">
        <v>398.41500000000002</v>
      </c>
      <c r="BP35">
        <v>16.6464</v>
      </c>
      <c r="BQ35">
        <v>1.7864800000000001</v>
      </c>
      <c r="BR35">
        <v>1.6738999999999999</v>
      </c>
      <c r="BS35">
        <v>15.669</v>
      </c>
      <c r="BT35">
        <v>14.6564</v>
      </c>
      <c r="BU35">
        <v>29.994199999999999</v>
      </c>
      <c r="BV35">
        <v>0.89969500000000002</v>
      </c>
      <c r="BW35">
        <v>0.10030500000000001</v>
      </c>
      <c r="BX35">
        <v>0</v>
      </c>
      <c r="BY35">
        <v>2.4651999999999998</v>
      </c>
      <c r="BZ35">
        <v>0</v>
      </c>
      <c r="CA35">
        <v>925.55</v>
      </c>
      <c r="CB35">
        <v>286.58600000000001</v>
      </c>
      <c r="CC35">
        <v>32.811999999999998</v>
      </c>
      <c r="CD35">
        <v>38.061999999999998</v>
      </c>
      <c r="CE35">
        <v>35.811999999999998</v>
      </c>
      <c r="CF35">
        <v>36.311999999999998</v>
      </c>
      <c r="CG35">
        <v>34.061999999999998</v>
      </c>
      <c r="CH35">
        <v>26.99</v>
      </c>
      <c r="CI35">
        <v>3.01</v>
      </c>
      <c r="CJ35">
        <v>0</v>
      </c>
      <c r="CK35">
        <v>1689563088.3</v>
      </c>
      <c r="CL35">
        <v>0</v>
      </c>
      <c r="CM35">
        <v>1689561916.0999999</v>
      </c>
      <c r="CN35" t="s">
        <v>355</v>
      </c>
      <c r="CO35">
        <v>1689561912.0999999</v>
      </c>
      <c r="CP35">
        <v>1689561916.0999999</v>
      </c>
      <c r="CQ35">
        <v>23</v>
      </c>
      <c r="CR35">
        <v>0.23200000000000001</v>
      </c>
      <c r="CS35">
        <v>-2.1999999999999999E-2</v>
      </c>
      <c r="CT35">
        <v>-2.2229999999999999</v>
      </c>
      <c r="CU35">
        <v>7.9000000000000001E-2</v>
      </c>
      <c r="CV35">
        <v>411</v>
      </c>
      <c r="CW35">
        <v>17</v>
      </c>
      <c r="CX35">
        <v>0.11</v>
      </c>
      <c r="CY35">
        <v>0.06</v>
      </c>
      <c r="CZ35">
        <v>-2.0449445806339299</v>
      </c>
      <c r="DA35">
        <v>-4.7086257922795402E-2</v>
      </c>
      <c r="DB35">
        <v>1.0669335336510899E-2</v>
      </c>
      <c r="DC35">
        <v>1</v>
      </c>
      <c r="DD35">
        <v>398.49842857142897</v>
      </c>
      <c r="DE35">
        <v>-9.2259740260004594E-2</v>
      </c>
      <c r="DF35">
        <v>3.8003222204960503E-2</v>
      </c>
      <c r="DG35">
        <v>-1</v>
      </c>
      <c r="DH35">
        <v>29.997335</v>
      </c>
      <c r="DI35">
        <v>-1.9675584359436001E-2</v>
      </c>
      <c r="DJ35">
        <v>4.0529341223367E-3</v>
      </c>
      <c r="DK35">
        <v>1</v>
      </c>
      <c r="DL35">
        <v>2</v>
      </c>
      <c r="DM35">
        <v>2</v>
      </c>
      <c r="DN35" t="s">
        <v>356</v>
      </c>
      <c r="DO35">
        <v>3.1577000000000002</v>
      </c>
      <c r="DP35">
        <v>2.7723800000000001</v>
      </c>
      <c r="DQ35">
        <v>9.5027399999999998E-2</v>
      </c>
      <c r="DR35">
        <v>9.4659599999999997E-2</v>
      </c>
      <c r="DS35">
        <v>9.7059400000000004E-2</v>
      </c>
      <c r="DT35">
        <v>9.3174599999999996E-2</v>
      </c>
      <c r="DU35">
        <v>28737.5</v>
      </c>
      <c r="DV35">
        <v>30046.2</v>
      </c>
      <c r="DW35">
        <v>29498.799999999999</v>
      </c>
      <c r="DX35">
        <v>30938</v>
      </c>
      <c r="DY35">
        <v>34907.800000000003</v>
      </c>
      <c r="DZ35">
        <v>36810.5</v>
      </c>
      <c r="EA35">
        <v>40506.9</v>
      </c>
      <c r="EB35">
        <v>42963.8</v>
      </c>
      <c r="EC35">
        <v>2.26172</v>
      </c>
      <c r="ED35">
        <v>1.7912300000000001</v>
      </c>
      <c r="EE35">
        <v>0.145622</v>
      </c>
      <c r="EF35">
        <v>0</v>
      </c>
      <c r="EG35">
        <v>23.4954</v>
      </c>
      <c r="EH35">
        <v>999.9</v>
      </c>
      <c r="EI35">
        <v>38.561</v>
      </c>
      <c r="EJ35">
        <v>32.932000000000002</v>
      </c>
      <c r="EK35">
        <v>19.299700000000001</v>
      </c>
      <c r="EL35">
        <v>60.873100000000001</v>
      </c>
      <c r="EM35">
        <v>23.77</v>
      </c>
      <c r="EN35">
        <v>1</v>
      </c>
      <c r="EO35">
        <v>-0.26712399999999997</v>
      </c>
      <c r="EP35">
        <v>-3.0397699999999999</v>
      </c>
      <c r="EQ35">
        <v>20.283300000000001</v>
      </c>
      <c r="ER35">
        <v>5.2408000000000001</v>
      </c>
      <c r="ES35">
        <v>11.8302</v>
      </c>
      <c r="ET35">
        <v>4.9832000000000001</v>
      </c>
      <c r="EU35">
        <v>3.2989999999999999</v>
      </c>
      <c r="EV35">
        <v>47.9</v>
      </c>
      <c r="EW35">
        <v>3120.6</v>
      </c>
      <c r="EX35">
        <v>8678.4</v>
      </c>
      <c r="EY35">
        <v>152.19999999999999</v>
      </c>
      <c r="EZ35">
        <v>1.8736299999999999</v>
      </c>
      <c r="FA35">
        <v>1.87927</v>
      </c>
      <c r="FB35">
        <v>1.8796900000000001</v>
      </c>
      <c r="FC35">
        <v>1.8803399999999999</v>
      </c>
      <c r="FD35">
        <v>1.8778999999999999</v>
      </c>
      <c r="FE35">
        <v>1.8767</v>
      </c>
      <c r="FF35">
        <v>1.8774200000000001</v>
      </c>
      <c r="FG35">
        <v>1.8751500000000001</v>
      </c>
      <c r="FH35">
        <v>0</v>
      </c>
      <c r="FI35">
        <v>0</v>
      </c>
      <c r="FJ35">
        <v>0</v>
      </c>
      <c r="FK35">
        <v>0</v>
      </c>
      <c r="FL35" t="s">
        <v>357</v>
      </c>
      <c r="FM35" t="s">
        <v>358</v>
      </c>
      <c r="FN35" t="s">
        <v>359</v>
      </c>
      <c r="FO35" t="s">
        <v>359</v>
      </c>
      <c r="FP35" t="s">
        <v>359</v>
      </c>
      <c r="FQ35" t="s">
        <v>359</v>
      </c>
      <c r="FR35">
        <v>0</v>
      </c>
      <c r="FS35">
        <v>100</v>
      </c>
      <c r="FT35">
        <v>100</v>
      </c>
      <c r="FU35">
        <v>-2.222</v>
      </c>
      <c r="FV35">
        <v>7.9200000000000007E-2</v>
      </c>
      <c r="FW35">
        <v>-2.22379449801443</v>
      </c>
      <c r="FX35">
        <v>1.4527828764109799E-4</v>
      </c>
      <c r="FY35">
        <v>-4.3579519040863002E-7</v>
      </c>
      <c r="FZ35">
        <v>2.0799061152897499E-10</v>
      </c>
      <c r="GA35">
        <v>7.9179999999993797E-2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19.5</v>
      </c>
      <c r="GJ35">
        <v>19.5</v>
      </c>
      <c r="GK35">
        <v>1.0424800000000001</v>
      </c>
      <c r="GL35">
        <v>2.5988799999999999</v>
      </c>
      <c r="GM35">
        <v>1.54541</v>
      </c>
      <c r="GN35">
        <v>2.2717299999999998</v>
      </c>
      <c r="GO35">
        <v>1.5979000000000001</v>
      </c>
      <c r="GP35">
        <v>2.3840300000000001</v>
      </c>
      <c r="GQ35">
        <v>34.967399999999998</v>
      </c>
      <c r="GR35">
        <v>14.7887</v>
      </c>
      <c r="GS35">
        <v>18</v>
      </c>
      <c r="GT35">
        <v>638.51800000000003</v>
      </c>
      <c r="GU35">
        <v>372.36500000000001</v>
      </c>
      <c r="GV35">
        <v>28.459399999999999</v>
      </c>
      <c r="GW35">
        <v>23.331700000000001</v>
      </c>
      <c r="GX35">
        <v>29.9998</v>
      </c>
      <c r="GY35">
        <v>23.394300000000001</v>
      </c>
      <c r="GZ35">
        <v>23.370899999999999</v>
      </c>
      <c r="HA35">
        <v>20.927399999999999</v>
      </c>
      <c r="HB35">
        <v>20</v>
      </c>
      <c r="HC35">
        <v>-30</v>
      </c>
      <c r="HD35">
        <v>28.551600000000001</v>
      </c>
      <c r="HE35">
        <v>398.56200000000001</v>
      </c>
      <c r="HF35">
        <v>0</v>
      </c>
      <c r="HG35">
        <v>100.461</v>
      </c>
      <c r="HH35">
        <v>99.529700000000005</v>
      </c>
    </row>
    <row r="36" spans="1:216" x14ac:dyDescent="0.2">
      <c r="A36">
        <v>18</v>
      </c>
      <c r="B36">
        <v>1689563146</v>
      </c>
      <c r="C36">
        <v>1037</v>
      </c>
      <c r="D36" t="s">
        <v>392</v>
      </c>
      <c r="E36" t="s">
        <v>393</v>
      </c>
      <c r="F36" t="s">
        <v>349</v>
      </c>
      <c r="G36" t="s">
        <v>350</v>
      </c>
      <c r="H36" t="s">
        <v>351</v>
      </c>
      <c r="I36" t="s">
        <v>352</v>
      </c>
      <c r="J36" t="s">
        <v>353</v>
      </c>
      <c r="K36" t="s">
        <v>354</v>
      </c>
      <c r="L36">
        <v>1689563146</v>
      </c>
      <c r="M36">
        <f t="shared" si="0"/>
        <v>1.1334116182436589E-3</v>
      </c>
      <c r="N36">
        <f t="shared" si="1"/>
        <v>1.1334116182436589</v>
      </c>
      <c r="O36">
        <f t="shared" si="2"/>
        <v>-2.6338977828227255</v>
      </c>
      <c r="P36">
        <f t="shared" si="3"/>
        <v>400.02800000000002</v>
      </c>
      <c r="Q36">
        <f t="shared" si="4"/>
        <v>449.77975316016631</v>
      </c>
      <c r="R36">
        <f t="shared" si="5"/>
        <v>45.247111826034093</v>
      </c>
      <c r="S36">
        <f t="shared" si="6"/>
        <v>40.242166354472005</v>
      </c>
      <c r="T36">
        <f t="shared" si="7"/>
        <v>7.0000846145288606E-2</v>
      </c>
      <c r="U36">
        <f t="shared" si="8"/>
        <v>2.9396179786742365</v>
      </c>
      <c r="V36">
        <f t="shared" si="9"/>
        <v>6.9087813559775307E-2</v>
      </c>
      <c r="W36">
        <f t="shared" si="10"/>
        <v>4.3260923600845679E-2</v>
      </c>
      <c r="X36">
        <f t="shared" si="11"/>
        <v>3.2940811230738318</v>
      </c>
      <c r="Y36">
        <f t="shared" si="12"/>
        <v>26.671132938443602</v>
      </c>
      <c r="Z36">
        <f t="shared" si="13"/>
        <v>26.068899999999999</v>
      </c>
      <c r="AA36">
        <f t="shared" si="14"/>
        <v>3.3880399429452885</v>
      </c>
      <c r="AB36">
        <f t="shared" si="15"/>
        <v>49.893718307935451</v>
      </c>
      <c r="AC36">
        <f t="shared" si="16"/>
        <v>1.7800781680926001</v>
      </c>
      <c r="AD36">
        <f t="shared" si="17"/>
        <v>3.5677400451621257</v>
      </c>
      <c r="AE36">
        <f t="shared" si="18"/>
        <v>1.6079617748526884</v>
      </c>
      <c r="AF36">
        <f t="shared" si="19"/>
        <v>-49.983452364545357</v>
      </c>
      <c r="AG36">
        <f t="shared" si="20"/>
        <v>138.9400160715924</v>
      </c>
      <c r="AH36">
        <f t="shared" si="21"/>
        <v>10.150106677703722</v>
      </c>
      <c r="AI36">
        <f t="shared" si="22"/>
        <v>102.40075150782459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53190.635185825238</v>
      </c>
      <c r="AO36">
        <f t="shared" si="26"/>
        <v>19.913900000000002</v>
      </c>
      <c r="AP36">
        <f t="shared" si="27"/>
        <v>16.787687752887997</v>
      </c>
      <c r="AQ36">
        <f t="shared" si="28"/>
        <v>0.84301356102461078</v>
      </c>
      <c r="AR36">
        <f t="shared" si="29"/>
        <v>0.1654161727774987</v>
      </c>
      <c r="AS36">
        <v>1689563146</v>
      </c>
      <c r="AT36">
        <v>400.02800000000002</v>
      </c>
      <c r="AU36">
        <v>397.84800000000001</v>
      </c>
      <c r="AV36">
        <v>17.694900000000001</v>
      </c>
      <c r="AW36">
        <v>16.581800000000001</v>
      </c>
      <c r="AX36">
        <v>402.25</v>
      </c>
      <c r="AY36">
        <v>17.6158</v>
      </c>
      <c r="AZ36">
        <v>600.13800000000003</v>
      </c>
      <c r="BA36">
        <v>100.563</v>
      </c>
      <c r="BB36">
        <v>3.5374000000000003E-2</v>
      </c>
      <c r="BC36">
        <v>26.945599999999999</v>
      </c>
      <c r="BD36">
        <v>26.068899999999999</v>
      </c>
      <c r="BE36">
        <v>999.9</v>
      </c>
      <c r="BF36">
        <v>0</v>
      </c>
      <c r="BG36">
        <v>0</v>
      </c>
      <c r="BH36">
        <v>10001.200000000001</v>
      </c>
      <c r="BI36">
        <v>0</v>
      </c>
      <c r="BJ36">
        <v>377.18799999999999</v>
      </c>
      <c r="BK36">
        <v>2.17984</v>
      </c>
      <c r="BL36">
        <v>407.23399999999998</v>
      </c>
      <c r="BM36">
        <v>404.55700000000002</v>
      </c>
      <c r="BN36">
        <v>1.11311</v>
      </c>
      <c r="BO36">
        <v>397.84800000000001</v>
      </c>
      <c r="BP36">
        <v>16.581800000000001</v>
      </c>
      <c r="BQ36">
        <v>1.77946</v>
      </c>
      <c r="BR36">
        <v>1.6675199999999999</v>
      </c>
      <c r="BS36">
        <v>15.6075</v>
      </c>
      <c r="BT36">
        <v>14.5974</v>
      </c>
      <c r="BU36">
        <v>19.913900000000002</v>
      </c>
      <c r="BV36">
        <v>0.89937599999999995</v>
      </c>
      <c r="BW36">
        <v>0.10062400000000001</v>
      </c>
      <c r="BX36">
        <v>0</v>
      </c>
      <c r="BY36">
        <v>2.6909000000000001</v>
      </c>
      <c r="BZ36">
        <v>0</v>
      </c>
      <c r="CA36">
        <v>782.846</v>
      </c>
      <c r="CB36">
        <v>190.25800000000001</v>
      </c>
      <c r="CC36">
        <v>32.75</v>
      </c>
      <c r="CD36">
        <v>37.936999999999998</v>
      </c>
      <c r="CE36">
        <v>35.75</v>
      </c>
      <c r="CF36">
        <v>36.436999999999998</v>
      </c>
      <c r="CG36">
        <v>34</v>
      </c>
      <c r="CH36">
        <v>17.91</v>
      </c>
      <c r="CI36">
        <v>2</v>
      </c>
      <c r="CJ36">
        <v>0</v>
      </c>
      <c r="CK36">
        <v>1689563148.9000001</v>
      </c>
      <c r="CL36">
        <v>0</v>
      </c>
      <c r="CM36">
        <v>1689561916.0999999</v>
      </c>
      <c r="CN36" t="s">
        <v>355</v>
      </c>
      <c r="CO36">
        <v>1689561912.0999999</v>
      </c>
      <c r="CP36">
        <v>1689561916.0999999</v>
      </c>
      <c r="CQ36">
        <v>23</v>
      </c>
      <c r="CR36">
        <v>0.23200000000000001</v>
      </c>
      <c r="CS36">
        <v>-2.1999999999999999E-2</v>
      </c>
      <c r="CT36">
        <v>-2.2229999999999999</v>
      </c>
      <c r="CU36">
        <v>7.9000000000000001E-2</v>
      </c>
      <c r="CV36">
        <v>411</v>
      </c>
      <c r="CW36">
        <v>17</v>
      </c>
      <c r="CX36">
        <v>0.11</v>
      </c>
      <c r="CY36">
        <v>0.06</v>
      </c>
      <c r="CZ36">
        <v>-2.6530060705438001</v>
      </c>
      <c r="DA36">
        <v>-0.302876583502449</v>
      </c>
      <c r="DB36">
        <v>3.6024596349507401E-2</v>
      </c>
      <c r="DC36">
        <v>1</v>
      </c>
      <c r="DD36">
        <v>397.89404999999999</v>
      </c>
      <c r="DE36">
        <v>-0.39072180451125499</v>
      </c>
      <c r="DF36">
        <v>4.0270926237167902E-2</v>
      </c>
      <c r="DG36">
        <v>-1</v>
      </c>
      <c r="DH36">
        <v>20.033585714285699</v>
      </c>
      <c r="DI36">
        <v>-0.108756691544345</v>
      </c>
      <c r="DJ36">
        <v>0.14568805973139801</v>
      </c>
      <c r="DK36">
        <v>1</v>
      </c>
      <c r="DL36">
        <v>2</v>
      </c>
      <c r="DM36">
        <v>2</v>
      </c>
      <c r="DN36" t="s">
        <v>356</v>
      </c>
      <c r="DO36">
        <v>3.1579299999999999</v>
      </c>
      <c r="DP36">
        <v>2.7697099999999999</v>
      </c>
      <c r="DQ36">
        <v>9.5044600000000007E-2</v>
      </c>
      <c r="DR36">
        <v>9.4578499999999996E-2</v>
      </c>
      <c r="DS36">
        <v>9.6794599999999995E-2</v>
      </c>
      <c r="DT36">
        <v>9.2932200000000006E-2</v>
      </c>
      <c r="DU36">
        <v>28742.400000000001</v>
      </c>
      <c r="DV36">
        <v>30055.1</v>
      </c>
      <c r="DW36">
        <v>29504.1</v>
      </c>
      <c r="DX36">
        <v>30944</v>
      </c>
      <c r="DY36">
        <v>34923.5</v>
      </c>
      <c r="DZ36">
        <v>36827.1</v>
      </c>
      <c r="EA36">
        <v>40513.300000000003</v>
      </c>
      <c r="EB36">
        <v>42971.8</v>
      </c>
      <c r="EC36">
        <v>2.26308</v>
      </c>
      <c r="ED36">
        <v>1.79315</v>
      </c>
      <c r="EE36">
        <v>0.15679000000000001</v>
      </c>
      <c r="EF36">
        <v>0</v>
      </c>
      <c r="EG36">
        <v>23.4954</v>
      </c>
      <c r="EH36">
        <v>999.9</v>
      </c>
      <c r="EI36">
        <v>38.634</v>
      </c>
      <c r="EJ36">
        <v>32.850999999999999</v>
      </c>
      <c r="EK36">
        <v>19.246200000000002</v>
      </c>
      <c r="EL36">
        <v>60.803100000000001</v>
      </c>
      <c r="EM36">
        <v>23.665900000000001</v>
      </c>
      <c r="EN36">
        <v>1</v>
      </c>
      <c r="EO36">
        <v>-0.277175</v>
      </c>
      <c r="EP36">
        <v>-1.6676</v>
      </c>
      <c r="EQ36">
        <v>20.302499999999998</v>
      </c>
      <c r="ER36">
        <v>5.2406499999999996</v>
      </c>
      <c r="ES36">
        <v>11.8302</v>
      </c>
      <c r="ET36">
        <v>4.9832999999999998</v>
      </c>
      <c r="EU36">
        <v>3.2990499999999998</v>
      </c>
      <c r="EV36">
        <v>47.9</v>
      </c>
      <c r="EW36">
        <v>3121.8</v>
      </c>
      <c r="EX36">
        <v>8682.1</v>
      </c>
      <c r="EY36">
        <v>152.19999999999999</v>
      </c>
      <c r="EZ36">
        <v>1.87361</v>
      </c>
      <c r="FA36">
        <v>1.87927</v>
      </c>
      <c r="FB36">
        <v>1.87964</v>
      </c>
      <c r="FC36">
        <v>1.88032</v>
      </c>
      <c r="FD36">
        <v>1.8778900000000001</v>
      </c>
      <c r="FE36">
        <v>1.8767</v>
      </c>
      <c r="FF36">
        <v>1.8773500000000001</v>
      </c>
      <c r="FG36">
        <v>1.8751500000000001</v>
      </c>
      <c r="FH36">
        <v>0</v>
      </c>
      <c r="FI36">
        <v>0</v>
      </c>
      <c r="FJ36">
        <v>0</v>
      </c>
      <c r="FK36">
        <v>0</v>
      </c>
      <c r="FL36" t="s">
        <v>357</v>
      </c>
      <c r="FM36" t="s">
        <v>358</v>
      </c>
      <c r="FN36" t="s">
        <v>359</v>
      </c>
      <c r="FO36" t="s">
        <v>359</v>
      </c>
      <c r="FP36" t="s">
        <v>359</v>
      </c>
      <c r="FQ36" t="s">
        <v>359</v>
      </c>
      <c r="FR36">
        <v>0</v>
      </c>
      <c r="FS36">
        <v>100</v>
      </c>
      <c r="FT36">
        <v>100</v>
      </c>
      <c r="FU36">
        <v>-2.222</v>
      </c>
      <c r="FV36">
        <v>7.9100000000000004E-2</v>
      </c>
      <c r="FW36">
        <v>-2.22379449801443</v>
      </c>
      <c r="FX36">
        <v>1.4527828764109799E-4</v>
      </c>
      <c r="FY36">
        <v>-4.3579519040863002E-7</v>
      </c>
      <c r="FZ36">
        <v>2.0799061152897499E-10</v>
      </c>
      <c r="GA36">
        <v>7.9179999999993797E-2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20.6</v>
      </c>
      <c r="GJ36">
        <v>20.5</v>
      </c>
      <c r="GK36">
        <v>1.0412600000000001</v>
      </c>
      <c r="GL36">
        <v>2.5988799999999999</v>
      </c>
      <c r="GM36">
        <v>1.54541</v>
      </c>
      <c r="GN36">
        <v>2.2717299999999998</v>
      </c>
      <c r="GO36">
        <v>1.5979000000000001</v>
      </c>
      <c r="GP36">
        <v>2.4011200000000001</v>
      </c>
      <c r="GQ36">
        <v>34.783700000000003</v>
      </c>
      <c r="GR36">
        <v>14.797499999999999</v>
      </c>
      <c r="GS36">
        <v>18</v>
      </c>
      <c r="GT36">
        <v>638.71699999999998</v>
      </c>
      <c r="GU36">
        <v>372.93299999999999</v>
      </c>
      <c r="GV36">
        <v>27.714500000000001</v>
      </c>
      <c r="GW36">
        <v>23.2455</v>
      </c>
      <c r="GX36">
        <v>29.999400000000001</v>
      </c>
      <c r="GY36">
        <v>23.3294</v>
      </c>
      <c r="GZ36">
        <v>23.3065</v>
      </c>
      <c r="HA36">
        <v>20.900700000000001</v>
      </c>
      <c r="HB36">
        <v>20</v>
      </c>
      <c r="HC36">
        <v>-30</v>
      </c>
      <c r="HD36">
        <v>27.6568</v>
      </c>
      <c r="HE36">
        <v>397.96</v>
      </c>
      <c r="HF36">
        <v>0</v>
      </c>
      <c r="HG36">
        <v>100.47799999999999</v>
      </c>
      <c r="HH36">
        <v>99.548500000000004</v>
      </c>
    </row>
    <row r="37" spans="1:216" x14ac:dyDescent="0.2">
      <c r="A37">
        <v>19</v>
      </c>
      <c r="B37">
        <v>1689563207</v>
      </c>
      <c r="C37">
        <v>1098</v>
      </c>
      <c r="D37" t="s">
        <v>394</v>
      </c>
      <c r="E37" t="s">
        <v>395</v>
      </c>
      <c r="F37" t="s">
        <v>349</v>
      </c>
      <c r="G37" t="s">
        <v>350</v>
      </c>
      <c r="H37" t="s">
        <v>351</v>
      </c>
      <c r="I37" t="s">
        <v>352</v>
      </c>
      <c r="J37" t="s">
        <v>353</v>
      </c>
      <c r="K37" t="s">
        <v>354</v>
      </c>
      <c r="L37">
        <v>1689563207</v>
      </c>
      <c r="M37">
        <f t="shared" si="0"/>
        <v>1.0944886851947174E-3</v>
      </c>
      <c r="N37">
        <f t="shared" si="1"/>
        <v>1.0944886851947173</v>
      </c>
      <c r="O37">
        <f t="shared" si="2"/>
        <v>-3.7169288099176661</v>
      </c>
      <c r="P37">
        <f t="shared" si="3"/>
        <v>400.13200000000001</v>
      </c>
      <c r="Q37">
        <f t="shared" si="4"/>
        <v>476.6465125917785</v>
      </c>
      <c r="R37">
        <f t="shared" si="5"/>
        <v>47.952176113412769</v>
      </c>
      <c r="S37">
        <f t="shared" si="6"/>
        <v>40.254569425634003</v>
      </c>
      <c r="T37">
        <f t="shared" si="7"/>
        <v>6.8440074713275317E-2</v>
      </c>
      <c r="U37">
        <f t="shared" si="8"/>
        <v>2.9416552873609341</v>
      </c>
      <c r="V37">
        <f t="shared" si="9"/>
        <v>6.7567625531830572E-2</v>
      </c>
      <c r="W37">
        <f t="shared" si="10"/>
        <v>4.2307225381694694E-2</v>
      </c>
      <c r="X37">
        <f t="shared" si="11"/>
        <v>0</v>
      </c>
      <c r="Y37">
        <f t="shared" si="12"/>
        <v>26.552020794771678</v>
      </c>
      <c r="Z37">
        <f t="shared" si="13"/>
        <v>25.922499999999999</v>
      </c>
      <c r="AA37">
        <f t="shared" si="14"/>
        <v>3.3588152798791864</v>
      </c>
      <c r="AB37">
        <f t="shared" si="15"/>
        <v>49.954144565307423</v>
      </c>
      <c r="AC37">
        <f t="shared" si="16"/>
        <v>1.7707475353918498</v>
      </c>
      <c r="AD37">
        <f t="shared" si="17"/>
        <v>3.5447459881469245</v>
      </c>
      <c r="AE37">
        <f t="shared" si="18"/>
        <v>1.5880677444873366</v>
      </c>
      <c r="AF37">
        <f t="shared" si="19"/>
        <v>-48.266951017087038</v>
      </c>
      <c r="AG37">
        <f t="shared" si="20"/>
        <v>144.80900367704629</v>
      </c>
      <c r="AH37">
        <f t="shared" si="21"/>
        <v>10.557965091948944</v>
      </c>
      <c r="AI37">
        <f t="shared" si="22"/>
        <v>107.1000177519082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53269.389930351033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1689563207</v>
      </c>
      <c r="AT37">
        <v>400.13200000000001</v>
      </c>
      <c r="AU37">
        <v>396.85399999999998</v>
      </c>
      <c r="AV37">
        <v>17.601299999999998</v>
      </c>
      <c r="AW37">
        <v>16.526399999999999</v>
      </c>
      <c r="AX37">
        <v>402.35399999999998</v>
      </c>
      <c r="AY37">
        <v>17.522099999999998</v>
      </c>
      <c r="AZ37">
        <v>600.18100000000004</v>
      </c>
      <c r="BA37">
        <v>100.566</v>
      </c>
      <c r="BB37">
        <v>3.7224500000000001E-2</v>
      </c>
      <c r="BC37">
        <v>26.835599999999999</v>
      </c>
      <c r="BD37">
        <v>25.922499999999999</v>
      </c>
      <c r="BE37">
        <v>999.9</v>
      </c>
      <c r="BF37">
        <v>0</v>
      </c>
      <c r="BG37">
        <v>0</v>
      </c>
      <c r="BH37">
        <v>10012.5</v>
      </c>
      <c r="BI37">
        <v>0</v>
      </c>
      <c r="BJ37">
        <v>379.92599999999999</v>
      </c>
      <c r="BK37">
        <v>3.2773400000000001</v>
      </c>
      <c r="BL37">
        <v>407.30099999999999</v>
      </c>
      <c r="BM37">
        <v>403.52300000000002</v>
      </c>
      <c r="BN37">
        <v>1.07491</v>
      </c>
      <c r="BO37">
        <v>396.85399999999998</v>
      </c>
      <c r="BP37">
        <v>16.526399999999999</v>
      </c>
      <c r="BQ37">
        <v>1.7700899999999999</v>
      </c>
      <c r="BR37">
        <v>1.6619900000000001</v>
      </c>
      <c r="BS37">
        <v>15.5251</v>
      </c>
      <c r="BT37">
        <v>14.5459</v>
      </c>
      <c r="BU37">
        <v>0</v>
      </c>
      <c r="BV37">
        <v>0</v>
      </c>
      <c r="BW37">
        <v>0</v>
      </c>
      <c r="BX37">
        <v>0</v>
      </c>
      <c r="BY37">
        <v>4.57</v>
      </c>
      <c r="BZ37">
        <v>0</v>
      </c>
      <c r="CA37">
        <v>588.77</v>
      </c>
      <c r="CB37">
        <v>-4.41</v>
      </c>
      <c r="CC37">
        <v>32.561999999999998</v>
      </c>
      <c r="CD37">
        <v>37.75</v>
      </c>
      <c r="CE37">
        <v>35.625</v>
      </c>
      <c r="CF37">
        <v>36.25</v>
      </c>
      <c r="CG37">
        <v>33.875</v>
      </c>
      <c r="CH37">
        <v>0</v>
      </c>
      <c r="CI37">
        <v>0</v>
      </c>
      <c r="CJ37">
        <v>0</v>
      </c>
      <c r="CK37">
        <v>1689563210.2</v>
      </c>
      <c r="CL37">
        <v>0</v>
      </c>
      <c r="CM37">
        <v>1689561916.0999999</v>
      </c>
      <c r="CN37" t="s">
        <v>355</v>
      </c>
      <c r="CO37">
        <v>1689561912.0999999</v>
      </c>
      <c r="CP37">
        <v>1689561916.0999999</v>
      </c>
      <c r="CQ37">
        <v>23</v>
      </c>
      <c r="CR37">
        <v>0.23200000000000001</v>
      </c>
      <c r="CS37">
        <v>-2.1999999999999999E-2</v>
      </c>
      <c r="CT37">
        <v>-2.2229999999999999</v>
      </c>
      <c r="CU37">
        <v>7.9000000000000001E-2</v>
      </c>
      <c r="CV37">
        <v>411</v>
      </c>
      <c r="CW37">
        <v>17</v>
      </c>
      <c r="CX37">
        <v>0.11</v>
      </c>
      <c r="CY37">
        <v>0.06</v>
      </c>
      <c r="CZ37">
        <v>-3.65306670902193</v>
      </c>
      <c r="DA37">
        <v>-1.3621747914228799</v>
      </c>
      <c r="DB37">
        <v>0.14751862678771099</v>
      </c>
      <c r="DC37">
        <v>1</v>
      </c>
      <c r="DD37">
        <v>396.98447619047602</v>
      </c>
      <c r="DE37">
        <v>-1.43368831168813</v>
      </c>
      <c r="DF37">
        <v>0.15612681629508501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356</v>
      </c>
      <c r="DO37">
        <v>3.1581000000000001</v>
      </c>
      <c r="DP37">
        <v>2.7716799999999999</v>
      </c>
      <c r="DQ37">
        <v>9.5086500000000004E-2</v>
      </c>
      <c r="DR37">
        <v>9.4422000000000006E-2</v>
      </c>
      <c r="DS37">
        <v>9.6439399999999995E-2</v>
      </c>
      <c r="DT37">
        <v>9.2728099999999994E-2</v>
      </c>
      <c r="DU37">
        <v>28749.9</v>
      </c>
      <c r="DV37">
        <v>30069.4</v>
      </c>
      <c r="DW37">
        <v>29512.6</v>
      </c>
      <c r="DX37">
        <v>30952.799999999999</v>
      </c>
      <c r="DY37">
        <v>34946.699999999997</v>
      </c>
      <c r="DZ37">
        <v>36845.699999999997</v>
      </c>
      <c r="EA37">
        <v>40524.300000000003</v>
      </c>
      <c r="EB37">
        <v>42984</v>
      </c>
      <c r="EC37">
        <v>2.2646000000000002</v>
      </c>
      <c r="ED37">
        <v>1.7957000000000001</v>
      </c>
      <c r="EE37">
        <v>0.15660399999999999</v>
      </c>
      <c r="EF37">
        <v>0</v>
      </c>
      <c r="EG37">
        <v>23.351500000000001</v>
      </c>
      <c r="EH37">
        <v>999.9</v>
      </c>
      <c r="EI37">
        <v>38.719000000000001</v>
      </c>
      <c r="EJ37">
        <v>32.75</v>
      </c>
      <c r="EK37">
        <v>19.177700000000002</v>
      </c>
      <c r="EL37">
        <v>60.553100000000001</v>
      </c>
      <c r="EM37">
        <v>23.4816</v>
      </c>
      <c r="EN37">
        <v>1</v>
      </c>
      <c r="EO37">
        <v>-0.28475600000000001</v>
      </c>
      <c r="EP37">
        <v>-2.8201299999999998</v>
      </c>
      <c r="EQ37">
        <v>20.286999999999999</v>
      </c>
      <c r="ER37">
        <v>5.2411000000000003</v>
      </c>
      <c r="ES37">
        <v>11.8302</v>
      </c>
      <c r="ET37">
        <v>4.9830500000000004</v>
      </c>
      <c r="EU37">
        <v>3.2990300000000001</v>
      </c>
      <c r="EV37">
        <v>47.9</v>
      </c>
      <c r="EW37">
        <v>3123.2</v>
      </c>
      <c r="EX37">
        <v>8686.6</v>
      </c>
      <c r="EY37">
        <v>152.19999999999999</v>
      </c>
      <c r="EZ37">
        <v>1.8735999999999999</v>
      </c>
      <c r="FA37">
        <v>1.87927</v>
      </c>
      <c r="FB37">
        <v>1.8796200000000001</v>
      </c>
      <c r="FC37">
        <v>1.88028</v>
      </c>
      <c r="FD37">
        <v>1.8778699999999999</v>
      </c>
      <c r="FE37">
        <v>1.8766799999999999</v>
      </c>
      <c r="FF37">
        <v>1.8773200000000001</v>
      </c>
      <c r="FG37">
        <v>1.87513</v>
      </c>
      <c r="FH37">
        <v>0</v>
      </c>
      <c r="FI37">
        <v>0</v>
      </c>
      <c r="FJ37">
        <v>0</v>
      </c>
      <c r="FK37">
        <v>0</v>
      </c>
      <c r="FL37" t="s">
        <v>357</v>
      </c>
      <c r="FM37" t="s">
        <v>358</v>
      </c>
      <c r="FN37" t="s">
        <v>359</v>
      </c>
      <c r="FO37" t="s">
        <v>359</v>
      </c>
      <c r="FP37" t="s">
        <v>359</v>
      </c>
      <c r="FQ37" t="s">
        <v>359</v>
      </c>
      <c r="FR37">
        <v>0</v>
      </c>
      <c r="FS37">
        <v>100</v>
      </c>
      <c r="FT37">
        <v>100</v>
      </c>
      <c r="FU37">
        <v>-2.222</v>
      </c>
      <c r="FV37">
        <v>7.9200000000000007E-2</v>
      </c>
      <c r="FW37">
        <v>-2.22379449801443</v>
      </c>
      <c r="FX37">
        <v>1.4527828764109799E-4</v>
      </c>
      <c r="FY37">
        <v>-4.3579519040863002E-7</v>
      </c>
      <c r="FZ37">
        <v>2.0799061152897499E-10</v>
      </c>
      <c r="GA37">
        <v>7.9179999999993797E-2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21.6</v>
      </c>
      <c r="GJ37">
        <v>21.5</v>
      </c>
      <c r="GK37">
        <v>1.0388200000000001</v>
      </c>
      <c r="GL37">
        <v>2.6000999999999999</v>
      </c>
      <c r="GM37">
        <v>1.54541</v>
      </c>
      <c r="GN37">
        <v>2.2717299999999998</v>
      </c>
      <c r="GO37">
        <v>1.5979000000000001</v>
      </c>
      <c r="GP37">
        <v>2.4060100000000002</v>
      </c>
      <c r="GQ37">
        <v>34.554900000000004</v>
      </c>
      <c r="GR37">
        <v>14.7712</v>
      </c>
      <c r="GS37">
        <v>18</v>
      </c>
      <c r="GT37">
        <v>638.74300000000005</v>
      </c>
      <c r="GU37">
        <v>373.65300000000002</v>
      </c>
      <c r="GV37">
        <v>28.322900000000001</v>
      </c>
      <c r="GW37">
        <v>23.134799999999998</v>
      </c>
      <c r="GX37">
        <v>29.999300000000002</v>
      </c>
      <c r="GY37">
        <v>23.239799999999999</v>
      </c>
      <c r="GZ37">
        <v>23.2166</v>
      </c>
      <c r="HA37">
        <v>20.855</v>
      </c>
      <c r="HB37">
        <v>20</v>
      </c>
      <c r="HC37">
        <v>-30</v>
      </c>
      <c r="HD37">
        <v>28.357199999999999</v>
      </c>
      <c r="HE37">
        <v>396.68900000000002</v>
      </c>
      <c r="HF37">
        <v>0</v>
      </c>
      <c r="HG37">
        <v>100.506</v>
      </c>
      <c r="HH37">
        <v>99.576800000000006</v>
      </c>
    </row>
    <row r="38" spans="1:216" x14ac:dyDescent="0.2">
      <c r="A38">
        <v>20</v>
      </c>
      <c r="B38">
        <v>1689563268</v>
      </c>
      <c r="C38">
        <v>1159</v>
      </c>
      <c r="D38" t="s">
        <v>396</v>
      </c>
      <c r="E38" t="s">
        <v>397</v>
      </c>
      <c r="F38" t="s">
        <v>349</v>
      </c>
      <c r="G38" t="s">
        <v>350</v>
      </c>
      <c r="H38" t="s">
        <v>351</v>
      </c>
      <c r="I38" t="s">
        <v>352</v>
      </c>
      <c r="J38" t="s">
        <v>353</v>
      </c>
      <c r="K38" t="s">
        <v>354</v>
      </c>
      <c r="L38">
        <v>1689563268</v>
      </c>
      <c r="M38">
        <f t="shared" si="0"/>
        <v>9.8063677020301574E-4</v>
      </c>
      <c r="N38">
        <f t="shared" si="1"/>
        <v>0.98063677020301565</v>
      </c>
      <c r="O38">
        <f t="shared" si="2"/>
        <v>4.0841247894187758</v>
      </c>
      <c r="P38">
        <f t="shared" si="3"/>
        <v>399.29199999999997</v>
      </c>
      <c r="Q38">
        <f t="shared" si="4"/>
        <v>281.6964255165135</v>
      </c>
      <c r="R38">
        <f t="shared" si="5"/>
        <v>28.339788178600813</v>
      </c>
      <c r="S38">
        <f t="shared" si="6"/>
        <v>40.170373765521994</v>
      </c>
      <c r="T38">
        <f t="shared" si="7"/>
        <v>6.0701323639913561E-2</v>
      </c>
      <c r="U38">
        <f t="shared" si="8"/>
        <v>2.940303104822283</v>
      </c>
      <c r="V38">
        <f t="shared" si="9"/>
        <v>6.001364032550547E-2</v>
      </c>
      <c r="W38">
        <f t="shared" si="10"/>
        <v>3.7569661561636915E-2</v>
      </c>
      <c r="X38">
        <f t="shared" si="11"/>
        <v>297.69561600000003</v>
      </c>
      <c r="Y38">
        <f t="shared" si="12"/>
        <v>27.05379083210347</v>
      </c>
      <c r="Z38">
        <f t="shared" si="13"/>
        <v>25.897300000000001</v>
      </c>
      <c r="AA38">
        <f t="shared" si="14"/>
        <v>3.3538070805526172</v>
      </c>
      <c r="AB38">
        <f t="shared" si="15"/>
        <v>53.29287215862383</v>
      </c>
      <c r="AC38">
        <f t="shared" si="16"/>
        <v>1.7516263653388497</v>
      </c>
      <c r="AD38">
        <f t="shared" si="17"/>
        <v>3.2867929507068281</v>
      </c>
      <c r="AE38">
        <f t="shared" si="18"/>
        <v>1.6021807152137675</v>
      </c>
      <c r="AF38">
        <f t="shared" si="19"/>
        <v>-43.246081565952991</v>
      </c>
      <c r="AG38">
        <f t="shared" si="20"/>
        <v>-53.959398184036104</v>
      </c>
      <c r="AH38">
        <f t="shared" si="21"/>
        <v>-3.910301207423013</v>
      </c>
      <c r="AI38">
        <f t="shared" si="22"/>
        <v>196.57983504258794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53458.048814388218</v>
      </c>
      <c r="AO38">
        <f t="shared" si="26"/>
        <v>1799.96</v>
      </c>
      <c r="AP38">
        <f t="shared" si="27"/>
        <v>1517.3664000000001</v>
      </c>
      <c r="AQ38">
        <f t="shared" si="28"/>
        <v>0.8430000666681482</v>
      </c>
      <c r="AR38">
        <f t="shared" si="29"/>
        <v>0.16539012866952599</v>
      </c>
      <c r="AS38">
        <v>1689563268</v>
      </c>
      <c r="AT38">
        <v>399.29199999999997</v>
      </c>
      <c r="AU38">
        <v>403.76600000000002</v>
      </c>
      <c r="AV38">
        <v>17.411100000000001</v>
      </c>
      <c r="AW38">
        <v>16.447900000000001</v>
      </c>
      <c r="AX38">
        <v>401.51400000000001</v>
      </c>
      <c r="AY38">
        <v>17.331900000000001</v>
      </c>
      <c r="AZ38">
        <v>600.226</v>
      </c>
      <c r="BA38">
        <v>100.56399999999999</v>
      </c>
      <c r="BB38">
        <v>4.0003499999999997E-2</v>
      </c>
      <c r="BC38">
        <v>25.556899999999999</v>
      </c>
      <c r="BD38">
        <v>25.897300000000001</v>
      </c>
      <c r="BE38">
        <v>999.9</v>
      </c>
      <c r="BF38">
        <v>0</v>
      </c>
      <c r="BG38">
        <v>0</v>
      </c>
      <c r="BH38">
        <v>10005</v>
      </c>
      <c r="BI38">
        <v>0</v>
      </c>
      <c r="BJ38">
        <v>374.529</v>
      </c>
      <c r="BK38">
        <v>-4.4742100000000002</v>
      </c>
      <c r="BL38">
        <v>406.36700000000002</v>
      </c>
      <c r="BM38">
        <v>410.51799999999997</v>
      </c>
      <c r="BN38">
        <v>0.96323199999999998</v>
      </c>
      <c r="BO38">
        <v>403.76600000000002</v>
      </c>
      <c r="BP38">
        <v>16.447900000000001</v>
      </c>
      <c r="BQ38">
        <v>1.7509399999999999</v>
      </c>
      <c r="BR38">
        <v>1.6540699999999999</v>
      </c>
      <c r="BS38">
        <v>15.355499999999999</v>
      </c>
      <c r="BT38">
        <v>14.472</v>
      </c>
      <c r="BU38">
        <v>1799.96</v>
      </c>
      <c r="BV38">
        <v>0.89999600000000002</v>
      </c>
      <c r="BW38">
        <v>0.100004</v>
      </c>
      <c r="BX38">
        <v>0</v>
      </c>
      <c r="BY38">
        <v>2.835</v>
      </c>
      <c r="BZ38">
        <v>0</v>
      </c>
      <c r="CA38">
        <v>16629.099999999999</v>
      </c>
      <c r="CB38">
        <v>17199.2</v>
      </c>
      <c r="CC38">
        <v>33.625</v>
      </c>
      <c r="CD38">
        <v>37.625</v>
      </c>
      <c r="CE38">
        <v>35.625</v>
      </c>
      <c r="CF38">
        <v>36.125</v>
      </c>
      <c r="CG38">
        <v>34.25</v>
      </c>
      <c r="CH38">
        <v>1619.96</v>
      </c>
      <c r="CI38">
        <v>180</v>
      </c>
      <c r="CJ38">
        <v>0</v>
      </c>
      <c r="CK38">
        <v>1689563270.8</v>
      </c>
      <c r="CL38">
        <v>0</v>
      </c>
      <c r="CM38">
        <v>1689561916.0999999</v>
      </c>
      <c r="CN38" t="s">
        <v>355</v>
      </c>
      <c r="CO38">
        <v>1689561912.0999999</v>
      </c>
      <c r="CP38">
        <v>1689561916.0999999</v>
      </c>
      <c r="CQ38">
        <v>23</v>
      </c>
      <c r="CR38">
        <v>0.23200000000000001</v>
      </c>
      <c r="CS38">
        <v>-2.1999999999999999E-2</v>
      </c>
      <c r="CT38">
        <v>-2.2229999999999999</v>
      </c>
      <c r="CU38">
        <v>7.9000000000000001E-2</v>
      </c>
      <c r="CV38">
        <v>411</v>
      </c>
      <c r="CW38">
        <v>17</v>
      </c>
      <c r="CX38">
        <v>0.11</v>
      </c>
      <c r="CY38">
        <v>0.06</v>
      </c>
      <c r="CZ38">
        <v>3.85422005534714</v>
      </c>
      <c r="DA38">
        <v>1.3634304770908601</v>
      </c>
      <c r="DB38">
        <v>0.141682313538434</v>
      </c>
      <c r="DC38">
        <v>1</v>
      </c>
      <c r="DD38">
        <v>403.28910000000002</v>
      </c>
      <c r="DE38">
        <v>3.0865263157898601</v>
      </c>
      <c r="DF38">
        <v>0.29829798859529599</v>
      </c>
      <c r="DG38">
        <v>-1</v>
      </c>
      <c r="DH38">
        <v>1800</v>
      </c>
      <c r="DI38">
        <v>8.5572385224740699E-2</v>
      </c>
      <c r="DJ38">
        <v>0.133380943880581</v>
      </c>
      <c r="DK38">
        <v>1</v>
      </c>
      <c r="DL38">
        <v>2</v>
      </c>
      <c r="DM38">
        <v>2</v>
      </c>
      <c r="DN38" t="s">
        <v>356</v>
      </c>
      <c r="DO38">
        <v>3.15829</v>
      </c>
      <c r="DP38">
        <v>2.7743600000000002</v>
      </c>
      <c r="DQ38">
        <v>9.4958699999999993E-2</v>
      </c>
      <c r="DR38">
        <v>9.5695000000000002E-2</v>
      </c>
      <c r="DS38">
        <v>9.5691499999999999E-2</v>
      </c>
      <c r="DT38">
        <v>9.2429999999999998E-2</v>
      </c>
      <c r="DU38">
        <v>28761</v>
      </c>
      <c r="DV38">
        <v>30033.9</v>
      </c>
      <c r="DW38">
        <v>29519.4</v>
      </c>
      <c r="DX38">
        <v>30959.3</v>
      </c>
      <c r="DY38">
        <v>34982.1</v>
      </c>
      <c r="DZ38">
        <v>36865.1</v>
      </c>
      <c r="EA38">
        <v>40531.4</v>
      </c>
      <c r="EB38">
        <v>42992.4</v>
      </c>
      <c r="EC38">
        <v>2.26505</v>
      </c>
      <c r="ED38">
        <v>1.7968</v>
      </c>
      <c r="EE38">
        <v>0.17499200000000001</v>
      </c>
      <c r="EF38">
        <v>0</v>
      </c>
      <c r="EG38">
        <v>23.023499999999999</v>
      </c>
      <c r="EH38">
        <v>999.9</v>
      </c>
      <c r="EI38">
        <v>38.744</v>
      </c>
      <c r="EJ38">
        <v>32.65</v>
      </c>
      <c r="EK38">
        <v>19.085799999999999</v>
      </c>
      <c r="EL38">
        <v>62.133099999999999</v>
      </c>
      <c r="EM38">
        <v>23.701899999999998</v>
      </c>
      <c r="EN38">
        <v>1</v>
      </c>
      <c r="EO38">
        <v>-0.270874</v>
      </c>
      <c r="EP38">
        <v>9.2810500000000005</v>
      </c>
      <c r="EQ38">
        <v>20.031700000000001</v>
      </c>
      <c r="ER38">
        <v>5.2464899999999997</v>
      </c>
      <c r="ES38">
        <v>11.830500000000001</v>
      </c>
      <c r="ET38">
        <v>4.9836</v>
      </c>
      <c r="EU38">
        <v>3.2991000000000001</v>
      </c>
      <c r="EV38">
        <v>48</v>
      </c>
      <c r="EW38">
        <v>3124.4</v>
      </c>
      <c r="EX38">
        <v>8690.2999999999993</v>
      </c>
      <c r="EY38">
        <v>152.19999999999999</v>
      </c>
      <c r="EZ38">
        <v>1.8733299999999999</v>
      </c>
      <c r="FA38">
        <v>1.8791</v>
      </c>
      <c r="FB38">
        <v>1.8794299999999999</v>
      </c>
      <c r="FC38">
        <v>1.88005</v>
      </c>
      <c r="FD38">
        <v>1.8775900000000001</v>
      </c>
      <c r="FE38">
        <v>1.87653</v>
      </c>
      <c r="FF38">
        <v>1.87714</v>
      </c>
      <c r="FG38">
        <v>1.87486</v>
      </c>
      <c r="FH38">
        <v>0</v>
      </c>
      <c r="FI38">
        <v>0</v>
      </c>
      <c r="FJ38">
        <v>0</v>
      </c>
      <c r="FK38">
        <v>0</v>
      </c>
      <c r="FL38" t="s">
        <v>357</v>
      </c>
      <c r="FM38" t="s">
        <v>358</v>
      </c>
      <c r="FN38" t="s">
        <v>359</v>
      </c>
      <c r="FO38" t="s">
        <v>359</v>
      </c>
      <c r="FP38" t="s">
        <v>359</v>
      </c>
      <c r="FQ38" t="s">
        <v>359</v>
      </c>
      <c r="FR38">
        <v>0</v>
      </c>
      <c r="FS38">
        <v>100</v>
      </c>
      <c r="FT38">
        <v>100</v>
      </c>
      <c r="FU38">
        <v>-2.222</v>
      </c>
      <c r="FV38">
        <v>7.9200000000000007E-2</v>
      </c>
      <c r="FW38">
        <v>-2.22379449801443</v>
      </c>
      <c r="FX38">
        <v>1.4527828764109799E-4</v>
      </c>
      <c r="FY38">
        <v>-4.3579519040863002E-7</v>
      </c>
      <c r="FZ38">
        <v>2.0799061152897499E-10</v>
      </c>
      <c r="GA38">
        <v>7.9179999999993797E-2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22.6</v>
      </c>
      <c r="GJ38">
        <v>22.5</v>
      </c>
      <c r="GK38">
        <v>1.0546899999999999</v>
      </c>
      <c r="GL38">
        <v>2.6013199999999999</v>
      </c>
      <c r="GM38">
        <v>1.54541</v>
      </c>
      <c r="GN38">
        <v>2.2717299999999998</v>
      </c>
      <c r="GO38">
        <v>1.5979000000000001</v>
      </c>
      <c r="GP38">
        <v>2.4499499999999999</v>
      </c>
      <c r="GQ38">
        <v>34.372500000000002</v>
      </c>
      <c r="GR38">
        <v>14.5085</v>
      </c>
      <c r="GS38">
        <v>18</v>
      </c>
      <c r="GT38">
        <v>637.75800000000004</v>
      </c>
      <c r="GU38">
        <v>373.45299999999997</v>
      </c>
      <c r="GV38">
        <v>19.386199999999999</v>
      </c>
      <c r="GW38">
        <v>23.0259</v>
      </c>
      <c r="GX38">
        <v>29.998699999999999</v>
      </c>
      <c r="GY38">
        <v>23.131900000000002</v>
      </c>
      <c r="GZ38">
        <v>23.108000000000001</v>
      </c>
      <c r="HA38">
        <v>21.160499999999999</v>
      </c>
      <c r="HB38">
        <v>20</v>
      </c>
      <c r="HC38">
        <v>-30</v>
      </c>
      <c r="HD38">
        <v>18.533100000000001</v>
      </c>
      <c r="HE38">
        <v>404.10500000000002</v>
      </c>
      <c r="HF38">
        <v>0</v>
      </c>
      <c r="HG38">
        <v>100.526</v>
      </c>
      <c r="HH38">
        <v>99.596999999999994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2023-07-16T19:07:56Z</dcterms:created>
  <dcterms:modified xsi:type="dcterms:W3CDTF">2023-07-17T06:47:27Z</dcterms:modified>
</cp:coreProperties>
</file>