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E5FB50A1-A03A-E943-924E-3AE21BE911DA}" xr6:coauthVersionLast="47" xr6:coauthVersionMax="47" xr10:uidLastSave="{00000000-0000-0000-0000-000000000000}"/>
  <bookViews>
    <workbookView xWindow="240" yWindow="760" windowWidth="20420" windowHeight="157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D38" i="1"/>
  <c r="AC38" i="1"/>
  <c r="AB38" i="1" s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O36" i="1"/>
  <c r="AN36" i="1"/>
  <c r="AL36" i="1"/>
  <c r="N36" i="1" s="1"/>
  <c r="M36" i="1" s="1"/>
  <c r="AD36" i="1"/>
  <c r="AC36" i="1"/>
  <c r="AB36" i="1"/>
  <c r="U36" i="1"/>
  <c r="S36" i="1"/>
  <c r="O36" i="1"/>
  <c r="AR35" i="1"/>
  <c r="AQ35" i="1"/>
  <c r="AO35" i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S33" i="1"/>
  <c r="AR32" i="1"/>
  <c r="AQ32" i="1"/>
  <c r="AO32" i="1"/>
  <c r="AN32" i="1"/>
  <c r="AL32" i="1"/>
  <c r="N32" i="1" s="1"/>
  <c r="M32" i="1" s="1"/>
  <c r="AD32" i="1"/>
  <c r="AC32" i="1"/>
  <c r="AB32" i="1"/>
  <c r="U32" i="1"/>
  <c r="S32" i="1"/>
  <c r="O32" i="1"/>
  <c r="AR31" i="1"/>
  <c r="AQ31" i="1"/>
  <c r="AO31" i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 s="1"/>
  <c r="AM30" i="1"/>
  <c r="AD30" i="1"/>
  <c r="AC30" i="1"/>
  <c r="AB30" i="1" s="1"/>
  <c r="U30" i="1"/>
  <c r="AR29" i="1"/>
  <c r="AQ29" i="1"/>
  <c r="AO29" i="1"/>
  <c r="AP29" i="1" s="1"/>
  <c r="AN29" i="1"/>
  <c r="AM29" i="1"/>
  <c r="AL29" i="1"/>
  <c r="P29" i="1" s="1"/>
  <c r="AD29" i="1"/>
  <c r="AC29" i="1"/>
  <c r="AB29" i="1" s="1"/>
  <c r="U29" i="1"/>
  <c r="S29" i="1"/>
  <c r="AR28" i="1"/>
  <c r="AQ28" i="1"/>
  <c r="AO28" i="1"/>
  <c r="AN28" i="1"/>
  <c r="AL28" i="1"/>
  <c r="N28" i="1" s="1"/>
  <c r="M28" i="1" s="1"/>
  <c r="AD28" i="1"/>
  <c r="AC28" i="1"/>
  <c r="AB28" i="1"/>
  <c r="U28" i="1"/>
  <c r="S28" i="1"/>
  <c r="O28" i="1"/>
  <c r="AR27" i="1"/>
  <c r="AQ27" i="1"/>
  <c r="AO27" i="1"/>
  <c r="AN27" i="1"/>
  <c r="AL27" i="1" s="1"/>
  <c r="AD27" i="1"/>
  <c r="AC27" i="1"/>
  <c r="AB27" i="1" s="1"/>
  <c r="U27" i="1"/>
  <c r="O27" i="1"/>
  <c r="AR26" i="1"/>
  <c r="AQ26" i="1"/>
  <c r="AO26" i="1"/>
  <c r="AP26" i="1" s="1"/>
  <c r="AN26" i="1"/>
  <c r="AL26" i="1" s="1"/>
  <c r="AM26" i="1"/>
  <c r="AD26" i="1"/>
  <c r="AC26" i="1"/>
  <c r="AB26" i="1" s="1"/>
  <c r="U26" i="1"/>
  <c r="AR25" i="1"/>
  <c r="AQ25" i="1"/>
  <c r="AO25" i="1"/>
  <c r="AP25" i="1" s="1"/>
  <c r="AN25" i="1"/>
  <c r="AM25" i="1"/>
  <c r="AL25" i="1"/>
  <c r="P25" i="1" s="1"/>
  <c r="AD25" i="1"/>
  <c r="AC25" i="1"/>
  <c r="AB25" i="1" s="1"/>
  <c r="U25" i="1"/>
  <c r="S25" i="1"/>
  <c r="AR24" i="1"/>
  <c r="AQ24" i="1"/>
  <c r="AO24" i="1"/>
  <c r="AP24" i="1" s="1"/>
  <c r="AN24" i="1"/>
  <c r="AL24" i="1"/>
  <c r="N24" i="1" s="1"/>
  <c r="M24" i="1" s="1"/>
  <c r="AD24" i="1"/>
  <c r="AC24" i="1"/>
  <c r="AB24" i="1"/>
  <c r="U24" i="1"/>
  <c r="S24" i="1"/>
  <c r="O24" i="1"/>
  <c r="AR23" i="1"/>
  <c r="AQ23" i="1"/>
  <c r="AO23" i="1"/>
  <c r="AN23" i="1"/>
  <c r="AL23" i="1" s="1"/>
  <c r="AD23" i="1"/>
  <c r="AC23" i="1"/>
  <c r="AB23" i="1" s="1"/>
  <c r="U23" i="1"/>
  <c r="O23" i="1"/>
  <c r="AR22" i="1"/>
  <c r="AQ22" i="1"/>
  <c r="AO22" i="1"/>
  <c r="AP22" i="1" s="1"/>
  <c r="AN22" i="1"/>
  <c r="AL22" i="1" s="1"/>
  <c r="AD22" i="1"/>
  <c r="AC22" i="1"/>
  <c r="AB22" i="1" s="1"/>
  <c r="U22" i="1"/>
  <c r="AR21" i="1"/>
  <c r="AQ21" i="1"/>
  <c r="AO21" i="1"/>
  <c r="AP21" i="1" s="1"/>
  <c r="AN21" i="1"/>
  <c r="AM21" i="1"/>
  <c r="AL21" i="1"/>
  <c r="P21" i="1" s="1"/>
  <c r="AD21" i="1"/>
  <c r="AC21" i="1"/>
  <c r="AB21" i="1" s="1"/>
  <c r="U21" i="1"/>
  <c r="S21" i="1"/>
  <c r="AR20" i="1"/>
  <c r="AQ20" i="1"/>
  <c r="AO20" i="1"/>
  <c r="AN20" i="1"/>
  <c r="AL20" i="1"/>
  <c r="N20" i="1" s="1"/>
  <c r="M20" i="1" s="1"/>
  <c r="AD20" i="1"/>
  <c r="AC20" i="1"/>
  <c r="AB20" i="1"/>
  <c r="U20" i="1"/>
  <c r="S20" i="1"/>
  <c r="O20" i="1"/>
  <c r="AR19" i="1"/>
  <c r="AQ19" i="1"/>
  <c r="AO19" i="1"/>
  <c r="AN19" i="1"/>
  <c r="AL19" i="1" s="1"/>
  <c r="O19" i="1" s="1"/>
  <c r="AD19" i="1"/>
  <c r="AC19" i="1"/>
  <c r="AB19" i="1" s="1"/>
  <c r="U19" i="1"/>
  <c r="O22" i="1" l="1"/>
  <c r="P22" i="1"/>
  <c r="N22" i="1"/>
  <c r="M22" i="1" s="1"/>
  <c r="AF24" i="1"/>
  <c r="S27" i="1"/>
  <c r="P27" i="1"/>
  <c r="N27" i="1"/>
  <c r="M27" i="1" s="1"/>
  <c r="AM27" i="1"/>
  <c r="P34" i="1"/>
  <c r="O34" i="1"/>
  <c r="N34" i="1"/>
  <c r="M34" i="1" s="1"/>
  <c r="S34" i="1"/>
  <c r="S22" i="1"/>
  <c r="AP27" i="1"/>
  <c r="X27" i="1"/>
  <c r="AP36" i="1"/>
  <c r="AF32" i="1"/>
  <c r="S35" i="1"/>
  <c r="P35" i="1"/>
  <c r="N35" i="1"/>
  <c r="M35" i="1" s="1"/>
  <c r="AM35" i="1"/>
  <c r="S23" i="1"/>
  <c r="P23" i="1"/>
  <c r="N23" i="1"/>
  <c r="M23" i="1" s="1"/>
  <c r="AM23" i="1"/>
  <c r="P30" i="1"/>
  <c r="O30" i="1"/>
  <c r="N30" i="1"/>
  <c r="M30" i="1" s="1"/>
  <c r="S30" i="1"/>
  <c r="AP35" i="1"/>
  <c r="X35" i="1"/>
  <c r="AM19" i="1"/>
  <c r="AF20" i="1"/>
  <c r="AP23" i="1"/>
  <c r="X23" i="1"/>
  <c r="AP32" i="1"/>
  <c r="O35" i="1"/>
  <c r="P38" i="1"/>
  <c r="O38" i="1"/>
  <c r="N38" i="1"/>
  <c r="M38" i="1" s="1"/>
  <c r="AM38" i="1"/>
  <c r="S38" i="1"/>
  <c r="S19" i="1"/>
  <c r="P19" i="1"/>
  <c r="N19" i="1"/>
  <c r="M19" i="1" s="1"/>
  <c r="AF28" i="1"/>
  <c r="S31" i="1"/>
  <c r="P31" i="1"/>
  <c r="N31" i="1"/>
  <c r="M31" i="1" s="1"/>
  <c r="AM31" i="1"/>
  <c r="AP19" i="1"/>
  <c r="X19" i="1"/>
  <c r="AP20" i="1"/>
  <c r="X20" i="1"/>
  <c r="P26" i="1"/>
  <c r="O26" i="1"/>
  <c r="N26" i="1"/>
  <c r="M26" i="1" s="1"/>
  <c r="S26" i="1"/>
  <c r="AP31" i="1"/>
  <c r="X31" i="1"/>
  <c r="AM22" i="1"/>
  <c r="AP28" i="1"/>
  <c r="O31" i="1"/>
  <c r="AM34" i="1"/>
  <c r="AF36" i="1"/>
  <c r="P20" i="1"/>
  <c r="P24" i="1"/>
  <c r="X24" i="1"/>
  <c r="P28" i="1"/>
  <c r="X28" i="1"/>
  <c r="P32" i="1"/>
  <c r="X32" i="1"/>
  <c r="P36" i="1"/>
  <c r="X36" i="1"/>
  <c r="AM37" i="1"/>
  <c r="N21" i="1"/>
  <c r="M21" i="1" s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O21" i="1"/>
  <c r="O25" i="1"/>
  <c r="AM28" i="1"/>
  <c r="AM32" i="1"/>
  <c r="O33" i="1"/>
  <c r="AM36" i="1"/>
  <c r="O37" i="1"/>
  <c r="AM20" i="1"/>
  <c r="AM24" i="1"/>
  <c r="O29" i="1"/>
  <c r="X21" i="1"/>
  <c r="X25" i="1"/>
  <c r="X29" i="1"/>
  <c r="X33" i="1"/>
  <c r="X37" i="1"/>
  <c r="AF27" i="1" l="1"/>
  <c r="V27" i="1"/>
  <c r="T27" i="1" s="1"/>
  <c r="W27" i="1" s="1"/>
  <c r="Q27" i="1" s="1"/>
  <c r="R27" i="1" s="1"/>
  <c r="Y24" i="1"/>
  <c r="Z24" i="1" s="1"/>
  <c r="AF29" i="1"/>
  <c r="Y19" i="1"/>
  <c r="Z19" i="1" s="1"/>
  <c r="Y37" i="1"/>
  <c r="Z37" i="1" s="1"/>
  <c r="AF31" i="1"/>
  <c r="Y33" i="1"/>
  <c r="Z33" i="1" s="1"/>
  <c r="V33" i="1" s="1"/>
  <c r="T33" i="1" s="1"/>
  <c r="W33" i="1" s="1"/>
  <c r="Q33" i="1" s="1"/>
  <c r="R33" i="1" s="1"/>
  <c r="Y20" i="1"/>
  <c r="Z20" i="1" s="1"/>
  <c r="Y23" i="1"/>
  <c r="Z23" i="1" s="1"/>
  <c r="Y29" i="1"/>
  <c r="Z29" i="1" s="1"/>
  <c r="V29" i="1" s="1"/>
  <c r="T29" i="1" s="1"/>
  <c r="W29" i="1" s="1"/>
  <c r="Q29" i="1" s="1"/>
  <c r="R29" i="1" s="1"/>
  <c r="AF33" i="1"/>
  <c r="AF38" i="1"/>
  <c r="V38" i="1"/>
  <c r="T38" i="1" s="1"/>
  <c r="W38" i="1" s="1"/>
  <c r="Q38" i="1" s="1"/>
  <c r="R38" i="1" s="1"/>
  <c r="AF35" i="1"/>
  <c r="Y27" i="1"/>
  <c r="Z27" i="1" s="1"/>
  <c r="Y25" i="1"/>
  <c r="Z25" i="1" s="1"/>
  <c r="Y30" i="1"/>
  <c r="Z30" i="1" s="1"/>
  <c r="Y21" i="1"/>
  <c r="Z21" i="1" s="1"/>
  <c r="Y32" i="1"/>
  <c r="Z32" i="1" s="1"/>
  <c r="Y26" i="1"/>
  <c r="Z26" i="1" s="1"/>
  <c r="V26" i="1" s="1"/>
  <c r="T26" i="1" s="1"/>
  <c r="W26" i="1" s="1"/>
  <c r="Q26" i="1" s="1"/>
  <c r="R26" i="1" s="1"/>
  <c r="AF19" i="1"/>
  <c r="V19" i="1"/>
  <c r="T19" i="1" s="1"/>
  <c r="W19" i="1" s="1"/>
  <c r="Q19" i="1" s="1"/>
  <c r="R19" i="1" s="1"/>
  <c r="Y35" i="1"/>
  <c r="Z35" i="1" s="1"/>
  <c r="AF25" i="1"/>
  <c r="AF26" i="1"/>
  <c r="AF34" i="1"/>
  <c r="AF21" i="1"/>
  <c r="V21" i="1"/>
  <c r="T21" i="1" s="1"/>
  <c r="W21" i="1" s="1"/>
  <c r="Q21" i="1" s="1"/>
  <c r="R21" i="1" s="1"/>
  <c r="Y34" i="1"/>
  <c r="Z34" i="1" s="1"/>
  <c r="V34" i="1" s="1"/>
  <c r="T34" i="1" s="1"/>
  <c r="W34" i="1" s="1"/>
  <c r="Q34" i="1" s="1"/>
  <c r="R34" i="1" s="1"/>
  <c r="Y36" i="1"/>
  <c r="Z36" i="1" s="1"/>
  <c r="Y31" i="1"/>
  <c r="Z31" i="1" s="1"/>
  <c r="AF23" i="1"/>
  <c r="V23" i="1"/>
  <c r="T23" i="1" s="1"/>
  <c r="W23" i="1" s="1"/>
  <c r="Q23" i="1" s="1"/>
  <c r="R23" i="1" s="1"/>
  <c r="Y28" i="1"/>
  <c r="Z28" i="1" s="1"/>
  <c r="Y38" i="1"/>
  <c r="Z38" i="1" s="1"/>
  <c r="Y22" i="1"/>
  <c r="Z22" i="1" s="1"/>
  <c r="AF37" i="1"/>
  <c r="V37" i="1"/>
  <c r="T37" i="1" s="1"/>
  <c r="W37" i="1" s="1"/>
  <c r="Q37" i="1" s="1"/>
  <c r="R37" i="1" s="1"/>
  <c r="AF30" i="1"/>
  <c r="AF22" i="1"/>
  <c r="AH22" i="1" l="1"/>
  <c r="AA22" i="1"/>
  <c r="AE22" i="1" s="1"/>
  <c r="AG22" i="1"/>
  <c r="AH30" i="1"/>
  <c r="AA30" i="1"/>
  <c r="AE30" i="1" s="1"/>
  <c r="AG30" i="1"/>
  <c r="AA35" i="1"/>
  <c r="AE35" i="1" s="1"/>
  <c r="AH35" i="1"/>
  <c r="AI35" i="1" s="1"/>
  <c r="AG35" i="1"/>
  <c r="AA31" i="1"/>
  <c r="AE31" i="1" s="1"/>
  <c r="AH31" i="1"/>
  <c r="AI31" i="1" s="1"/>
  <c r="AG31" i="1"/>
  <c r="AA20" i="1"/>
  <c r="AE20" i="1" s="1"/>
  <c r="AH20" i="1"/>
  <c r="AI20" i="1" s="1"/>
  <c r="AG20" i="1"/>
  <c r="V20" i="1"/>
  <c r="T20" i="1" s="1"/>
  <c r="W20" i="1" s="1"/>
  <c r="Q20" i="1" s="1"/>
  <c r="R20" i="1" s="1"/>
  <c r="V22" i="1"/>
  <c r="T22" i="1" s="1"/>
  <c r="W22" i="1" s="1"/>
  <c r="Q22" i="1" s="1"/>
  <c r="R22" i="1" s="1"/>
  <c r="AA36" i="1"/>
  <c r="AE36" i="1" s="1"/>
  <c r="AH36" i="1"/>
  <c r="AI36" i="1" s="1"/>
  <c r="AG36" i="1"/>
  <c r="V36" i="1"/>
  <c r="T36" i="1" s="1"/>
  <c r="W36" i="1" s="1"/>
  <c r="Q36" i="1" s="1"/>
  <c r="R36" i="1" s="1"/>
  <c r="AA19" i="1"/>
  <c r="AE19" i="1" s="1"/>
  <c r="AH19" i="1"/>
  <c r="AG19" i="1"/>
  <c r="AH38" i="1"/>
  <c r="AA38" i="1"/>
  <c r="AE38" i="1" s="1"/>
  <c r="AG38" i="1"/>
  <c r="AH26" i="1"/>
  <c r="AA26" i="1"/>
  <c r="AE26" i="1" s="1"/>
  <c r="AG26" i="1"/>
  <c r="AH25" i="1"/>
  <c r="AG25" i="1"/>
  <c r="AA25" i="1"/>
  <c r="AE25" i="1" s="1"/>
  <c r="AH33" i="1"/>
  <c r="AG33" i="1"/>
  <c r="AA33" i="1"/>
  <c r="AE33" i="1" s="1"/>
  <c r="V30" i="1"/>
  <c r="T30" i="1" s="1"/>
  <c r="W30" i="1" s="1"/>
  <c r="Q30" i="1" s="1"/>
  <c r="R30" i="1" s="1"/>
  <c r="AA28" i="1"/>
  <c r="AE28" i="1" s="1"/>
  <c r="AH28" i="1"/>
  <c r="AG28" i="1"/>
  <c r="V28" i="1"/>
  <c r="T28" i="1" s="1"/>
  <c r="W28" i="1" s="1"/>
  <c r="Q28" i="1" s="1"/>
  <c r="R28" i="1" s="1"/>
  <c r="V25" i="1"/>
  <c r="T25" i="1" s="1"/>
  <c r="W25" i="1" s="1"/>
  <c r="Q25" i="1" s="1"/>
  <c r="R25" i="1" s="1"/>
  <c r="AA32" i="1"/>
  <c r="AE32" i="1" s="1"/>
  <c r="AH32" i="1"/>
  <c r="AG32" i="1"/>
  <c r="V32" i="1"/>
  <c r="T32" i="1" s="1"/>
  <c r="W32" i="1" s="1"/>
  <c r="Q32" i="1" s="1"/>
  <c r="R32" i="1" s="1"/>
  <c r="AA27" i="1"/>
  <c r="AE27" i="1" s="1"/>
  <c r="AH27" i="1"/>
  <c r="AI27" i="1" s="1"/>
  <c r="AG27" i="1"/>
  <c r="V31" i="1"/>
  <c r="T31" i="1" s="1"/>
  <c r="W31" i="1" s="1"/>
  <c r="Q31" i="1" s="1"/>
  <c r="R31" i="1" s="1"/>
  <c r="AA24" i="1"/>
  <c r="AE24" i="1" s="1"/>
  <c r="AH24" i="1"/>
  <c r="AG24" i="1"/>
  <c r="V24" i="1"/>
  <c r="T24" i="1" s="1"/>
  <c r="W24" i="1" s="1"/>
  <c r="Q24" i="1" s="1"/>
  <c r="R24" i="1" s="1"/>
  <c r="AH34" i="1"/>
  <c r="AI34" i="1" s="1"/>
  <c r="AA34" i="1"/>
  <c r="AE34" i="1" s="1"/>
  <c r="AG34" i="1"/>
  <c r="AH29" i="1"/>
  <c r="AG29" i="1"/>
  <c r="AA29" i="1"/>
  <c r="AE29" i="1" s="1"/>
  <c r="V35" i="1"/>
  <c r="T35" i="1" s="1"/>
  <c r="W35" i="1" s="1"/>
  <c r="Q35" i="1" s="1"/>
  <c r="R35" i="1" s="1"/>
  <c r="AA23" i="1"/>
  <c r="AE23" i="1" s="1"/>
  <c r="AH23" i="1"/>
  <c r="AG23" i="1"/>
  <c r="AH21" i="1"/>
  <c r="AA21" i="1"/>
  <c r="AE21" i="1" s="1"/>
  <c r="AG21" i="1"/>
  <c r="AH37" i="1"/>
  <c r="AG37" i="1"/>
  <c r="AA37" i="1"/>
  <c r="AE37" i="1" s="1"/>
  <c r="AI23" i="1" l="1"/>
  <c r="AI28" i="1"/>
  <c r="AI25" i="1"/>
  <c r="AI19" i="1"/>
  <c r="AI37" i="1"/>
  <c r="AI24" i="1"/>
  <c r="AI32" i="1"/>
  <c r="AI26" i="1"/>
  <c r="AI30" i="1"/>
  <c r="AI29" i="1"/>
  <c r="AI33" i="1"/>
  <c r="AI21" i="1"/>
  <c r="AI38" i="1"/>
  <c r="AI22" i="1"/>
</calcChain>
</file>

<file path=xl/sharedStrings.xml><?xml version="1.0" encoding="utf-8"?>
<sst xmlns="http://schemas.openxmlformats.org/spreadsheetml/2006/main" count="1016" uniqueCount="397">
  <si>
    <t>File opened</t>
  </si>
  <si>
    <t>2023-07-16 18:38:22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</si>
  <si>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</si>
  <si>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</si>
  <si>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</si>
  <si>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</si>
  <si>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</si>
  <si>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</si>
  <si>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</si>
  <si>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</si>
  <si>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</si>
  <si>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</si>
  <si>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</si>
  <si>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</si>
  <si>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</si>
  <si>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</si>
  <si>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</si>
  <si>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</si>
  <si>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</si>
  <si>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</si>
  <si>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</si>
  <si>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</si>
  <si>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</si>
  <si>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</si>
  <si>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</si>
  <si>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</si>
  <si>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</si>
  <si>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18:38:22</t>
  </si>
  <si>
    <t>Stability Definition:	CO2_r (Meas): Std&lt;0.75 Per=20	A (GasEx): Std&lt;0.2 Per=20	Qin (LeafQ): Per=20</t>
  </si>
  <si>
    <t>18:38:25</t>
  </si>
  <si>
    <t>Stability Definition:	CO2_r (Meas): Std&lt;0.75 Per=20	A (GasEx): Std&lt;0.2 Per=20	Qin (LeafQ): Std&lt;1 Per=20</t>
  </si>
  <si>
    <t>18:38:26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</si>
  <si>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</si>
  <si>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</si>
  <si>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</si>
  <si>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</si>
  <si>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</si>
  <si>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</si>
  <si>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</si>
  <si>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</si>
  <si>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</si>
  <si>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</si>
  <si>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</si>
  <si>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</si>
  <si>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</si>
  <si>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</si>
  <si>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</si>
  <si>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</si>
  <si>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</si>
  <si>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</si>
  <si>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</si>
  <si>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</si>
  <si>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</si>
  <si>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</si>
  <si>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</si>
  <si>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</si>
  <si>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</si>
  <si>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</si>
  <si>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</si>
  <si>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</si>
  <si>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</si>
  <si>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</si>
  <si>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</si>
  <si>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</si>
  <si>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</si>
  <si>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</si>
  <si>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</si>
  <si>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</si>
  <si>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</si>
  <si>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</si>
  <si>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</si>
  <si>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</si>
  <si>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</si>
  <si>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</si>
  <si>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</si>
  <si>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</si>
  <si>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</si>
  <si>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</si>
  <si>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</si>
  <si>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</si>
  <si>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</si>
  <si>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</si>
  <si>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</si>
  <si>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</si>
  <si>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</si>
  <si>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</si>
  <si>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</si>
  <si>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</si>
  <si>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</si>
  <si>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</si>
  <si>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</si>
  <si>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3.42027 79.3766 375.187 623.552 879.172 1083.69 1285.39 1413.76</t>
  </si>
  <si>
    <t>Fs_true</t>
  </si>
  <si>
    <t>0.258577 100.356 402.058 601.79 803.318 1000.6 1201.65 1401.67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</si>
  <si>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</si>
  <si>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</si>
  <si>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</si>
  <si>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</si>
  <si>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</si>
  <si>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</si>
  <si>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</si>
  <si>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</si>
  <si>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</si>
  <si>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</si>
  <si>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</si>
  <si>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</si>
  <si>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</si>
  <si>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</si>
  <si>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</si>
  <si>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</si>
  <si>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</si>
  <si>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</si>
  <si>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</si>
  <si>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</si>
  <si>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</si>
  <si>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</si>
  <si>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</si>
  <si>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</si>
  <si>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</si>
  <si>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</si>
  <si>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</si>
  <si>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</si>
  <si>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</si>
  <si>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</si>
  <si>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</si>
  <si>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</si>
  <si>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</si>
  <si>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</si>
  <si>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</si>
  <si>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</si>
  <si>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</si>
  <si>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</si>
  <si>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</si>
  <si>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</si>
  <si>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</si>
  <si>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</si>
  <si>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</si>
  <si>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</si>
  <si>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</si>
  <si>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</si>
  <si>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</si>
  <si>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</si>
  <si>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</si>
  <si>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</si>
  <si>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</si>
  <si>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</si>
  <si>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</si>
  <si>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</si>
  <si>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</si>
  <si>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</si>
  <si>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</si>
  <si>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</si>
  <si>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</si>
  <si>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</si>
  <si>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</si>
  <si>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</si>
  <si>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</si>
  <si>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</si>
  <si>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</si>
  <si>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</si>
  <si>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</si>
  <si>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</si>
  <si>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</si>
  <si>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</si>
  <si>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</si>
  <si>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</si>
  <si>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</si>
  <si>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</si>
  <si>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</si>
  <si>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</si>
  <si>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</si>
  <si>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</si>
  <si>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</si>
  <si>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</si>
  <si>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</si>
  <si>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</si>
  <si>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</si>
  <si>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</si>
  <si>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</si>
  <si>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</si>
  <si>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</si>
  <si>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</si>
  <si>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</si>
  <si>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</si>
  <si>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</si>
  <si>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</si>
  <si>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</si>
  <si>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</si>
  <si>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</si>
  <si>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</si>
  <si>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</si>
  <si>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</si>
  <si>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</si>
  <si>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</si>
  <si>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</si>
  <si>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</si>
  <si>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</si>
  <si>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</si>
  <si>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</si>
  <si>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</si>
  <si>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</si>
  <si>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</si>
  <si>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</si>
  <si>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</si>
  <si>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</si>
  <si>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</si>
  <si>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</si>
  <si>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</si>
  <si>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</si>
  <si>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</si>
  <si>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</si>
  <si>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</si>
  <si>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</si>
  <si>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</si>
  <si>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</si>
  <si>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</si>
  <si>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</si>
  <si>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</si>
  <si>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</si>
  <si>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</si>
  <si>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</si>
  <si>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</si>
  <si>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</si>
  <si>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</si>
  <si>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</si>
  <si>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</si>
  <si>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</si>
  <si>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</si>
  <si>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</si>
  <si>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</si>
  <si>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</si>
  <si>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</si>
  <si>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</si>
  <si>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</si>
  <si>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</si>
  <si>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</si>
  <si>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</si>
  <si>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</si>
  <si>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</si>
  <si>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</si>
  <si>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</si>
  <si>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</si>
  <si>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</si>
  <si>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</si>
  <si>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</si>
  <si>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</si>
  <si>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</si>
  <si>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</si>
  <si>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</si>
  <si>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</si>
  <si>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</si>
  <si>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</si>
  <si>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</si>
  <si>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</si>
  <si>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</si>
  <si>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</si>
  <si>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</si>
  <si>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</si>
  <si>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</si>
  <si>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</si>
  <si>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</si>
  <si>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</si>
  <si>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</si>
  <si>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</si>
  <si>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</si>
  <si>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</si>
  <si>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</si>
  <si>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</si>
  <si>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</si>
  <si>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</si>
  <si>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</si>
  <si>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</si>
  <si>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</si>
  <si>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</si>
  <si>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</si>
  <si>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</si>
  <si>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</si>
  <si>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</si>
  <si>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</si>
  <si>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</si>
  <si>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</si>
  <si>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</si>
  <si>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</si>
  <si>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</si>
  <si>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</si>
  <si>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</si>
  <si>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</si>
  <si>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</si>
  <si>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</si>
  <si>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</si>
  <si>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</si>
  <si>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</si>
  <si>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</si>
  <si>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</si>
  <si>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</si>
  <si>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</si>
  <si>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</si>
  <si>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</si>
  <si>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</si>
  <si>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</si>
  <si>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</si>
  <si>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</si>
  <si>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</si>
  <si>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</si>
  <si>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</si>
  <si>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</si>
  <si>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</si>
  <si>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</si>
  <si>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</si>
  <si>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</si>
  <si>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</si>
  <si>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</si>
  <si>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</si>
  <si>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</si>
  <si>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</si>
  <si>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</si>
  <si>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</si>
  <si>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</si>
  <si>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</si>
  <si>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</si>
  <si>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</si>
  <si>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</si>
  <si>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</si>
  <si>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</si>
  <si>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</si>
  <si>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</si>
  <si>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</si>
  <si>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</si>
  <si>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</si>
  <si>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</si>
  <si>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</si>
  <si>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</si>
  <si>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</si>
  <si>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</si>
  <si>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</si>
  <si>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</si>
  <si>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</si>
  <si>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</si>
  <si>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</si>
  <si>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</si>
  <si>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</si>
  <si>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</si>
  <si>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</si>
  <si>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</si>
  <si>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</si>
  <si>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</si>
  <si>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20230716 19:02:26</t>
  </si>
  <si>
    <t>19:02:26</t>
  </si>
  <si>
    <t>none</t>
  </si>
  <si>
    <t>Picabo</t>
  </si>
  <si>
    <t>20230716</t>
  </si>
  <si>
    <t>kse</t>
  </si>
  <si>
    <t>SAAL</t>
  </si>
  <si>
    <t>BNL21836</t>
  </si>
  <si>
    <t>18:59:17</t>
  </si>
  <si>
    <t>2/2</t>
  </si>
  <si>
    <t>00000000</t>
  </si>
  <si>
    <t>iiiiiiii</t>
  </si>
  <si>
    <t>off</t>
  </si>
  <si>
    <t>20230716 19:03:26</t>
  </si>
  <si>
    <t>19:03:26</t>
  </si>
  <si>
    <t>20230716 19:04:27</t>
  </si>
  <si>
    <t>19:04:27</t>
  </si>
  <si>
    <t>20230716 19:05:27</t>
  </si>
  <si>
    <t>19:05:27</t>
  </si>
  <si>
    <t>20230716 19:06:28</t>
  </si>
  <si>
    <t>19:06:28</t>
  </si>
  <si>
    <t>20230716 19:07:28</t>
  </si>
  <si>
    <t>19:07:28</t>
  </si>
  <si>
    <t>20230716 19:08:29</t>
  </si>
  <si>
    <t>19:08:29</t>
  </si>
  <si>
    <t>20230716 19:09:29</t>
  </si>
  <si>
    <t>19:09:29</t>
  </si>
  <si>
    <t>20230716 19:10:30</t>
  </si>
  <si>
    <t>19:10:30</t>
  </si>
  <si>
    <t>20230716 19:11:30</t>
  </si>
  <si>
    <t>19:11:30</t>
  </si>
  <si>
    <t>20230716 19:12:31</t>
  </si>
  <si>
    <t>19:12:31</t>
  </si>
  <si>
    <t>20230716 19:13:31</t>
  </si>
  <si>
    <t>19:13:31</t>
  </si>
  <si>
    <t>20230716 19:14:32</t>
  </si>
  <si>
    <t>19:14:32</t>
  </si>
  <si>
    <t>20230716 19:15:32</t>
  </si>
  <si>
    <t>19:15:32</t>
  </si>
  <si>
    <t>20230716 19:16:33</t>
  </si>
  <si>
    <t>19:16:33</t>
  </si>
  <si>
    <t>20230716 19:17:33</t>
  </si>
  <si>
    <t>19:17:33</t>
  </si>
  <si>
    <t>20230716 19:18:34</t>
  </si>
  <si>
    <t>19:18:34</t>
  </si>
  <si>
    <t>20230716 19:19:34</t>
  </si>
  <si>
    <t>19:19:34</t>
  </si>
  <si>
    <t>20230716 19:20:35</t>
  </si>
  <si>
    <t>19:20:35</t>
  </si>
  <si>
    <t>20230716 19:22:34</t>
  </si>
  <si>
    <t>19:22:34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</si>
</sst>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1689562946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1689562946</v>
      </c>
      <c r="M19">
        <f t="shared" ref="M19:M38" si="0">(N19)/1000</f>
        <v>4.0866730314778055E-3</v>
      </c>
      <c r="N19">
        <f t="shared" ref="N19:N38" si="1">1000*AZ19*AL19*(AV19-AW19)/(100*$B$7*(1000-AL19*AV19))</f>
        <v>4.0866730314778055</v>
      </c>
      <c r="O19">
        <f t="shared" ref="O19:O38" si="2">AZ19*AL19*(AU19-AT19*(1000-AL19*AW19)/(1000-AL19*AV19))/(100*$B$7)</f>
        <v>22.031662582701681</v>
      </c>
      <c r="P19">
        <f t="shared" ref="P19:P38" si="3">AT19 - IF(AL19&gt;1, O19*$B$7*100/(AN19*BH19), 0)</f>
        <v>399.95400000000001</v>
      </c>
      <c r="Q19">
        <f t="shared" ref="Q19:Q38" si="4">((W19-M19/2)*P19-O19)/(W19+M19/2)</f>
        <v>283.98312533127773</v>
      </c>
      <c r="R19">
        <f t="shared" ref="R19:R38" si="5">Q19*(BA19+BB19)/1000</f>
        <v>28.563723218596856</v>
      </c>
      <c r="S19">
        <f t="shared" ref="S19:S38" si="6">(AT19 - IF(AL19&gt;1, O19*$B$7*100/(AN19*BH19), 0))*(BA19+BB19)/1000</f>
        <v>40.228359846536407</v>
      </c>
      <c r="T19">
        <f t="shared" ref="T19:T38" si="7">2/((1/V19-1/U19)+SIGN(V19)*SQRT((1/V19-1/U19)*(1/V19-1/U19) + 4*$C$7/(($C$7+1)*($C$7+1))*(2*1/V19*1/U19-1/U19*1/U19)))</f>
        <v>0.34105140092420722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2.9321558928450342</v>
      </c>
      <c r="V19">
        <f t="shared" ref="V19:V38" si="9">M19*(1000-(1000*0.61365*EXP(17.502*Z19/(240.97+Z19))/(BA19+BB19)+AV19)/2)/(1000*0.61365*EXP(17.502*Z19/(240.97+Z19))/(BA19+BB19)-AV19)</f>
        <v>0.32044626481862559</v>
      </c>
      <c r="W19">
        <f t="shared" ref="W19:W38" si="10">1/(($C$7+1)/(T19/1.6)+1/(U19/1.37)) + $C$7/(($C$7+1)/(T19/1.6) + $C$7/(U19/1.37))</f>
        <v>0.20202638250584404</v>
      </c>
      <c r="X19">
        <f t="shared" ref="X19:X38" si="11">(AO19*AR19)</f>
        <v>330.76026900000005</v>
      </c>
      <c r="Y19">
        <f t="shared" ref="Y19:Y38" si="12">(BC19+(X19+2*0.95*0.0000000567*(((BC19+$B$9)+273)^4-(BC19+273)^4)-44100*M19)/(1.84*29.3*U19+8*0.95*0.0000000567*(BC19+273)^3))</f>
        <v>29.63934268255106</v>
      </c>
      <c r="Z19">
        <f t="shared" ref="Z19:Z38" si="13">($C$9*BD19+$D$9*BE19+$E$9*Y19)</f>
        <v>27.996600000000001</v>
      </c>
      <c r="AA19">
        <f t="shared" ref="AA19:AA38" si="14">0.61365*EXP(17.502*Z19/(240.97+Z19))</f>
        <v>3.7940875757528003</v>
      </c>
      <c r="AB19">
        <f t="shared" ref="AB19:AB38" si="15">(AC19/AD19*100)</f>
        <v>64.362803732724757</v>
      </c>
      <c r="AC19">
        <f t="shared" ref="AC19:AC38" si="16">AV19*(BA19+BB19)/1000</f>
        <v>2.5518174106286402</v>
      </c>
      <c r="AD19">
        <f t="shared" ref="AD19:AD38" si="17">0.61365*EXP(17.502*BC19/(240.97+BC19))</f>
        <v>3.9647393566405325</v>
      </c>
      <c r="AE19">
        <f t="shared" ref="AE19:AE38" si="18">(AA19-AV19*(BA19+BB19)/1000)</f>
        <v>1.2422701651241601</v>
      </c>
      <c r="AF19">
        <f t="shared" ref="AF19:AF38" si="19">(-M19*44100)</f>
        <v>-180.22228068817122</v>
      </c>
      <c r="AG19">
        <f t="shared" ref="AG19:AG38" si="20">2*29.3*U19*0.92*(BC19-Z19)</f>
        <v>119.63372441306228</v>
      </c>
      <c r="AH19">
        <f t="shared" ref="AH19:AH38" si="21">2*0.95*0.0000000567*(((BC19+$B$9)+273)^4-(Z19+273)^4)</f>
        <v>8.9268888918417222</v>
      </c>
      <c r="AI19">
        <f t="shared" ref="AI19:AI38" si="22">X19+AH19+AF19+AG19</f>
        <v>279.09860161673282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52655.78953613052</v>
      </c>
      <c r="AO19">
        <f t="shared" ref="AO19:AO38" si="26">$B$13*BI19+$C$13*BJ19+$F$13*BU19*(1-BX19)</f>
        <v>1999.88</v>
      </c>
      <c r="AP19">
        <f t="shared" ref="AP19:AP38" si="27">AO19*AQ19</f>
        <v>1685.8989000000001</v>
      </c>
      <c r="AQ19">
        <f t="shared" ref="AQ19:AQ38" si="28">($B$13*$D$11+$C$13*$D$11+$F$13*((CH19+BZ19)/MAX(CH19+BZ19+CI19, 0.1)*$I$11+CI19/MAX(CH19+BZ19+CI19, 0.1)*$J$11))/($B$13+$C$13+$F$13)</f>
        <v>0.84300003000180013</v>
      </c>
      <c r="AR19">
        <f t="shared" ref="AR19:AR38" si="29">($B$13*$K$11+$C$13*$K$11+$F$13*((CH19+BZ19)/MAX(CH19+BZ19+CI19, 0.1)*$P$11+CI19/MAX(CH19+BZ19+CI19, 0.1)*$Q$11))/($B$13+$C$13+$F$13)</f>
        <v>0.16539005790347422</v>
      </c>
      <c r="AS19">
        <v>1689562946</v>
      </c>
      <c r="AT19">
        <v>399.95400000000001</v>
      </c>
      <c r="AU19">
        <v>423.61900000000003</v>
      </c>
      <c r="AV19">
        <v>25.3704</v>
      </c>
      <c r="AW19">
        <v>21.387599999999999</v>
      </c>
      <c r="AX19">
        <v>401.81900000000002</v>
      </c>
      <c r="AY19">
        <v>25.304600000000001</v>
      </c>
      <c r="AZ19">
        <v>600.029</v>
      </c>
      <c r="BA19">
        <v>100.51300000000001</v>
      </c>
      <c r="BB19">
        <v>6.9466600000000003E-2</v>
      </c>
      <c r="BC19">
        <v>28.753399999999999</v>
      </c>
      <c r="BD19">
        <v>27.996600000000001</v>
      </c>
      <c r="BE19">
        <v>999.9</v>
      </c>
      <c r="BF19">
        <v>0</v>
      </c>
      <c r="BG19">
        <v>0</v>
      </c>
      <c r="BH19">
        <v>9963.75</v>
      </c>
      <c r="BI19">
        <v>0</v>
      </c>
      <c r="BJ19">
        <v>166.071</v>
      </c>
      <c r="BK19">
        <v>-23.664999999999999</v>
      </c>
      <c r="BL19">
        <v>410.36599999999999</v>
      </c>
      <c r="BM19">
        <v>432.87799999999999</v>
      </c>
      <c r="BN19">
        <v>3.9827499999999998</v>
      </c>
      <c r="BO19">
        <v>423.61900000000003</v>
      </c>
      <c r="BP19">
        <v>21.387599999999999</v>
      </c>
      <c r="BQ19">
        <v>2.5500400000000001</v>
      </c>
      <c r="BR19">
        <v>2.1497299999999999</v>
      </c>
      <c r="BS19">
        <v>21.349499999999999</v>
      </c>
      <c r="BT19">
        <v>18.592500000000001</v>
      </c>
      <c r="BU19">
        <v>1999.88</v>
      </c>
      <c r="BV19">
        <v>0.89999799999999996</v>
      </c>
      <c r="BW19">
        <v>0.10000199999999999</v>
      </c>
      <c r="BX19">
        <v>0</v>
      </c>
      <c r="BY19">
        <v>2.6067999999999998</v>
      </c>
      <c r="BZ19">
        <v>0</v>
      </c>
      <c r="CA19">
        <v>20015</v>
      </c>
      <c r="CB19">
        <v>16221.6</v>
      </c>
      <c r="CC19">
        <v>37.311999999999998</v>
      </c>
      <c r="CD19">
        <v>38.25</v>
      </c>
      <c r="CE19">
        <v>37.125</v>
      </c>
      <c r="CF19">
        <v>37.25</v>
      </c>
      <c r="CG19">
        <v>37.125</v>
      </c>
      <c r="CH19">
        <v>1799.89</v>
      </c>
      <c r="CI19">
        <v>199.99</v>
      </c>
      <c r="CJ19">
        <v>0</v>
      </c>
      <c r="CK19">
        <v>1689562955.8</v>
      </c>
      <c r="CL19">
        <v>0</v>
      </c>
      <c r="CM19">
        <v>1689562757.5</v>
      </c>
      <c r="CN19" t="s">
        <v>354</v>
      </c>
      <c r="CO19">
        <v>1689562751.5</v>
      </c>
      <c r="CP19">
        <v>1689562757.5</v>
      </c>
      <c r="CQ19">
        <v>68</v>
      </c>
      <c r="CR19">
        <v>-8.6999999999999994E-2</v>
      </c>
      <c r="CS19">
        <v>8.0000000000000002E-3</v>
      </c>
      <c r="CT19">
        <v>-1.9390000000000001</v>
      </c>
      <c r="CU19">
        <v>6.6000000000000003E-2</v>
      </c>
      <c r="CV19">
        <v>423</v>
      </c>
      <c r="CW19">
        <v>21</v>
      </c>
      <c r="CX19">
        <v>0.06</v>
      </c>
      <c r="CY19">
        <v>0.03</v>
      </c>
      <c r="CZ19">
        <v>21.988826726574029</v>
      </c>
      <c r="DA19">
        <v>0.51858164221649172</v>
      </c>
      <c r="DB19">
        <v>6.7419380126333944E-2</v>
      </c>
      <c r="DC19">
        <v>1</v>
      </c>
      <c r="DD19">
        <v>423.5898292682927</v>
      </c>
      <c r="DE19">
        <v>0.2426968641121397</v>
      </c>
      <c r="DF19">
        <v>4.3231595513980731E-2</v>
      </c>
      <c r="DG19">
        <v>-1</v>
      </c>
      <c r="DH19">
        <v>2000.019756097561</v>
      </c>
      <c r="DI19">
        <v>-8.965134330196381E-2</v>
      </c>
      <c r="DJ19">
        <v>0.14075558828532789</v>
      </c>
      <c r="DK19">
        <v>1</v>
      </c>
      <c r="DL19">
        <v>2</v>
      </c>
      <c r="DM19">
        <v>2</v>
      </c>
      <c r="DN19" t="s">
        <v>355</v>
      </c>
      <c r="DO19">
        <v>3.1997100000000001</v>
      </c>
      <c r="DP19">
        <v>2.67808</v>
      </c>
      <c r="DQ19">
        <v>9.3187300000000001E-2</v>
      </c>
      <c r="DR19">
        <v>9.6539399999999997E-2</v>
      </c>
      <c r="DS19">
        <v>0.11831899999999999</v>
      </c>
      <c r="DT19">
        <v>0.10372000000000001</v>
      </c>
      <c r="DU19">
        <v>27181.7</v>
      </c>
      <c r="DV19">
        <v>30606.799999999999</v>
      </c>
      <c r="DW19">
        <v>28228.9</v>
      </c>
      <c r="DX19">
        <v>32506.6</v>
      </c>
      <c r="DY19">
        <v>34573</v>
      </c>
      <c r="DZ19">
        <v>39532.6</v>
      </c>
      <c r="EA19">
        <v>41417.800000000003</v>
      </c>
      <c r="EB19">
        <v>46965.3</v>
      </c>
      <c r="EC19">
        <v>2.1434000000000002</v>
      </c>
      <c r="ED19">
        <v>1.7083299999999999</v>
      </c>
      <c r="EE19">
        <v>0.16944500000000001</v>
      </c>
      <c r="EF19">
        <v>0</v>
      </c>
      <c r="EG19">
        <v>25.223800000000001</v>
      </c>
      <c r="EH19">
        <v>999.9</v>
      </c>
      <c r="EI19">
        <v>49.9</v>
      </c>
      <c r="EJ19">
        <v>34.200000000000003</v>
      </c>
      <c r="EK19">
        <v>26.825900000000001</v>
      </c>
      <c r="EL19">
        <v>63.915500000000002</v>
      </c>
      <c r="EM19">
        <v>17.52</v>
      </c>
      <c r="EN19">
        <v>1</v>
      </c>
      <c r="EO19">
        <v>0.13916200000000001</v>
      </c>
      <c r="EP19">
        <v>-0.28967900000000002</v>
      </c>
      <c r="EQ19">
        <v>20.228000000000002</v>
      </c>
      <c r="ER19">
        <v>5.22478</v>
      </c>
      <c r="ES19">
        <v>12.0099</v>
      </c>
      <c r="ET19">
        <v>4.9895500000000004</v>
      </c>
      <c r="EU19">
        <v>3.3050000000000002</v>
      </c>
      <c r="EV19">
        <v>5287.8</v>
      </c>
      <c r="EW19">
        <v>8173.2</v>
      </c>
      <c r="EX19">
        <v>475</v>
      </c>
      <c r="EY19">
        <v>46</v>
      </c>
      <c r="EZ19">
        <v>1.85287</v>
      </c>
      <c r="FA19">
        <v>1.8615600000000001</v>
      </c>
      <c r="FB19">
        <v>1.8608100000000001</v>
      </c>
      <c r="FC19">
        <v>1.85684</v>
      </c>
      <c r="FD19">
        <v>1.86111</v>
      </c>
      <c r="FE19">
        <v>1.85734</v>
      </c>
      <c r="FF19">
        <v>1.85944</v>
      </c>
      <c r="FG19">
        <v>1.8623400000000001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-1.865</v>
      </c>
      <c r="FV19">
        <v>6.5799999999999997E-2</v>
      </c>
      <c r="FW19">
        <v>-0.4227186966863854</v>
      </c>
      <c r="FX19">
        <v>-4.0117494158234393E-3</v>
      </c>
      <c r="FY19">
        <v>1.087516141204025E-6</v>
      </c>
      <c r="FZ19">
        <v>-8.657206703991749E-11</v>
      </c>
      <c r="GA19">
        <v>6.5785000000005311E-2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3.2</v>
      </c>
      <c r="GJ19">
        <v>3.1</v>
      </c>
      <c r="GK19">
        <v>1.0583499999999999</v>
      </c>
      <c r="GL19">
        <v>2.4255399999999998</v>
      </c>
      <c r="GM19">
        <v>1.5942400000000001</v>
      </c>
      <c r="GN19">
        <v>2.3071299999999999</v>
      </c>
      <c r="GO19">
        <v>1.39893</v>
      </c>
      <c r="GP19">
        <v>2.2900399999999999</v>
      </c>
      <c r="GQ19">
        <v>35.777700000000003</v>
      </c>
      <c r="GR19">
        <v>14.762499999999999</v>
      </c>
      <c r="GS19">
        <v>18</v>
      </c>
      <c r="GT19">
        <v>654.27300000000002</v>
      </c>
      <c r="GU19">
        <v>384.48200000000003</v>
      </c>
      <c r="GV19">
        <v>28.125699999999998</v>
      </c>
      <c r="GW19">
        <v>28.9526</v>
      </c>
      <c r="GX19">
        <v>29.999700000000001</v>
      </c>
      <c r="GY19">
        <v>28.922999999999998</v>
      </c>
      <c r="GZ19">
        <v>28.8874</v>
      </c>
      <c r="HA19">
        <v>21.2456</v>
      </c>
      <c r="HB19">
        <v>20</v>
      </c>
      <c r="HC19">
        <v>-30</v>
      </c>
      <c r="HD19">
        <v>28.119399999999999</v>
      </c>
      <c r="HE19">
        <v>423.75</v>
      </c>
      <c r="HF19">
        <v>26.674399999999999</v>
      </c>
      <c r="HG19">
        <v>103.621</v>
      </c>
      <c r="HH19">
        <v>103.376</v>
      </c>
    </row>
    <row r="20" spans="1:216" x14ac:dyDescent="0.2">
      <c r="A20">
        <v>2</v>
      </c>
      <c r="B20">
        <v>1689563006.5</v>
      </c>
      <c r="C20">
        <v>60.5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1689563006.5</v>
      </c>
      <c r="M20">
        <f t="shared" si="0"/>
        <v>4.016403965480168E-3</v>
      </c>
      <c r="N20">
        <f t="shared" si="1"/>
        <v>4.0164039654801682</v>
      </c>
      <c r="O20">
        <f t="shared" si="2"/>
        <v>21.867405259225514</v>
      </c>
      <c r="P20">
        <f t="shared" si="3"/>
        <v>400.04599999999999</v>
      </c>
      <c r="Q20">
        <f t="shared" si="4"/>
        <v>282.41425840112089</v>
      </c>
      <c r="R20">
        <f t="shared" si="5"/>
        <v>28.406397084224349</v>
      </c>
      <c r="S20">
        <f t="shared" si="6"/>
        <v>40.2382853907298</v>
      </c>
      <c r="T20">
        <f t="shared" si="7"/>
        <v>0.33305128287117836</v>
      </c>
      <c r="U20">
        <f t="shared" si="8"/>
        <v>2.9379091752985644</v>
      </c>
      <c r="V20">
        <f t="shared" si="9"/>
        <v>0.31340765709509599</v>
      </c>
      <c r="W20">
        <f t="shared" si="10"/>
        <v>0.19754806812712683</v>
      </c>
      <c r="X20">
        <f t="shared" si="11"/>
        <v>297.70359599999995</v>
      </c>
      <c r="Y20">
        <f t="shared" si="12"/>
        <v>29.461242917883347</v>
      </c>
      <c r="Z20">
        <f t="shared" si="13"/>
        <v>27.962299999999999</v>
      </c>
      <c r="AA20">
        <f t="shared" si="14"/>
        <v>3.786507446456981</v>
      </c>
      <c r="AB20">
        <f t="shared" si="15"/>
        <v>64.016647397550557</v>
      </c>
      <c r="AC20">
        <f t="shared" si="16"/>
        <v>2.5380196467586402</v>
      </c>
      <c r="AD20">
        <f t="shared" si="17"/>
        <v>3.9646244374486743</v>
      </c>
      <c r="AE20">
        <f t="shared" si="18"/>
        <v>1.2484877996983408</v>
      </c>
      <c r="AF20">
        <f t="shared" si="19"/>
        <v>-177.1234148776754</v>
      </c>
      <c r="AG20">
        <f t="shared" si="20"/>
        <v>125.22199510804543</v>
      </c>
      <c r="AH20">
        <f t="shared" si="21"/>
        <v>9.323965415367093</v>
      </c>
      <c r="AI20">
        <f t="shared" si="22"/>
        <v>255.12614164573705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52821.733979567784</v>
      </c>
      <c r="AO20">
        <f t="shared" si="26"/>
        <v>1800.01</v>
      </c>
      <c r="AP20">
        <f t="shared" si="27"/>
        <v>1517.4083999999998</v>
      </c>
      <c r="AQ20">
        <f t="shared" si="28"/>
        <v>0.84299998333342585</v>
      </c>
      <c r="AR20">
        <f t="shared" si="29"/>
        <v>0.16538996783351201</v>
      </c>
      <c r="AS20">
        <v>1689563006.5</v>
      </c>
      <c r="AT20">
        <v>400.04599999999999</v>
      </c>
      <c r="AU20">
        <v>423.51799999999997</v>
      </c>
      <c r="AV20">
        <v>25.232800000000001</v>
      </c>
      <c r="AW20">
        <v>21.318100000000001</v>
      </c>
      <c r="AX20">
        <v>401.911</v>
      </c>
      <c r="AY20">
        <v>25.167000000000002</v>
      </c>
      <c r="AZ20">
        <v>600.05499999999995</v>
      </c>
      <c r="BA20">
        <v>100.515</v>
      </c>
      <c r="BB20">
        <v>6.9146299999999994E-2</v>
      </c>
      <c r="BC20">
        <v>28.7529</v>
      </c>
      <c r="BD20">
        <v>27.962299999999999</v>
      </c>
      <c r="BE20">
        <v>999.9</v>
      </c>
      <c r="BF20">
        <v>0</v>
      </c>
      <c r="BG20">
        <v>0</v>
      </c>
      <c r="BH20">
        <v>9996.25</v>
      </c>
      <c r="BI20">
        <v>0</v>
      </c>
      <c r="BJ20">
        <v>190.142</v>
      </c>
      <c r="BK20">
        <v>-23.4727</v>
      </c>
      <c r="BL20">
        <v>410.40100000000001</v>
      </c>
      <c r="BM20">
        <v>432.74400000000003</v>
      </c>
      <c r="BN20">
        <v>3.91466</v>
      </c>
      <c r="BO20">
        <v>423.51799999999997</v>
      </c>
      <c r="BP20">
        <v>21.318100000000001</v>
      </c>
      <c r="BQ20">
        <v>2.5362800000000001</v>
      </c>
      <c r="BR20">
        <v>2.1427900000000002</v>
      </c>
      <c r="BS20">
        <v>21.261199999999999</v>
      </c>
      <c r="BT20">
        <v>18.540900000000001</v>
      </c>
      <c r="BU20">
        <v>1800.01</v>
      </c>
      <c r="BV20">
        <v>0.90000100000000005</v>
      </c>
      <c r="BW20">
        <v>9.9999299999999999E-2</v>
      </c>
      <c r="BX20">
        <v>0</v>
      </c>
      <c r="BY20">
        <v>2.8622000000000001</v>
      </c>
      <c r="BZ20">
        <v>0</v>
      </c>
      <c r="CA20">
        <v>18455.5</v>
      </c>
      <c r="CB20">
        <v>14600.4</v>
      </c>
      <c r="CC20">
        <v>37.125</v>
      </c>
      <c r="CD20">
        <v>38.125</v>
      </c>
      <c r="CE20">
        <v>37.061999999999998</v>
      </c>
      <c r="CF20">
        <v>37.125</v>
      </c>
      <c r="CG20">
        <v>37</v>
      </c>
      <c r="CH20">
        <v>1620.01</v>
      </c>
      <c r="CI20">
        <v>180</v>
      </c>
      <c r="CJ20">
        <v>0</v>
      </c>
      <c r="CK20">
        <v>1689563016.4000001</v>
      </c>
      <c r="CL20">
        <v>0</v>
      </c>
      <c r="CM20">
        <v>1689562757.5</v>
      </c>
      <c r="CN20" t="s">
        <v>354</v>
      </c>
      <c r="CO20">
        <v>1689562751.5</v>
      </c>
      <c r="CP20">
        <v>1689562757.5</v>
      </c>
      <c r="CQ20">
        <v>68</v>
      </c>
      <c r="CR20">
        <v>-8.6999999999999994E-2</v>
      </c>
      <c r="CS20">
        <v>8.0000000000000002E-3</v>
      </c>
      <c r="CT20">
        <v>-1.9390000000000001</v>
      </c>
      <c r="CU20">
        <v>6.6000000000000003E-2</v>
      </c>
      <c r="CV20">
        <v>423</v>
      </c>
      <c r="CW20">
        <v>21</v>
      </c>
      <c r="CX20">
        <v>0.06</v>
      </c>
      <c r="CY20">
        <v>0.03</v>
      </c>
      <c r="CZ20">
        <v>21.905049935845639</v>
      </c>
      <c r="DA20">
        <v>0.70166916885724651</v>
      </c>
      <c r="DB20">
        <v>8.870678133494278E-2</v>
      </c>
      <c r="DC20">
        <v>1</v>
      </c>
      <c r="DD20">
        <v>423.50590243902428</v>
      </c>
      <c r="DE20">
        <v>0.25149825784007029</v>
      </c>
      <c r="DF20">
        <v>5.7755500161704887E-2</v>
      </c>
      <c r="DG20">
        <v>-1</v>
      </c>
      <c r="DH20">
        <v>1799.9994999999999</v>
      </c>
      <c r="DI20">
        <v>4.2714550897530859E-2</v>
      </c>
      <c r="DJ20">
        <v>7.8324644908216112E-2</v>
      </c>
      <c r="DK20">
        <v>1</v>
      </c>
      <c r="DL20">
        <v>2</v>
      </c>
      <c r="DM20">
        <v>2</v>
      </c>
      <c r="DN20" t="s">
        <v>355</v>
      </c>
      <c r="DO20">
        <v>3.1998500000000001</v>
      </c>
      <c r="DP20">
        <v>2.6780400000000002</v>
      </c>
      <c r="DQ20">
        <v>9.3214699999999998E-2</v>
      </c>
      <c r="DR20">
        <v>9.65337E-2</v>
      </c>
      <c r="DS20">
        <v>0.117882</v>
      </c>
      <c r="DT20">
        <v>0.103495</v>
      </c>
      <c r="DU20">
        <v>27183.9</v>
      </c>
      <c r="DV20">
        <v>30609.8</v>
      </c>
      <c r="DW20">
        <v>28231.8</v>
      </c>
      <c r="DX20">
        <v>32509.3</v>
      </c>
      <c r="DY20">
        <v>34593.199999999997</v>
      </c>
      <c r="DZ20">
        <v>39545.599999999999</v>
      </c>
      <c r="EA20">
        <v>41421.4</v>
      </c>
      <c r="EB20">
        <v>46968.9</v>
      </c>
      <c r="EC20">
        <v>2.1443300000000001</v>
      </c>
      <c r="ED20">
        <v>1.7090000000000001</v>
      </c>
      <c r="EE20">
        <v>0.17314399999999999</v>
      </c>
      <c r="EF20">
        <v>0</v>
      </c>
      <c r="EG20">
        <v>25.128599999999999</v>
      </c>
      <c r="EH20">
        <v>999.9</v>
      </c>
      <c r="EI20">
        <v>49.8</v>
      </c>
      <c r="EJ20">
        <v>34.200000000000003</v>
      </c>
      <c r="EK20">
        <v>26.768899999999999</v>
      </c>
      <c r="EL20">
        <v>63.795499999999997</v>
      </c>
      <c r="EM20">
        <v>17.399799999999999</v>
      </c>
      <c r="EN20">
        <v>1</v>
      </c>
      <c r="EO20">
        <v>0.13469300000000001</v>
      </c>
      <c r="EP20">
        <v>-1.3940600000000001</v>
      </c>
      <c r="EQ20">
        <v>20.223800000000001</v>
      </c>
      <c r="ER20">
        <v>5.2246300000000003</v>
      </c>
      <c r="ES20">
        <v>12.010400000000001</v>
      </c>
      <c r="ET20">
        <v>4.9896000000000003</v>
      </c>
      <c r="EU20">
        <v>3.3050000000000002</v>
      </c>
      <c r="EV20">
        <v>5289</v>
      </c>
      <c r="EW20">
        <v>8178.2</v>
      </c>
      <c r="EX20">
        <v>475</v>
      </c>
      <c r="EY20">
        <v>46</v>
      </c>
      <c r="EZ20">
        <v>1.85287</v>
      </c>
      <c r="FA20">
        <v>1.8615699999999999</v>
      </c>
      <c r="FB20">
        <v>1.8608100000000001</v>
      </c>
      <c r="FC20">
        <v>1.8568499999999999</v>
      </c>
      <c r="FD20">
        <v>1.86111</v>
      </c>
      <c r="FE20">
        <v>1.8573599999999999</v>
      </c>
      <c r="FF20">
        <v>1.85944</v>
      </c>
      <c r="FG20">
        <v>1.8623499999999999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-1.865</v>
      </c>
      <c r="FV20">
        <v>6.5799999999999997E-2</v>
      </c>
      <c r="FW20">
        <v>-0.4227186966863854</v>
      </c>
      <c r="FX20">
        <v>-4.0117494158234393E-3</v>
      </c>
      <c r="FY20">
        <v>1.087516141204025E-6</v>
      </c>
      <c r="FZ20">
        <v>-8.657206703991749E-11</v>
      </c>
      <c r="GA20">
        <v>6.5785000000005311E-2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4.2</v>
      </c>
      <c r="GJ20">
        <v>4.2</v>
      </c>
      <c r="GK20">
        <v>1.0583499999999999</v>
      </c>
      <c r="GL20">
        <v>2.4230999999999998</v>
      </c>
      <c r="GM20">
        <v>1.5942400000000001</v>
      </c>
      <c r="GN20">
        <v>2.3071299999999999</v>
      </c>
      <c r="GO20">
        <v>1.39893</v>
      </c>
      <c r="GP20">
        <v>2.4035600000000001</v>
      </c>
      <c r="GQ20">
        <v>35.777700000000003</v>
      </c>
      <c r="GR20">
        <v>14.762499999999999</v>
      </c>
      <c r="GS20">
        <v>18</v>
      </c>
      <c r="GT20">
        <v>654.53300000000002</v>
      </c>
      <c r="GU20">
        <v>384.59399999999999</v>
      </c>
      <c r="GV20">
        <v>29.151399999999999</v>
      </c>
      <c r="GW20">
        <v>28.896999999999998</v>
      </c>
      <c r="GX20">
        <v>29.999600000000001</v>
      </c>
      <c r="GY20">
        <v>28.880500000000001</v>
      </c>
      <c r="GZ20">
        <v>28.8462</v>
      </c>
      <c r="HA20">
        <v>21.2363</v>
      </c>
      <c r="HB20">
        <v>20</v>
      </c>
      <c r="HC20">
        <v>-30</v>
      </c>
      <c r="HD20">
        <v>29.157800000000002</v>
      </c>
      <c r="HE20">
        <v>423.50200000000001</v>
      </c>
      <c r="HF20">
        <v>26.674399999999999</v>
      </c>
      <c r="HG20">
        <v>103.631</v>
      </c>
      <c r="HH20">
        <v>103.384</v>
      </c>
    </row>
    <row r="21" spans="1:216" x14ac:dyDescent="0.2">
      <c r="A21">
        <v>3</v>
      </c>
      <c r="B21">
        <v>1689563067</v>
      </c>
      <c r="C21">
        <v>121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1689563067</v>
      </c>
      <c r="M21">
        <f t="shared" si="0"/>
        <v>3.9359491670271952E-3</v>
      </c>
      <c r="N21">
        <f t="shared" si="1"/>
        <v>3.9359491670271955</v>
      </c>
      <c r="O21">
        <f t="shared" si="2"/>
        <v>21.760533095580008</v>
      </c>
      <c r="P21">
        <f t="shared" si="3"/>
        <v>399.92899999999997</v>
      </c>
      <c r="Q21">
        <f t="shared" si="4"/>
        <v>280.14137673392338</v>
      </c>
      <c r="R21">
        <f t="shared" si="5"/>
        <v>28.176627852026215</v>
      </c>
      <c r="S21">
        <f t="shared" si="6"/>
        <v>40.224870497926794</v>
      </c>
      <c r="T21">
        <f t="shared" si="7"/>
        <v>0.32470023887187671</v>
      </c>
      <c r="U21">
        <f t="shared" si="8"/>
        <v>2.9354215390859442</v>
      </c>
      <c r="V21">
        <f t="shared" si="9"/>
        <v>0.30598481427635776</v>
      </c>
      <c r="W21">
        <f t="shared" si="10"/>
        <v>0.19283206129471986</v>
      </c>
      <c r="X21">
        <f t="shared" si="11"/>
        <v>248.093559</v>
      </c>
      <c r="Y21">
        <f t="shared" si="12"/>
        <v>29.289669081812871</v>
      </c>
      <c r="Z21">
        <f t="shared" si="13"/>
        <v>27.898599999999998</v>
      </c>
      <c r="AA21">
        <f t="shared" si="14"/>
        <v>3.7724651120553392</v>
      </c>
      <c r="AB21">
        <f t="shared" si="15"/>
        <v>63.178238604320768</v>
      </c>
      <c r="AC21">
        <f t="shared" si="16"/>
        <v>2.5191475273490402</v>
      </c>
      <c r="AD21">
        <f t="shared" si="17"/>
        <v>3.9873658762888575</v>
      </c>
      <c r="AE21">
        <f t="shared" si="18"/>
        <v>1.2533175847062989</v>
      </c>
      <c r="AF21">
        <f t="shared" si="19"/>
        <v>-173.5753582658993</v>
      </c>
      <c r="AG21">
        <f t="shared" si="20"/>
        <v>150.81648705248745</v>
      </c>
      <c r="AH21">
        <f t="shared" si="21"/>
        <v>11.241201688323191</v>
      </c>
      <c r="AI21">
        <f t="shared" si="22"/>
        <v>236.57588947491132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52732.678451707536</v>
      </c>
      <c r="AO21">
        <f t="shared" si="26"/>
        <v>1500.05</v>
      </c>
      <c r="AP21">
        <f t="shared" si="27"/>
        <v>1264.5423000000001</v>
      </c>
      <c r="AQ21">
        <f t="shared" si="28"/>
        <v>0.84300009999666681</v>
      </c>
      <c r="AR21">
        <f t="shared" si="29"/>
        <v>0.16539019299356689</v>
      </c>
      <c r="AS21">
        <v>1689563067</v>
      </c>
      <c r="AT21">
        <v>399.92899999999997</v>
      </c>
      <c r="AU21">
        <v>423.262</v>
      </c>
      <c r="AV21">
        <v>25.046199999999999</v>
      </c>
      <c r="AW21">
        <v>21.209099999999999</v>
      </c>
      <c r="AX21">
        <v>401.79399999999998</v>
      </c>
      <c r="AY21">
        <v>24.980399999999999</v>
      </c>
      <c r="AZ21">
        <v>600.04200000000003</v>
      </c>
      <c r="BA21">
        <v>100.511</v>
      </c>
      <c r="BB21">
        <v>6.9029199999999999E-2</v>
      </c>
      <c r="BC21">
        <v>28.851600000000001</v>
      </c>
      <c r="BD21">
        <v>27.898599999999998</v>
      </c>
      <c r="BE21">
        <v>999.9</v>
      </c>
      <c r="BF21">
        <v>0</v>
      </c>
      <c r="BG21">
        <v>0</v>
      </c>
      <c r="BH21">
        <v>9982.5</v>
      </c>
      <c r="BI21">
        <v>0</v>
      </c>
      <c r="BJ21">
        <v>138.37299999999999</v>
      </c>
      <c r="BK21">
        <v>-23.332899999999999</v>
      </c>
      <c r="BL21">
        <v>410.20299999999997</v>
      </c>
      <c r="BM21">
        <v>432.43400000000003</v>
      </c>
      <c r="BN21">
        <v>3.83711</v>
      </c>
      <c r="BO21">
        <v>423.262</v>
      </c>
      <c r="BP21">
        <v>21.209099999999999</v>
      </c>
      <c r="BQ21">
        <v>2.5174099999999999</v>
      </c>
      <c r="BR21">
        <v>2.1317400000000002</v>
      </c>
      <c r="BS21">
        <v>21.139500000000002</v>
      </c>
      <c r="BT21">
        <v>18.458300000000001</v>
      </c>
      <c r="BU21">
        <v>1500.05</v>
      </c>
      <c r="BV21">
        <v>0.89999799999999996</v>
      </c>
      <c r="BW21">
        <v>0.10000199999999999</v>
      </c>
      <c r="BX21">
        <v>0</v>
      </c>
      <c r="BY21">
        <v>2.1812</v>
      </c>
      <c r="BZ21">
        <v>0</v>
      </c>
      <c r="CA21">
        <v>15264.6</v>
      </c>
      <c r="CB21">
        <v>12167.3</v>
      </c>
      <c r="CC21">
        <v>36.75</v>
      </c>
      <c r="CD21">
        <v>38</v>
      </c>
      <c r="CE21">
        <v>36.811999999999998</v>
      </c>
      <c r="CF21">
        <v>36.936999999999998</v>
      </c>
      <c r="CG21">
        <v>36.75</v>
      </c>
      <c r="CH21">
        <v>1350.04</v>
      </c>
      <c r="CI21">
        <v>150.01</v>
      </c>
      <c r="CJ21">
        <v>0</v>
      </c>
      <c r="CK21">
        <v>1689563077</v>
      </c>
      <c r="CL21">
        <v>0</v>
      </c>
      <c r="CM21">
        <v>1689562757.5</v>
      </c>
      <c r="CN21" t="s">
        <v>354</v>
      </c>
      <c r="CO21">
        <v>1689562751.5</v>
      </c>
      <c r="CP21">
        <v>1689562757.5</v>
      </c>
      <c r="CQ21">
        <v>68</v>
      </c>
      <c r="CR21">
        <v>-8.6999999999999994E-2</v>
      </c>
      <c r="CS21">
        <v>8.0000000000000002E-3</v>
      </c>
      <c r="CT21">
        <v>-1.9390000000000001</v>
      </c>
      <c r="CU21">
        <v>6.6000000000000003E-2</v>
      </c>
      <c r="CV21">
        <v>423</v>
      </c>
      <c r="CW21">
        <v>21</v>
      </c>
      <c r="CX21">
        <v>0.06</v>
      </c>
      <c r="CY21">
        <v>0.03</v>
      </c>
      <c r="CZ21">
        <v>21.70570143564407</v>
      </c>
      <c r="DA21">
        <v>0.1617377631645438</v>
      </c>
      <c r="DB21">
        <v>4.4275041840518323E-2</v>
      </c>
      <c r="DC21">
        <v>1</v>
      </c>
      <c r="DD21">
        <v>423.28263414634148</v>
      </c>
      <c r="DE21">
        <v>-0.1097351916374058</v>
      </c>
      <c r="DF21">
        <v>3.8857937694016152E-2</v>
      </c>
      <c r="DG21">
        <v>-1</v>
      </c>
      <c r="DH21">
        <v>1500.0039999999999</v>
      </c>
      <c r="DI21">
        <v>0.14000984282016679</v>
      </c>
      <c r="DJ21">
        <v>4.5923850012808819E-2</v>
      </c>
      <c r="DK21">
        <v>1</v>
      </c>
      <c r="DL21">
        <v>2</v>
      </c>
      <c r="DM21">
        <v>2</v>
      </c>
      <c r="DN21" t="s">
        <v>355</v>
      </c>
      <c r="DO21">
        <v>3.19997</v>
      </c>
      <c r="DP21">
        <v>2.67781</v>
      </c>
      <c r="DQ21">
        <v>9.3205800000000005E-2</v>
      </c>
      <c r="DR21">
        <v>9.6502599999999994E-2</v>
      </c>
      <c r="DS21">
        <v>0.117285</v>
      </c>
      <c r="DT21">
        <v>0.10313600000000001</v>
      </c>
      <c r="DU21">
        <v>27188.9</v>
      </c>
      <c r="DV21">
        <v>30616.3</v>
      </c>
      <c r="DW21">
        <v>28236.3</v>
      </c>
      <c r="DX21">
        <v>32514.7</v>
      </c>
      <c r="DY21">
        <v>34623.1</v>
      </c>
      <c r="DZ21">
        <v>39568.400000000001</v>
      </c>
      <c r="EA21">
        <v>41429.199999999997</v>
      </c>
      <c r="EB21">
        <v>46977</v>
      </c>
      <c r="EC21">
        <v>2.1455799999999998</v>
      </c>
      <c r="ED21">
        <v>1.7104699999999999</v>
      </c>
      <c r="EE21">
        <v>0.17616200000000001</v>
      </c>
      <c r="EF21">
        <v>0</v>
      </c>
      <c r="EG21">
        <v>25.0151</v>
      </c>
      <c r="EH21">
        <v>999.9</v>
      </c>
      <c r="EI21">
        <v>49.7</v>
      </c>
      <c r="EJ21">
        <v>34.200000000000003</v>
      </c>
      <c r="EK21">
        <v>26.7163</v>
      </c>
      <c r="EL21">
        <v>63.725499999999997</v>
      </c>
      <c r="EM21">
        <v>17.527999999999999</v>
      </c>
      <c r="EN21">
        <v>1</v>
      </c>
      <c r="EO21">
        <v>0.12803100000000001</v>
      </c>
      <c r="EP21">
        <v>-2.3986999999999998</v>
      </c>
      <c r="EQ21">
        <v>20.215599999999998</v>
      </c>
      <c r="ER21">
        <v>5.2232799999999999</v>
      </c>
      <c r="ES21">
        <v>12.011699999999999</v>
      </c>
      <c r="ET21">
        <v>4.9894499999999997</v>
      </c>
      <c r="EU21">
        <v>3.3050000000000002</v>
      </c>
      <c r="EV21">
        <v>5290.3</v>
      </c>
      <c r="EW21">
        <v>8184.1</v>
      </c>
      <c r="EX21">
        <v>475</v>
      </c>
      <c r="EY21">
        <v>46</v>
      </c>
      <c r="EZ21">
        <v>1.85286</v>
      </c>
      <c r="FA21">
        <v>1.86154</v>
      </c>
      <c r="FB21">
        <v>1.8608100000000001</v>
      </c>
      <c r="FC21">
        <v>1.85684</v>
      </c>
      <c r="FD21">
        <v>1.86111</v>
      </c>
      <c r="FE21">
        <v>1.8573</v>
      </c>
      <c r="FF21">
        <v>1.85944</v>
      </c>
      <c r="FG21">
        <v>1.8623400000000001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-1.865</v>
      </c>
      <c r="FV21">
        <v>6.5799999999999997E-2</v>
      </c>
      <c r="FW21">
        <v>-0.4227186966863854</v>
      </c>
      <c r="FX21">
        <v>-4.0117494158234393E-3</v>
      </c>
      <c r="FY21">
        <v>1.087516141204025E-6</v>
      </c>
      <c r="FZ21">
        <v>-8.657206703991749E-11</v>
      </c>
      <c r="GA21">
        <v>6.5785000000005311E-2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5.3</v>
      </c>
      <c r="GJ21">
        <v>5.2</v>
      </c>
      <c r="GK21">
        <v>1.0571299999999999</v>
      </c>
      <c r="GL21">
        <v>2.4194300000000002</v>
      </c>
      <c r="GM21">
        <v>1.5942400000000001</v>
      </c>
      <c r="GN21">
        <v>2.3071299999999999</v>
      </c>
      <c r="GO21">
        <v>1.39893</v>
      </c>
      <c r="GP21">
        <v>2.4108900000000002</v>
      </c>
      <c r="GQ21">
        <v>35.731099999999998</v>
      </c>
      <c r="GR21">
        <v>14.7537</v>
      </c>
      <c r="GS21">
        <v>18</v>
      </c>
      <c r="GT21">
        <v>654.68499999999995</v>
      </c>
      <c r="GU21">
        <v>384.935</v>
      </c>
      <c r="GV21">
        <v>30.321899999999999</v>
      </c>
      <c r="GW21">
        <v>28.798400000000001</v>
      </c>
      <c r="GX21">
        <v>29.999300000000002</v>
      </c>
      <c r="GY21">
        <v>28.805900000000001</v>
      </c>
      <c r="GZ21">
        <v>28.770199999999999</v>
      </c>
      <c r="HA21">
        <v>21.229900000000001</v>
      </c>
      <c r="HB21">
        <v>20</v>
      </c>
      <c r="HC21">
        <v>-30</v>
      </c>
      <c r="HD21">
        <v>30.337</v>
      </c>
      <c r="HE21">
        <v>423.45</v>
      </c>
      <c r="HF21">
        <v>26.674399999999999</v>
      </c>
      <c r="HG21">
        <v>103.649</v>
      </c>
      <c r="HH21">
        <v>103.402</v>
      </c>
    </row>
    <row r="22" spans="1:216" x14ac:dyDescent="0.2">
      <c r="A22">
        <v>4</v>
      </c>
      <c r="B22">
        <v>1689563127.5</v>
      </c>
      <c r="C22">
        <v>181.5</v>
      </c>
      <c r="D22" t="s">
        <v>363</v>
      </c>
      <c r="E22" t="s">
        <v>364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1689563127.5</v>
      </c>
      <c r="M22">
        <f t="shared" si="0"/>
        <v>3.9329861491602868E-3</v>
      </c>
      <c r="N22">
        <f t="shared" si="1"/>
        <v>3.9329861491602869</v>
      </c>
      <c r="O22">
        <f t="shared" si="2"/>
        <v>21.455265693185364</v>
      </c>
      <c r="P22">
        <f t="shared" si="3"/>
        <v>399.94099999999997</v>
      </c>
      <c r="Q22">
        <f t="shared" si="4"/>
        <v>276.92167952148833</v>
      </c>
      <c r="R22">
        <f t="shared" si="5"/>
        <v>27.849400066416781</v>
      </c>
      <c r="S22">
        <f t="shared" si="6"/>
        <v>40.221180700655495</v>
      </c>
      <c r="T22">
        <f t="shared" si="7"/>
        <v>0.31125559258334262</v>
      </c>
      <c r="U22">
        <f t="shared" si="8"/>
        <v>2.9345521212641379</v>
      </c>
      <c r="V22">
        <f t="shared" si="9"/>
        <v>0.29400897663170861</v>
      </c>
      <c r="W22">
        <f t="shared" si="10"/>
        <v>0.18522547008285842</v>
      </c>
      <c r="X22">
        <f t="shared" si="11"/>
        <v>206.77057799999997</v>
      </c>
      <c r="Y22">
        <f t="shared" si="12"/>
        <v>29.340626610192086</v>
      </c>
      <c r="Z22">
        <f t="shared" si="13"/>
        <v>28.0275</v>
      </c>
      <c r="AA22">
        <f t="shared" si="14"/>
        <v>3.8009276540915344</v>
      </c>
      <c r="AB22">
        <f t="shared" si="15"/>
        <v>61.588169016576153</v>
      </c>
      <c r="AC22">
        <f t="shared" si="16"/>
        <v>2.4977518045707501</v>
      </c>
      <c r="AD22">
        <f t="shared" si="17"/>
        <v>4.0555708092222913</v>
      </c>
      <c r="AE22">
        <f t="shared" si="18"/>
        <v>1.3031758495207844</v>
      </c>
      <c r="AF22">
        <f t="shared" si="19"/>
        <v>-173.44468917796866</v>
      </c>
      <c r="AG22">
        <f t="shared" si="20"/>
        <v>176.74950162989089</v>
      </c>
      <c r="AH22">
        <f t="shared" si="21"/>
        <v>13.20574879360672</v>
      </c>
      <c r="AI22">
        <f t="shared" si="22"/>
        <v>223.28113924552892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52656.246237692008</v>
      </c>
      <c r="AO22">
        <f t="shared" si="26"/>
        <v>1250.2</v>
      </c>
      <c r="AP22">
        <f t="shared" si="27"/>
        <v>1053.9186</v>
      </c>
      <c r="AQ22">
        <f t="shared" si="28"/>
        <v>0.84299999999999997</v>
      </c>
      <c r="AR22">
        <f t="shared" si="29"/>
        <v>0.16538999999999998</v>
      </c>
      <c r="AS22">
        <v>1689563127.5</v>
      </c>
      <c r="AT22">
        <v>399.94099999999997</v>
      </c>
      <c r="AU22">
        <v>422.96800000000002</v>
      </c>
      <c r="AV22">
        <v>24.836500000000001</v>
      </c>
      <c r="AW22">
        <v>21.0014</v>
      </c>
      <c r="AX22">
        <v>401.80599999999998</v>
      </c>
      <c r="AY22">
        <v>24.770700000000001</v>
      </c>
      <c r="AZ22">
        <v>600.03200000000004</v>
      </c>
      <c r="BA22">
        <v>100.499</v>
      </c>
      <c r="BB22">
        <v>6.8785499999999999E-2</v>
      </c>
      <c r="BC22">
        <v>29.1447</v>
      </c>
      <c r="BD22">
        <v>28.0275</v>
      </c>
      <c r="BE22">
        <v>999.9</v>
      </c>
      <c r="BF22">
        <v>0</v>
      </c>
      <c r="BG22">
        <v>0</v>
      </c>
      <c r="BH22">
        <v>9978.75</v>
      </c>
      <c r="BI22">
        <v>0</v>
      </c>
      <c r="BJ22">
        <v>121.40600000000001</v>
      </c>
      <c r="BK22">
        <v>-23.027100000000001</v>
      </c>
      <c r="BL22">
        <v>410.12700000000001</v>
      </c>
      <c r="BM22">
        <v>432.04199999999997</v>
      </c>
      <c r="BN22">
        <v>3.8351000000000002</v>
      </c>
      <c r="BO22">
        <v>422.96800000000002</v>
      </c>
      <c r="BP22">
        <v>21.0014</v>
      </c>
      <c r="BQ22">
        <v>2.4960499999999999</v>
      </c>
      <c r="BR22">
        <v>2.1106199999999999</v>
      </c>
      <c r="BS22">
        <v>21.000800000000002</v>
      </c>
      <c r="BT22">
        <v>18.299600000000002</v>
      </c>
      <c r="BU22">
        <v>1250.2</v>
      </c>
      <c r="BV22">
        <v>0.9</v>
      </c>
      <c r="BW22">
        <v>0.1</v>
      </c>
      <c r="BX22">
        <v>0</v>
      </c>
      <c r="BY22">
        <v>2.7237</v>
      </c>
      <c r="BZ22">
        <v>0</v>
      </c>
      <c r="CA22">
        <v>13195.2</v>
      </c>
      <c r="CB22">
        <v>10140.700000000001</v>
      </c>
      <c r="CC22">
        <v>37.375</v>
      </c>
      <c r="CD22">
        <v>39.186999999999998</v>
      </c>
      <c r="CE22">
        <v>37.75</v>
      </c>
      <c r="CF22">
        <v>38.311999999999998</v>
      </c>
      <c r="CG22">
        <v>37.625</v>
      </c>
      <c r="CH22">
        <v>1125.18</v>
      </c>
      <c r="CI22">
        <v>125.02</v>
      </c>
      <c r="CJ22">
        <v>0</v>
      </c>
      <c r="CK22">
        <v>1689563137.5999999</v>
      </c>
      <c r="CL22">
        <v>0</v>
      </c>
      <c r="CM22">
        <v>1689562757.5</v>
      </c>
      <c r="CN22" t="s">
        <v>354</v>
      </c>
      <c r="CO22">
        <v>1689562751.5</v>
      </c>
      <c r="CP22">
        <v>1689562757.5</v>
      </c>
      <c r="CQ22">
        <v>68</v>
      </c>
      <c r="CR22">
        <v>-8.6999999999999994E-2</v>
      </c>
      <c r="CS22">
        <v>8.0000000000000002E-3</v>
      </c>
      <c r="CT22">
        <v>-1.9390000000000001</v>
      </c>
      <c r="CU22">
        <v>6.6000000000000003E-2</v>
      </c>
      <c r="CV22">
        <v>423</v>
      </c>
      <c r="CW22">
        <v>21</v>
      </c>
      <c r="CX22">
        <v>0.06</v>
      </c>
      <c r="CY22">
        <v>0.03</v>
      </c>
      <c r="CZ22">
        <v>21.445251189863139</v>
      </c>
      <c r="DA22">
        <v>-0.53182664213178532</v>
      </c>
      <c r="DB22">
        <v>5.8904574204715537E-2</v>
      </c>
      <c r="DC22">
        <v>1</v>
      </c>
      <c r="DD22">
        <v>423.03025000000002</v>
      </c>
      <c r="DE22">
        <v>-0.21012382739303689</v>
      </c>
      <c r="DF22">
        <v>3.0642087069911408E-2</v>
      </c>
      <c r="DG22">
        <v>-1</v>
      </c>
      <c r="DH22">
        <v>1249.984878048781</v>
      </c>
      <c r="DI22">
        <v>-0.30211380674176841</v>
      </c>
      <c r="DJ22">
        <v>0.1078644576561647</v>
      </c>
      <c r="DK22">
        <v>1</v>
      </c>
      <c r="DL22">
        <v>2</v>
      </c>
      <c r="DM22">
        <v>2</v>
      </c>
      <c r="DN22" t="s">
        <v>355</v>
      </c>
      <c r="DO22">
        <v>3.20018</v>
      </c>
      <c r="DP22">
        <v>2.67753</v>
      </c>
      <c r="DQ22">
        <v>9.3224799999999997E-2</v>
      </c>
      <c r="DR22">
        <v>9.6468300000000007E-2</v>
      </c>
      <c r="DS22">
        <v>0.116614</v>
      </c>
      <c r="DT22">
        <v>0.10244200000000001</v>
      </c>
      <c r="DU22">
        <v>27194.799999999999</v>
      </c>
      <c r="DV22">
        <v>30624.3</v>
      </c>
      <c r="DW22">
        <v>28242.5</v>
      </c>
      <c r="DX22">
        <v>32521.4</v>
      </c>
      <c r="DY22">
        <v>34657</v>
      </c>
      <c r="DZ22">
        <v>39607.5</v>
      </c>
      <c r="EA22">
        <v>41438.300000000003</v>
      </c>
      <c r="EB22">
        <v>46986.8</v>
      </c>
      <c r="EC22">
        <v>2.1471800000000001</v>
      </c>
      <c r="ED22">
        <v>1.71268</v>
      </c>
      <c r="EE22">
        <v>0.19100300000000001</v>
      </c>
      <c r="EF22">
        <v>0</v>
      </c>
      <c r="EG22">
        <v>24.9011</v>
      </c>
      <c r="EH22">
        <v>999.9</v>
      </c>
      <c r="EI22">
        <v>49.4</v>
      </c>
      <c r="EJ22">
        <v>34.200000000000003</v>
      </c>
      <c r="EK22">
        <v>26.5565</v>
      </c>
      <c r="EL22">
        <v>63.8155</v>
      </c>
      <c r="EM22">
        <v>17.924700000000001</v>
      </c>
      <c r="EN22">
        <v>1</v>
      </c>
      <c r="EO22">
        <v>0.11708300000000001</v>
      </c>
      <c r="EP22">
        <v>0.25446099999999999</v>
      </c>
      <c r="EQ22">
        <v>20.2347</v>
      </c>
      <c r="ER22">
        <v>5.2261300000000004</v>
      </c>
      <c r="ES22">
        <v>12.012499999999999</v>
      </c>
      <c r="ET22">
        <v>4.9893000000000001</v>
      </c>
      <c r="EU22">
        <v>3.3050000000000002</v>
      </c>
      <c r="EV22">
        <v>5291.7</v>
      </c>
      <c r="EW22">
        <v>8190.1</v>
      </c>
      <c r="EX22">
        <v>475</v>
      </c>
      <c r="EY22">
        <v>46.1</v>
      </c>
      <c r="EZ22">
        <v>1.85287</v>
      </c>
      <c r="FA22">
        <v>1.8615600000000001</v>
      </c>
      <c r="FB22">
        <v>1.8608100000000001</v>
      </c>
      <c r="FC22">
        <v>1.85686</v>
      </c>
      <c r="FD22">
        <v>1.86111</v>
      </c>
      <c r="FE22">
        <v>1.85734</v>
      </c>
      <c r="FF22">
        <v>1.85944</v>
      </c>
      <c r="FG22">
        <v>1.8623499999999999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-1.865</v>
      </c>
      <c r="FV22">
        <v>6.5799999999999997E-2</v>
      </c>
      <c r="FW22">
        <v>-0.4227186966863854</v>
      </c>
      <c r="FX22">
        <v>-4.0117494158234393E-3</v>
      </c>
      <c r="FY22">
        <v>1.087516141204025E-6</v>
      </c>
      <c r="FZ22">
        <v>-8.657206703991749E-11</v>
      </c>
      <c r="GA22">
        <v>6.5785000000005311E-2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6.3</v>
      </c>
      <c r="GJ22">
        <v>6.2</v>
      </c>
      <c r="GK22">
        <v>1.0571299999999999</v>
      </c>
      <c r="GL22">
        <v>2.4169900000000002</v>
      </c>
      <c r="GM22">
        <v>1.5942400000000001</v>
      </c>
      <c r="GN22">
        <v>2.3071299999999999</v>
      </c>
      <c r="GO22">
        <v>1.39893</v>
      </c>
      <c r="GP22">
        <v>2.4218799999999998</v>
      </c>
      <c r="GQ22">
        <v>35.6845</v>
      </c>
      <c r="GR22">
        <v>14.762499999999999</v>
      </c>
      <c r="GS22">
        <v>18</v>
      </c>
      <c r="GT22">
        <v>654.57100000000003</v>
      </c>
      <c r="GU22">
        <v>385.39600000000002</v>
      </c>
      <c r="GV22">
        <v>29.639199999999999</v>
      </c>
      <c r="GW22">
        <v>28.646899999999999</v>
      </c>
      <c r="GX22">
        <v>29.9969</v>
      </c>
      <c r="GY22">
        <v>28.683499999999999</v>
      </c>
      <c r="GZ22">
        <v>28.650600000000001</v>
      </c>
      <c r="HA22">
        <v>21.2182</v>
      </c>
      <c r="HB22">
        <v>20</v>
      </c>
      <c r="HC22">
        <v>-30</v>
      </c>
      <c r="HD22">
        <v>29.7194</v>
      </c>
      <c r="HE22">
        <v>423.197</v>
      </c>
      <c r="HF22">
        <v>26.674399999999999</v>
      </c>
      <c r="HG22">
        <v>103.672</v>
      </c>
      <c r="HH22">
        <v>103.423</v>
      </c>
    </row>
    <row r="23" spans="1:216" x14ac:dyDescent="0.2">
      <c r="A23">
        <v>5</v>
      </c>
      <c r="B23">
        <v>1689563188</v>
      </c>
      <c r="C23">
        <v>242</v>
      </c>
      <c r="D23" t="s">
        <v>365</v>
      </c>
      <c r="E23" t="s">
        <v>366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1689563188</v>
      </c>
      <c r="M23">
        <f t="shared" si="0"/>
        <v>3.8234745900588129E-3</v>
      </c>
      <c r="N23">
        <f t="shared" si="1"/>
        <v>3.823474590058813</v>
      </c>
      <c r="O23">
        <f t="shared" si="2"/>
        <v>21.025259110842082</v>
      </c>
      <c r="P23">
        <f t="shared" si="3"/>
        <v>399.916</v>
      </c>
      <c r="Q23">
        <f t="shared" si="4"/>
        <v>277.89855888101494</v>
      </c>
      <c r="R23">
        <f t="shared" si="5"/>
        <v>27.946199282980057</v>
      </c>
      <c r="S23">
        <f t="shared" si="6"/>
        <v>40.2165893823056</v>
      </c>
      <c r="T23">
        <f t="shared" si="7"/>
        <v>0.30714452107436568</v>
      </c>
      <c r="U23">
        <f t="shared" si="8"/>
        <v>2.9479686425837159</v>
      </c>
      <c r="V23">
        <f t="shared" si="9"/>
        <v>0.29040929395697906</v>
      </c>
      <c r="W23">
        <f t="shared" si="10"/>
        <v>0.18293337638840079</v>
      </c>
      <c r="X23">
        <f t="shared" si="11"/>
        <v>165.35329199999998</v>
      </c>
      <c r="Y23">
        <f t="shared" si="12"/>
        <v>29.063603093673152</v>
      </c>
      <c r="Z23">
        <f t="shared" si="13"/>
        <v>27.804300000000001</v>
      </c>
      <c r="AA23">
        <f t="shared" si="14"/>
        <v>3.7517605882108622</v>
      </c>
      <c r="AB23">
        <f t="shared" si="15"/>
        <v>61.09094358553434</v>
      </c>
      <c r="AC23">
        <f t="shared" si="16"/>
        <v>2.4687211174475601</v>
      </c>
      <c r="AD23">
        <f t="shared" si="17"/>
        <v>4.0410590712043382</v>
      </c>
      <c r="AE23">
        <f t="shared" si="18"/>
        <v>1.2830394707633022</v>
      </c>
      <c r="AF23">
        <f t="shared" si="19"/>
        <v>-168.61522942159365</v>
      </c>
      <c r="AG23">
        <f t="shared" si="20"/>
        <v>203.17724397075111</v>
      </c>
      <c r="AH23">
        <f t="shared" si="21"/>
        <v>15.089787948513647</v>
      </c>
      <c r="AI23">
        <f t="shared" si="22"/>
        <v>215.00509449767108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53053.743274103617</v>
      </c>
      <c r="AO23">
        <f t="shared" si="26"/>
        <v>999.77</v>
      </c>
      <c r="AP23">
        <f t="shared" si="27"/>
        <v>842.80679999999995</v>
      </c>
      <c r="AQ23">
        <f t="shared" si="28"/>
        <v>0.84300069015873647</v>
      </c>
      <c r="AR23">
        <f t="shared" si="29"/>
        <v>0.16539133200636144</v>
      </c>
      <c r="AS23">
        <v>1689563188</v>
      </c>
      <c r="AT23">
        <v>399.916</v>
      </c>
      <c r="AU23">
        <v>422.46300000000002</v>
      </c>
      <c r="AV23">
        <v>24.549099999999999</v>
      </c>
      <c r="AW23">
        <v>20.820699999999999</v>
      </c>
      <c r="AX23">
        <v>401.78100000000001</v>
      </c>
      <c r="AY23">
        <v>24.4833</v>
      </c>
      <c r="AZ23">
        <v>600.19500000000005</v>
      </c>
      <c r="BA23">
        <v>100.495</v>
      </c>
      <c r="BB23">
        <v>6.7591600000000002E-2</v>
      </c>
      <c r="BC23">
        <v>29.082699999999999</v>
      </c>
      <c r="BD23">
        <v>27.804300000000001</v>
      </c>
      <c r="BE23">
        <v>999.9</v>
      </c>
      <c r="BF23">
        <v>0</v>
      </c>
      <c r="BG23">
        <v>0</v>
      </c>
      <c r="BH23">
        <v>10055.6</v>
      </c>
      <c r="BI23">
        <v>0</v>
      </c>
      <c r="BJ23">
        <v>120.124</v>
      </c>
      <c r="BK23">
        <v>-22.546299999999999</v>
      </c>
      <c r="BL23">
        <v>409.98099999999999</v>
      </c>
      <c r="BM23">
        <v>431.44600000000003</v>
      </c>
      <c r="BN23">
        <v>3.7283300000000001</v>
      </c>
      <c r="BO23">
        <v>422.46300000000002</v>
      </c>
      <c r="BP23">
        <v>20.820699999999999</v>
      </c>
      <c r="BQ23">
        <v>2.46705</v>
      </c>
      <c r="BR23">
        <v>2.0923699999999998</v>
      </c>
      <c r="BS23">
        <v>20.810700000000001</v>
      </c>
      <c r="BT23">
        <v>18.161200000000001</v>
      </c>
      <c r="BU23">
        <v>999.77</v>
      </c>
      <c r="BV23">
        <v>0.89997400000000005</v>
      </c>
      <c r="BW23">
        <v>0.100026</v>
      </c>
      <c r="BX23">
        <v>0</v>
      </c>
      <c r="BY23">
        <v>2.7052999999999998</v>
      </c>
      <c r="BZ23">
        <v>0</v>
      </c>
      <c r="CA23">
        <v>11398</v>
      </c>
      <c r="CB23">
        <v>8109.38</v>
      </c>
      <c r="CC23">
        <v>37.936999999999998</v>
      </c>
      <c r="CD23">
        <v>40.311999999999998</v>
      </c>
      <c r="CE23">
        <v>38.436999999999998</v>
      </c>
      <c r="CF23">
        <v>39.75</v>
      </c>
      <c r="CG23">
        <v>38.375</v>
      </c>
      <c r="CH23">
        <v>899.77</v>
      </c>
      <c r="CI23">
        <v>100</v>
      </c>
      <c r="CJ23">
        <v>0</v>
      </c>
      <c r="CK23">
        <v>1689563198.2</v>
      </c>
      <c r="CL23">
        <v>0</v>
      </c>
      <c r="CM23">
        <v>1689562757.5</v>
      </c>
      <c r="CN23" t="s">
        <v>354</v>
      </c>
      <c r="CO23">
        <v>1689562751.5</v>
      </c>
      <c r="CP23">
        <v>1689562757.5</v>
      </c>
      <c r="CQ23">
        <v>68</v>
      </c>
      <c r="CR23">
        <v>-8.6999999999999994E-2</v>
      </c>
      <c r="CS23">
        <v>8.0000000000000002E-3</v>
      </c>
      <c r="CT23">
        <v>-1.9390000000000001</v>
      </c>
      <c r="CU23">
        <v>6.6000000000000003E-2</v>
      </c>
      <c r="CV23">
        <v>423</v>
      </c>
      <c r="CW23">
        <v>21</v>
      </c>
      <c r="CX23">
        <v>0.06</v>
      </c>
      <c r="CY23">
        <v>0.03</v>
      </c>
      <c r="CZ23">
        <v>20.878455722726219</v>
      </c>
      <c r="DA23">
        <v>-3.9263069354789543E-2</v>
      </c>
      <c r="DB23">
        <v>3.6974933916967587E-2</v>
      </c>
      <c r="DC23">
        <v>1</v>
      </c>
      <c r="DD23">
        <v>422.41802439024389</v>
      </c>
      <c r="DE23">
        <v>-0.15219512195087451</v>
      </c>
      <c r="DF23">
        <v>2.8129047398639782E-2</v>
      </c>
      <c r="DG23">
        <v>-1</v>
      </c>
      <c r="DH23">
        <v>999.99452500000007</v>
      </c>
      <c r="DI23">
        <v>0.1983532702066311</v>
      </c>
      <c r="DJ23">
        <v>0.12509616051261199</v>
      </c>
      <c r="DK23">
        <v>1</v>
      </c>
      <c r="DL23">
        <v>2</v>
      </c>
      <c r="DM23">
        <v>2</v>
      </c>
      <c r="DN23" t="s">
        <v>355</v>
      </c>
      <c r="DO23">
        <v>3.2008000000000001</v>
      </c>
      <c r="DP23">
        <v>2.6770100000000001</v>
      </c>
      <c r="DQ23">
        <v>9.3249299999999993E-2</v>
      </c>
      <c r="DR23">
        <v>9.64111E-2</v>
      </c>
      <c r="DS23">
        <v>0.115698</v>
      </c>
      <c r="DT23">
        <v>0.101851</v>
      </c>
      <c r="DU23">
        <v>27202</v>
      </c>
      <c r="DV23">
        <v>30635.1</v>
      </c>
      <c r="DW23">
        <v>28250.2</v>
      </c>
      <c r="DX23">
        <v>32530.1</v>
      </c>
      <c r="DY23">
        <v>34702.9</v>
      </c>
      <c r="DZ23">
        <v>39644</v>
      </c>
      <c r="EA23">
        <v>41450.1</v>
      </c>
      <c r="EB23">
        <v>46999</v>
      </c>
      <c r="EC23">
        <v>2.1496300000000002</v>
      </c>
      <c r="ED23">
        <v>1.71465</v>
      </c>
      <c r="EE23">
        <v>0.18652199999999999</v>
      </c>
      <c r="EF23">
        <v>0</v>
      </c>
      <c r="EG23">
        <v>24.750299999999999</v>
      </c>
      <c r="EH23">
        <v>999.9</v>
      </c>
      <c r="EI23">
        <v>49.2</v>
      </c>
      <c r="EJ23">
        <v>34.1</v>
      </c>
      <c r="EK23">
        <v>26.305</v>
      </c>
      <c r="EL23">
        <v>63.475499999999997</v>
      </c>
      <c r="EM23">
        <v>17.656199999999998</v>
      </c>
      <c r="EN23">
        <v>1</v>
      </c>
      <c r="EO23">
        <v>0.101509</v>
      </c>
      <c r="EP23">
        <v>-2.9087399999999999</v>
      </c>
      <c r="EQ23">
        <v>20.214700000000001</v>
      </c>
      <c r="ER23">
        <v>5.2280699999999998</v>
      </c>
      <c r="ES23">
        <v>12.0129</v>
      </c>
      <c r="ET23">
        <v>4.9897</v>
      </c>
      <c r="EU23">
        <v>3.3050000000000002</v>
      </c>
      <c r="EV23">
        <v>5293.1</v>
      </c>
      <c r="EW23">
        <v>8196</v>
      </c>
      <c r="EX23">
        <v>475</v>
      </c>
      <c r="EY23">
        <v>46.1</v>
      </c>
      <c r="EZ23">
        <v>1.85287</v>
      </c>
      <c r="FA23">
        <v>1.86155</v>
      </c>
      <c r="FB23">
        <v>1.8608</v>
      </c>
      <c r="FC23">
        <v>1.85684</v>
      </c>
      <c r="FD23">
        <v>1.86111</v>
      </c>
      <c r="FE23">
        <v>1.85731</v>
      </c>
      <c r="FF23">
        <v>1.85944</v>
      </c>
      <c r="FG23">
        <v>1.8623400000000001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-1.865</v>
      </c>
      <c r="FV23">
        <v>6.5799999999999997E-2</v>
      </c>
      <c r="FW23">
        <v>-0.4227186966863854</v>
      </c>
      <c r="FX23">
        <v>-4.0117494158234393E-3</v>
      </c>
      <c r="FY23">
        <v>1.087516141204025E-6</v>
      </c>
      <c r="FZ23">
        <v>-8.657206703991749E-11</v>
      </c>
      <c r="GA23">
        <v>6.5785000000005311E-2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7.3</v>
      </c>
      <c r="GJ23">
        <v>7.2</v>
      </c>
      <c r="GK23">
        <v>1.0559099999999999</v>
      </c>
      <c r="GL23">
        <v>2.4194300000000002</v>
      </c>
      <c r="GM23">
        <v>1.5942400000000001</v>
      </c>
      <c r="GN23">
        <v>2.3071299999999999</v>
      </c>
      <c r="GO23">
        <v>1.39893</v>
      </c>
      <c r="GP23">
        <v>2.32178</v>
      </c>
      <c r="GQ23">
        <v>35.614800000000002</v>
      </c>
      <c r="GR23">
        <v>14.7362</v>
      </c>
      <c r="GS23">
        <v>18</v>
      </c>
      <c r="GT23">
        <v>654.79399999999998</v>
      </c>
      <c r="GU23">
        <v>385.50799999999998</v>
      </c>
      <c r="GV23">
        <v>31.062200000000001</v>
      </c>
      <c r="GW23">
        <v>28.474699999999999</v>
      </c>
      <c r="GX23">
        <v>29.999099999999999</v>
      </c>
      <c r="GY23">
        <v>28.531199999999998</v>
      </c>
      <c r="GZ23">
        <v>28.4999</v>
      </c>
      <c r="HA23">
        <v>21.1965</v>
      </c>
      <c r="HB23">
        <v>20</v>
      </c>
      <c r="HC23">
        <v>-30</v>
      </c>
      <c r="HD23">
        <v>31.206800000000001</v>
      </c>
      <c r="HE23">
        <v>422.60300000000001</v>
      </c>
      <c r="HF23">
        <v>26.674399999999999</v>
      </c>
      <c r="HG23">
        <v>103.70099999999999</v>
      </c>
      <c r="HH23">
        <v>103.45099999999999</v>
      </c>
    </row>
    <row r="24" spans="1:216" x14ac:dyDescent="0.2">
      <c r="A24">
        <v>6</v>
      </c>
      <c r="B24">
        <v>1689563248.5999999</v>
      </c>
      <c r="C24">
        <v>302.59999990463263</v>
      </c>
      <c r="D24" t="s">
        <v>367</v>
      </c>
      <c r="E24" t="s">
        <v>368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1689563248.5999999</v>
      </c>
      <c r="M24">
        <f t="shared" si="0"/>
        <v>3.8794663816022305E-3</v>
      </c>
      <c r="N24">
        <f t="shared" si="1"/>
        <v>3.8794663816022306</v>
      </c>
      <c r="O24">
        <f t="shared" si="2"/>
        <v>19.608606049237466</v>
      </c>
      <c r="P24">
        <f t="shared" si="3"/>
        <v>400.041</v>
      </c>
      <c r="Q24">
        <f t="shared" si="4"/>
        <v>281.08119641935394</v>
      </c>
      <c r="R24">
        <f t="shared" si="5"/>
        <v>28.2643594963168</v>
      </c>
      <c r="S24">
        <f t="shared" si="6"/>
        <v>40.226464029977095</v>
      </c>
      <c r="T24">
        <f t="shared" si="7"/>
        <v>0.29488369156129451</v>
      </c>
      <c r="U24">
        <f t="shared" si="8"/>
        <v>2.9405195608443631</v>
      </c>
      <c r="V24">
        <f t="shared" si="9"/>
        <v>0.27938482430641859</v>
      </c>
      <c r="W24">
        <f t="shared" si="10"/>
        <v>0.17594011380856539</v>
      </c>
      <c r="X24">
        <f t="shared" si="11"/>
        <v>124.03294866231614</v>
      </c>
      <c r="Y24">
        <f t="shared" si="12"/>
        <v>29.21746785288035</v>
      </c>
      <c r="Z24">
        <f t="shared" si="13"/>
        <v>28.055599999999998</v>
      </c>
      <c r="AA24">
        <f t="shared" si="14"/>
        <v>3.8071572572641643</v>
      </c>
      <c r="AB24">
        <f t="shared" si="15"/>
        <v>59.311284388732354</v>
      </c>
      <c r="AC24">
        <f t="shared" si="16"/>
        <v>2.4543370957088695</v>
      </c>
      <c r="AD24">
        <f t="shared" si="17"/>
        <v>4.1380609457432884</v>
      </c>
      <c r="AE24">
        <f t="shared" si="18"/>
        <v>1.3528201615552948</v>
      </c>
      <c r="AF24">
        <f t="shared" si="19"/>
        <v>-171.08446742865837</v>
      </c>
      <c r="AG24">
        <f t="shared" si="20"/>
        <v>227.94926690232299</v>
      </c>
      <c r="AH24">
        <f t="shared" si="21"/>
        <v>17.028470167313923</v>
      </c>
      <c r="AI24">
        <f t="shared" si="22"/>
        <v>197.92621830329469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52766.946108503085</v>
      </c>
      <c r="AO24">
        <f t="shared" si="26"/>
        <v>749.94399999999996</v>
      </c>
      <c r="AP24">
        <f t="shared" si="27"/>
        <v>632.20264200120005</v>
      </c>
      <c r="AQ24">
        <f t="shared" si="28"/>
        <v>0.84299979998666574</v>
      </c>
      <c r="AR24">
        <f t="shared" si="29"/>
        <v>0.16538961397426494</v>
      </c>
      <c r="AS24">
        <v>1689563248.5999999</v>
      </c>
      <c r="AT24">
        <v>400.041</v>
      </c>
      <c r="AU24">
        <v>421.2</v>
      </c>
      <c r="AV24">
        <v>24.407699999999998</v>
      </c>
      <c r="AW24">
        <v>20.623200000000001</v>
      </c>
      <c r="AX24">
        <v>401.90600000000001</v>
      </c>
      <c r="AY24">
        <v>24.341899999999999</v>
      </c>
      <c r="AZ24">
        <v>600.04399999999998</v>
      </c>
      <c r="BA24">
        <v>100.488</v>
      </c>
      <c r="BB24">
        <v>6.78531E-2</v>
      </c>
      <c r="BC24">
        <v>29.493500000000001</v>
      </c>
      <c r="BD24">
        <v>28.055599999999998</v>
      </c>
      <c r="BE24">
        <v>999.9</v>
      </c>
      <c r="BF24">
        <v>0</v>
      </c>
      <c r="BG24">
        <v>0</v>
      </c>
      <c r="BH24">
        <v>10013.799999999999</v>
      </c>
      <c r="BI24">
        <v>0</v>
      </c>
      <c r="BJ24">
        <v>118.393</v>
      </c>
      <c r="BK24">
        <v>-21.159199999999998</v>
      </c>
      <c r="BL24">
        <v>410.04899999999998</v>
      </c>
      <c r="BM24">
        <v>430.06900000000002</v>
      </c>
      <c r="BN24">
        <v>3.78444</v>
      </c>
      <c r="BO24">
        <v>421.2</v>
      </c>
      <c r="BP24">
        <v>20.623200000000001</v>
      </c>
      <c r="BQ24">
        <v>2.45268</v>
      </c>
      <c r="BR24">
        <v>2.07239</v>
      </c>
      <c r="BS24">
        <v>20.715800000000002</v>
      </c>
      <c r="BT24">
        <v>18.008500000000002</v>
      </c>
      <c r="BU24">
        <v>749.94399999999996</v>
      </c>
      <c r="BV24">
        <v>0.90000800000000003</v>
      </c>
      <c r="BW24">
        <v>9.9992300000000006E-2</v>
      </c>
      <c r="BX24">
        <v>0</v>
      </c>
      <c r="BY24">
        <v>2.4792999999999998</v>
      </c>
      <c r="BZ24">
        <v>0</v>
      </c>
      <c r="CA24">
        <v>9619.5</v>
      </c>
      <c r="CB24">
        <v>6083.03</v>
      </c>
      <c r="CC24">
        <v>38.311999999999998</v>
      </c>
      <c r="CD24">
        <v>41.061999999999998</v>
      </c>
      <c r="CE24">
        <v>39.125</v>
      </c>
      <c r="CF24">
        <v>40.936999999999998</v>
      </c>
      <c r="CG24">
        <v>38.875</v>
      </c>
      <c r="CH24">
        <v>674.96</v>
      </c>
      <c r="CI24">
        <v>74.989999999999995</v>
      </c>
      <c r="CJ24">
        <v>0</v>
      </c>
      <c r="CK24">
        <v>1689563258.2</v>
      </c>
      <c r="CL24">
        <v>0</v>
      </c>
      <c r="CM24">
        <v>1689562757.5</v>
      </c>
      <c r="CN24" t="s">
        <v>354</v>
      </c>
      <c r="CO24">
        <v>1689562751.5</v>
      </c>
      <c r="CP24">
        <v>1689562757.5</v>
      </c>
      <c r="CQ24">
        <v>68</v>
      </c>
      <c r="CR24">
        <v>-8.6999999999999994E-2</v>
      </c>
      <c r="CS24">
        <v>8.0000000000000002E-3</v>
      </c>
      <c r="CT24">
        <v>-1.9390000000000001</v>
      </c>
      <c r="CU24">
        <v>6.6000000000000003E-2</v>
      </c>
      <c r="CV24">
        <v>423</v>
      </c>
      <c r="CW24">
        <v>21</v>
      </c>
      <c r="CX24">
        <v>0.06</v>
      </c>
      <c r="CY24">
        <v>0.03</v>
      </c>
      <c r="CZ24">
        <v>19.53528204876952</v>
      </c>
      <c r="DA24">
        <v>0.35367371146333859</v>
      </c>
      <c r="DB24">
        <v>4.4698792906749607E-2</v>
      </c>
      <c r="DC24">
        <v>1</v>
      </c>
      <c r="DD24">
        <v>421.11610000000002</v>
      </c>
      <c r="DE24">
        <v>7.8101313320465285E-2</v>
      </c>
      <c r="DF24">
        <v>2.5788369471522611E-2</v>
      </c>
      <c r="DG24">
        <v>-1</v>
      </c>
      <c r="DH24">
        <v>749.99502499999994</v>
      </c>
      <c r="DI24">
        <v>0.34279403278710679</v>
      </c>
      <c r="DJ24">
        <v>7.6358852630205878E-2</v>
      </c>
      <c r="DK24">
        <v>1</v>
      </c>
      <c r="DL24">
        <v>2</v>
      </c>
      <c r="DM24">
        <v>2</v>
      </c>
      <c r="DN24" t="s">
        <v>355</v>
      </c>
      <c r="DO24">
        <v>3.20079</v>
      </c>
      <c r="DP24">
        <v>2.6769099999999999</v>
      </c>
      <c r="DQ24">
        <v>9.3308100000000005E-2</v>
      </c>
      <c r="DR24">
        <v>9.6228900000000006E-2</v>
      </c>
      <c r="DS24">
        <v>0.11527</v>
      </c>
      <c r="DT24">
        <v>0.101205</v>
      </c>
      <c r="DU24">
        <v>27210.799999999999</v>
      </c>
      <c r="DV24">
        <v>30651.1</v>
      </c>
      <c r="DW24">
        <v>28260.3</v>
      </c>
      <c r="DX24">
        <v>32539.599999999999</v>
      </c>
      <c r="DY24">
        <v>34731.5</v>
      </c>
      <c r="DZ24">
        <v>39684.800000000003</v>
      </c>
      <c r="EA24">
        <v>41464.699999999997</v>
      </c>
      <c r="EB24">
        <v>47013.2</v>
      </c>
      <c r="EC24">
        <v>2.1515499999999999</v>
      </c>
      <c r="ED24">
        <v>1.71793</v>
      </c>
      <c r="EE24">
        <v>0.20572499999999999</v>
      </c>
      <c r="EF24">
        <v>0</v>
      </c>
      <c r="EG24">
        <v>24.6877</v>
      </c>
      <c r="EH24">
        <v>999.9</v>
      </c>
      <c r="EI24">
        <v>48.9</v>
      </c>
      <c r="EJ24">
        <v>34.1</v>
      </c>
      <c r="EK24">
        <v>26.146999999999998</v>
      </c>
      <c r="EL24">
        <v>63.374600000000001</v>
      </c>
      <c r="EM24">
        <v>17.9087</v>
      </c>
      <c r="EN24">
        <v>1</v>
      </c>
      <c r="EO24">
        <v>9.0066099999999996E-2</v>
      </c>
      <c r="EP24">
        <v>1.3616999999999999</v>
      </c>
      <c r="EQ24">
        <v>20.227900000000002</v>
      </c>
      <c r="ER24">
        <v>5.2277699999999996</v>
      </c>
      <c r="ES24">
        <v>12.012600000000001</v>
      </c>
      <c r="ET24">
        <v>4.9897499999999999</v>
      </c>
      <c r="EU24">
        <v>3.3050000000000002</v>
      </c>
      <c r="EV24">
        <v>5294.4</v>
      </c>
      <c r="EW24">
        <v>8201.7999999999993</v>
      </c>
      <c r="EX24">
        <v>475</v>
      </c>
      <c r="EY24">
        <v>46.1</v>
      </c>
      <c r="EZ24">
        <v>1.85287</v>
      </c>
      <c r="FA24">
        <v>1.8615299999999999</v>
      </c>
      <c r="FB24">
        <v>1.8608</v>
      </c>
      <c r="FC24">
        <v>1.85684</v>
      </c>
      <c r="FD24">
        <v>1.86111</v>
      </c>
      <c r="FE24">
        <v>1.8573</v>
      </c>
      <c r="FF24">
        <v>1.85944</v>
      </c>
      <c r="FG24">
        <v>1.8623400000000001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-1.865</v>
      </c>
      <c r="FV24">
        <v>6.5799999999999997E-2</v>
      </c>
      <c r="FW24">
        <v>-0.4227186966863854</v>
      </c>
      <c r="FX24">
        <v>-4.0117494158234393E-3</v>
      </c>
      <c r="FY24">
        <v>1.087516141204025E-6</v>
      </c>
      <c r="FZ24">
        <v>-8.657206703991749E-11</v>
      </c>
      <c r="GA24">
        <v>6.5785000000005311E-2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8.3000000000000007</v>
      </c>
      <c r="GJ24">
        <v>8.1999999999999993</v>
      </c>
      <c r="GK24">
        <v>1.0534699999999999</v>
      </c>
      <c r="GL24">
        <v>2.4206500000000002</v>
      </c>
      <c r="GM24">
        <v>1.5942400000000001</v>
      </c>
      <c r="GN24">
        <v>2.3059099999999999</v>
      </c>
      <c r="GO24">
        <v>1.40015</v>
      </c>
      <c r="GP24">
        <v>2.34253</v>
      </c>
      <c r="GQ24">
        <v>35.521799999999999</v>
      </c>
      <c r="GR24">
        <v>14.744899999999999</v>
      </c>
      <c r="GS24">
        <v>18</v>
      </c>
      <c r="GT24">
        <v>654.21100000000001</v>
      </c>
      <c r="GU24">
        <v>386.16399999999999</v>
      </c>
      <c r="GV24">
        <v>31.3826</v>
      </c>
      <c r="GW24">
        <v>28.261700000000001</v>
      </c>
      <c r="GX24">
        <v>30.0016</v>
      </c>
      <c r="GY24">
        <v>28.3461</v>
      </c>
      <c r="GZ24">
        <v>28.318899999999999</v>
      </c>
      <c r="HA24">
        <v>21.139600000000002</v>
      </c>
      <c r="HB24">
        <v>20</v>
      </c>
      <c r="HC24">
        <v>-30</v>
      </c>
      <c r="HD24">
        <v>30.9193</v>
      </c>
      <c r="HE24">
        <v>421.06299999999999</v>
      </c>
      <c r="HF24">
        <v>26.674399999999999</v>
      </c>
      <c r="HG24">
        <v>103.73699999999999</v>
      </c>
      <c r="HH24">
        <v>103.48099999999999</v>
      </c>
    </row>
    <row r="25" spans="1:216" x14ac:dyDescent="0.2">
      <c r="A25">
        <v>7</v>
      </c>
      <c r="B25">
        <v>1689563309.0999999</v>
      </c>
      <c r="C25">
        <v>363.09999990463263</v>
      </c>
      <c r="D25" t="s">
        <v>369</v>
      </c>
      <c r="E25" t="s">
        <v>370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1689563309.0999999</v>
      </c>
      <c r="M25">
        <f t="shared" si="0"/>
        <v>3.8284344821618728E-3</v>
      </c>
      <c r="N25">
        <f t="shared" si="1"/>
        <v>3.8284344821618728</v>
      </c>
      <c r="O25">
        <f t="shared" si="2"/>
        <v>18.016713441721539</v>
      </c>
      <c r="P25">
        <f t="shared" si="3"/>
        <v>400.07</v>
      </c>
      <c r="Q25">
        <f t="shared" si="4"/>
        <v>288.62316041838545</v>
      </c>
      <c r="R25">
        <f t="shared" si="5"/>
        <v>29.024439856081376</v>
      </c>
      <c r="S25">
        <f t="shared" si="6"/>
        <v>40.231725120015</v>
      </c>
      <c r="T25">
        <f t="shared" si="7"/>
        <v>0.29060916157722266</v>
      </c>
      <c r="U25">
        <f t="shared" si="8"/>
        <v>2.9357840732069018</v>
      </c>
      <c r="V25">
        <f t="shared" si="9"/>
        <v>0.27552109746328834</v>
      </c>
      <c r="W25">
        <f t="shared" si="10"/>
        <v>0.17349098310723773</v>
      </c>
      <c r="X25">
        <f t="shared" si="11"/>
        <v>99.23298299999999</v>
      </c>
      <c r="Y25">
        <f t="shared" si="12"/>
        <v>29.09827075634189</v>
      </c>
      <c r="Z25">
        <f t="shared" si="13"/>
        <v>27.972999999999999</v>
      </c>
      <c r="AA25">
        <f t="shared" si="14"/>
        <v>3.7888706739433617</v>
      </c>
      <c r="AB25">
        <f t="shared" si="15"/>
        <v>58.792218276514255</v>
      </c>
      <c r="AC25">
        <f t="shared" si="16"/>
        <v>2.4347801191311</v>
      </c>
      <c r="AD25">
        <f t="shared" si="17"/>
        <v>4.1413305884798062</v>
      </c>
      <c r="AE25">
        <f t="shared" si="18"/>
        <v>1.3540905548122617</v>
      </c>
      <c r="AF25">
        <f t="shared" si="19"/>
        <v>-168.83396066333859</v>
      </c>
      <c r="AG25">
        <f t="shared" si="20"/>
        <v>242.8239569227479</v>
      </c>
      <c r="AH25">
        <f t="shared" si="21"/>
        <v>18.162704878336942</v>
      </c>
      <c r="AI25">
        <f t="shared" si="22"/>
        <v>191.38568413774624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52628.458097000497</v>
      </c>
      <c r="AO25">
        <f t="shared" si="26"/>
        <v>599.99</v>
      </c>
      <c r="AP25">
        <f t="shared" si="27"/>
        <v>505.79189999999994</v>
      </c>
      <c r="AQ25">
        <f t="shared" si="28"/>
        <v>0.84300055000916674</v>
      </c>
      <c r="AR25">
        <f t="shared" si="29"/>
        <v>0.16539106151769195</v>
      </c>
      <c r="AS25">
        <v>1689563309.0999999</v>
      </c>
      <c r="AT25">
        <v>400.07</v>
      </c>
      <c r="AU25">
        <v>419.61500000000001</v>
      </c>
      <c r="AV25">
        <v>24.2118</v>
      </c>
      <c r="AW25">
        <v>20.476700000000001</v>
      </c>
      <c r="AX25">
        <v>401.935</v>
      </c>
      <c r="AY25">
        <v>24.146000000000001</v>
      </c>
      <c r="AZ25">
        <v>600.10299999999995</v>
      </c>
      <c r="BA25">
        <v>100.494</v>
      </c>
      <c r="BB25">
        <v>6.7714499999999997E-2</v>
      </c>
      <c r="BC25">
        <v>29.507200000000001</v>
      </c>
      <c r="BD25">
        <v>27.972999999999999</v>
      </c>
      <c r="BE25">
        <v>999.9</v>
      </c>
      <c r="BF25">
        <v>0</v>
      </c>
      <c r="BG25">
        <v>0</v>
      </c>
      <c r="BH25">
        <v>9986.25</v>
      </c>
      <c r="BI25">
        <v>0</v>
      </c>
      <c r="BJ25">
        <v>160.96700000000001</v>
      </c>
      <c r="BK25">
        <v>-19.544699999999999</v>
      </c>
      <c r="BL25">
        <v>409.99700000000001</v>
      </c>
      <c r="BM25">
        <v>428.387</v>
      </c>
      <c r="BN25">
        <v>3.73502</v>
      </c>
      <c r="BO25">
        <v>419.61500000000001</v>
      </c>
      <c r="BP25">
        <v>20.476700000000001</v>
      </c>
      <c r="BQ25">
        <v>2.4331399999999999</v>
      </c>
      <c r="BR25">
        <v>2.0577999999999999</v>
      </c>
      <c r="BS25">
        <v>20.586099999999998</v>
      </c>
      <c r="BT25">
        <v>17.8962</v>
      </c>
      <c r="BU25">
        <v>599.99</v>
      </c>
      <c r="BV25">
        <v>0.89998500000000003</v>
      </c>
      <c r="BW25">
        <v>0.10001500000000001</v>
      </c>
      <c r="BX25">
        <v>0</v>
      </c>
      <c r="BY25">
        <v>2.0243000000000002</v>
      </c>
      <c r="BZ25">
        <v>0</v>
      </c>
      <c r="CA25">
        <v>9105.89</v>
      </c>
      <c r="CB25">
        <v>4866.68</v>
      </c>
      <c r="CC25">
        <v>38.561999999999998</v>
      </c>
      <c r="CD25">
        <v>41.625</v>
      </c>
      <c r="CE25">
        <v>39.625</v>
      </c>
      <c r="CF25">
        <v>41.875</v>
      </c>
      <c r="CG25">
        <v>39.311999999999998</v>
      </c>
      <c r="CH25">
        <v>539.98</v>
      </c>
      <c r="CI25">
        <v>60.01</v>
      </c>
      <c r="CJ25">
        <v>0</v>
      </c>
      <c r="CK25">
        <v>1689563318.8</v>
      </c>
      <c r="CL25">
        <v>0</v>
      </c>
      <c r="CM25">
        <v>1689562757.5</v>
      </c>
      <c r="CN25" t="s">
        <v>354</v>
      </c>
      <c r="CO25">
        <v>1689562751.5</v>
      </c>
      <c r="CP25">
        <v>1689562757.5</v>
      </c>
      <c r="CQ25">
        <v>68</v>
      </c>
      <c r="CR25">
        <v>-8.6999999999999994E-2</v>
      </c>
      <c r="CS25">
        <v>8.0000000000000002E-3</v>
      </c>
      <c r="CT25">
        <v>-1.9390000000000001</v>
      </c>
      <c r="CU25">
        <v>6.6000000000000003E-2</v>
      </c>
      <c r="CV25">
        <v>423</v>
      </c>
      <c r="CW25">
        <v>21</v>
      </c>
      <c r="CX25">
        <v>0.06</v>
      </c>
      <c r="CY25">
        <v>0.03</v>
      </c>
      <c r="CZ25">
        <v>18.068995978385161</v>
      </c>
      <c r="DA25">
        <v>-0.26892882952891151</v>
      </c>
      <c r="DB25">
        <v>3.5890088454476568E-2</v>
      </c>
      <c r="DC25">
        <v>1</v>
      </c>
      <c r="DD25">
        <v>419.66087499999998</v>
      </c>
      <c r="DE25">
        <v>-0.31131332082578039</v>
      </c>
      <c r="DF25">
        <v>4.9075547628124522E-2</v>
      </c>
      <c r="DG25">
        <v>-1</v>
      </c>
      <c r="DH25">
        <v>599.99326829268284</v>
      </c>
      <c r="DI25">
        <v>0.12167573457531999</v>
      </c>
      <c r="DJ25">
        <v>4.7982224549258073E-2</v>
      </c>
      <c r="DK25">
        <v>1</v>
      </c>
      <c r="DL25">
        <v>2</v>
      </c>
      <c r="DM25">
        <v>2</v>
      </c>
      <c r="DN25" t="s">
        <v>355</v>
      </c>
      <c r="DO25">
        <v>3.2012399999999999</v>
      </c>
      <c r="DP25">
        <v>2.6765300000000001</v>
      </c>
      <c r="DQ25">
        <v>9.3363399999999999E-2</v>
      </c>
      <c r="DR25">
        <v>9.6004999999999993E-2</v>
      </c>
      <c r="DS25">
        <v>0.114677</v>
      </c>
      <c r="DT25">
        <v>0.100748</v>
      </c>
      <c r="DU25">
        <v>27218.5</v>
      </c>
      <c r="DV25">
        <v>30669.200000000001</v>
      </c>
      <c r="DW25">
        <v>28269.3</v>
      </c>
      <c r="DX25">
        <v>32550</v>
      </c>
      <c r="DY25">
        <v>34765.9</v>
      </c>
      <c r="DZ25">
        <v>39717.5</v>
      </c>
      <c r="EA25">
        <v>41478.199999999997</v>
      </c>
      <c r="EB25">
        <v>47027.8</v>
      </c>
      <c r="EC25">
        <v>2.1548500000000002</v>
      </c>
      <c r="ED25">
        <v>1.7209700000000001</v>
      </c>
      <c r="EE25">
        <v>0.19846900000000001</v>
      </c>
      <c r="EF25">
        <v>0</v>
      </c>
      <c r="EG25">
        <v>24.723800000000001</v>
      </c>
      <c r="EH25">
        <v>999.9</v>
      </c>
      <c r="EI25">
        <v>48.8</v>
      </c>
      <c r="EJ25">
        <v>34</v>
      </c>
      <c r="EK25">
        <v>25.947800000000001</v>
      </c>
      <c r="EL25">
        <v>63.4846</v>
      </c>
      <c r="EM25">
        <v>17.548100000000002</v>
      </c>
      <c r="EN25">
        <v>1</v>
      </c>
      <c r="EO25">
        <v>6.7527900000000002E-2</v>
      </c>
      <c r="EP25">
        <v>-2.43519</v>
      </c>
      <c r="EQ25">
        <v>20.226400000000002</v>
      </c>
      <c r="ER25">
        <v>5.2237299999999998</v>
      </c>
      <c r="ES25">
        <v>12.0107</v>
      </c>
      <c r="ET25">
        <v>4.9897499999999999</v>
      </c>
      <c r="EU25">
        <v>3.3050000000000002</v>
      </c>
      <c r="EV25">
        <v>5295.6</v>
      </c>
      <c r="EW25">
        <v>8206.7000000000007</v>
      </c>
      <c r="EX25">
        <v>475</v>
      </c>
      <c r="EY25">
        <v>46.1</v>
      </c>
      <c r="EZ25">
        <v>1.85287</v>
      </c>
      <c r="FA25">
        <v>1.8615600000000001</v>
      </c>
      <c r="FB25">
        <v>1.8608100000000001</v>
      </c>
      <c r="FC25">
        <v>1.85686</v>
      </c>
      <c r="FD25">
        <v>1.86111</v>
      </c>
      <c r="FE25">
        <v>1.85731</v>
      </c>
      <c r="FF25">
        <v>1.85944</v>
      </c>
      <c r="FG25">
        <v>1.8623400000000001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-1.865</v>
      </c>
      <c r="FV25">
        <v>6.5799999999999997E-2</v>
      </c>
      <c r="FW25">
        <v>-0.4227186966863854</v>
      </c>
      <c r="FX25">
        <v>-4.0117494158234393E-3</v>
      </c>
      <c r="FY25">
        <v>1.087516141204025E-6</v>
      </c>
      <c r="FZ25">
        <v>-8.657206703991749E-11</v>
      </c>
      <c r="GA25">
        <v>6.5785000000005311E-2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9.3000000000000007</v>
      </c>
      <c r="GJ25">
        <v>9.1999999999999993</v>
      </c>
      <c r="GK25">
        <v>1.0498000000000001</v>
      </c>
      <c r="GL25">
        <v>2.4230999999999998</v>
      </c>
      <c r="GM25">
        <v>1.5942400000000001</v>
      </c>
      <c r="GN25">
        <v>2.3071299999999999</v>
      </c>
      <c r="GO25">
        <v>1.39893</v>
      </c>
      <c r="GP25">
        <v>2.4304199999999998</v>
      </c>
      <c r="GQ25">
        <v>35.405900000000003</v>
      </c>
      <c r="GR25">
        <v>14.7362</v>
      </c>
      <c r="GS25">
        <v>18</v>
      </c>
      <c r="GT25">
        <v>654.61400000000003</v>
      </c>
      <c r="GU25">
        <v>386.62599999999998</v>
      </c>
      <c r="GV25">
        <v>31.183599999999998</v>
      </c>
      <c r="GW25">
        <v>28.051600000000001</v>
      </c>
      <c r="GX25">
        <v>29.998899999999999</v>
      </c>
      <c r="GY25">
        <v>28.151499999999999</v>
      </c>
      <c r="GZ25">
        <v>28.13</v>
      </c>
      <c r="HA25">
        <v>21.087299999999999</v>
      </c>
      <c r="HB25">
        <v>20</v>
      </c>
      <c r="HC25">
        <v>-30</v>
      </c>
      <c r="HD25">
        <v>31.202999999999999</v>
      </c>
      <c r="HE25">
        <v>419.661</v>
      </c>
      <c r="HF25">
        <v>26.674399999999999</v>
      </c>
      <c r="HG25">
        <v>103.771</v>
      </c>
      <c r="HH25">
        <v>103.514</v>
      </c>
    </row>
    <row r="26" spans="1:216" x14ac:dyDescent="0.2">
      <c r="A26">
        <v>8</v>
      </c>
      <c r="B26">
        <v>1689563369.5999999</v>
      </c>
      <c r="C26">
        <v>423.59999990463263</v>
      </c>
      <c r="D26" t="s">
        <v>371</v>
      </c>
      <c r="E26" t="s">
        <v>372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1689563369.5999999</v>
      </c>
      <c r="M26">
        <f t="shared" si="0"/>
        <v>3.8158045346899411E-3</v>
      </c>
      <c r="N26">
        <f t="shared" si="1"/>
        <v>3.8158045346899412</v>
      </c>
      <c r="O26">
        <f t="shared" si="2"/>
        <v>16.529405636410203</v>
      </c>
      <c r="P26">
        <f t="shared" si="3"/>
        <v>399.98099999999999</v>
      </c>
      <c r="Q26">
        <f t="shared" si="4"/>
        <v>294.98702019860445</v>
      </c>
      <c r="R26">
        <f t="shared" si="5"/>
        <v>29.666523822989184</v>
      </c>
      <c r="S26">
        <f t="shared" si="6"/>
        <v>40.225654190662496</v>
      </c>
      <c r="T26">
        <f t="shared" si="7"/>
        <v>0.28456917599206499</v>
      </c>
      <c r="U26">
        <f t="shared" si="8"/>
        <v>2.9427296607537836</v>
      </c>
      <c r="V26">
        <f t="shared" si="9"/>
        <v>0.27011730541527956</v>
      </c>
      <c r="W26">
        <f t="shared" si="10"/>
        <v>0.1700605761554535</v>
      </c>
      <c r="X26">
        <f t="shared" si="11"/>
        <v>82.687160742971145</v>
      </c>
      <c r="Y26">
        <f t="shared" si="12"/>
        <v>29.04704928674234</v>
      </c>
      <c r="Z26">
        <f t="shared" si="13"/>
        <v>28.0138</v>
      </c>
      <c r="AA26">
        <f t="shared" si="14"/>
        <v>3.797893671601734</v>
      </c>
      <c r="AB26">
        <f t="shared" si="15"/>
        <v>58.322746534392131</v>
      </c>
      <c r="AC26">
        <f t="shared" si="16"/>
        <v>2.4211362270899999</v>
      </c>
      <c r="AD26">
        <f t="shared" si="17"/>
        <v>4.1512726525358143</v>
      </c>
      <c r="AE26">
        <f t="shared" si="18"/>
        <v>1.3767574445117341</v>
      </c>
      <c r="AF26">
        <f t="shared" si="19"/>
        <v>-168.27697997982639</v>
      </c>
      <c r="AG26">
        <f t="shared" si="20"/>
        <v>243.52535765730656</v>
      </c>
      <c r="AH26">
        <f t="shared" si="21"/>
        <v>18.179620586090344</v>
      </c>
      <c r="AI26">
        <f t="shared" si="22"/>
        <v>176.11515900654166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52821.2255245181</v>
      </c>
      <c r="AO26">
        <f t="shared" si="26"/>
        <v>499.947</v>
      </c>
      <c r="AP26">
        <f t="shared" si="27"/>
        <v>421.45580100672083</v>
      </c>
      <c r="AQ26">
        <f t="shared" si="28"/>
        <v>0.84300096011521386</v>
      </c>
      <c r="AR26">
        <f t="shared" si="29"/>
        <v>0.16539185302236267</v>
      </c>
      <c r="AS26">
        <v>1689563369.5999999</v>
      </c>
      <c r="AT26">
        <v>399.98099999999999</v>
      </c>
      <c r="AU26">
        <v>418.03500000000003</v>
      </c>
      <c r="AV26">
        <v>24.074400000000001</v>
      </c>
      <c r="AW26">
        <v>20.3508</v>
      </c>
      <c r="AX26">
        <v>401.846</v>
      </c>
      <c r="AY26">
        <v>24.008600000000001</v>
      </c>
      <c r="AZ26">
        <v>600.05499999999995</v>
      </c>
      <c r="BA26">
        <v>100.502</v>
      </c>
      <c r="BB26">
        <v>6.69125E-2</v>
      </c>
      <c r="BC26">
        <v>29.5488</v>
      </c>
      <c r="BD26">
        <v>28.0138</v>
      </c>
      <c r="BE26">
        <v>999.9</v>
      </c>
      <c r="BF26">
        <v>0</v>
      </c>
      <c r="BG26">
        <v>0</v>
      </c>
      <c r="BH26">
        <v>10025</v>
      </c>
      <c r="BI26">
        <v>0</v>
      </c>
      <c r="BJ26">
        <v>181.839</v>
      </c>
      <c r="BK26">
        <v>-18.053599999999999</v>
      </c>
      <c r="BL26">
        <v>409.84800000000001</v>
      </c>
      <c r="BM26">
        <v>426.71899999999999</v>
      </c>
      <c r="BN26">
        <v>3.7236500000000001</v>
      </c>
      <c r="BO26">
        <v>418.03500000000003</v>
      </c>
      <c r="BP26">
        <v>20.3508</v>
      </c>
      <c r="BQ26">
        <v>2.41953</v>
      </c>
      <c r="BR26">
        <v>2.0452900000000001</v>
      </c>
      <c r="BS26">
        <v>20.495100000000001</v>
      </c>
      <c r="BT26">
        <v>17.799399999999999</v>
      </c>
      <c r="BU26">
        <v>499.947</v>
      </c>
      <c r="BV26">
        <v>0.89996200000000004</v>
      </c>
      <c r="BW26">
        <v>0.100038</v>
      </c>
      <c r="BX26">
        <v>0</v>
      </c>
      <c r="BY26">
        <v>2.7528999999999999</v>
      </c>
      <c r="BZ26">
        <v>0</v>
      </c>
      <c r="CA26">
        <v>8442.59</v>
      </c>
      <c r="CB26">
        <v>4055.17</v>
      </c>
      <c r="CC26">
        <v>37.686999999999998</v>
      </c>
      <c r="CD26">
        <v>40.25</v>
      </c>
      <c r="CE26">
        <v>38.75</v>
      </c>
      <c r="CF26">
        <v>39.811999999999998</v>
      </c>
      <c r="CG26">
        <v>38.186999999999998</v>
      </c>
      <c r="CH26">
        <v>449.93</v>
      </c>
      <c r="CI26">
        <v>50.01</v>
      </c>
      <c r="CJ26">
        <v>0</v>
      </c>
      <c r="CK26">
        <v>1689563379.4000001</v>
      </c>
      <c r="CL26">
        <v>0</v>
      </c>
      <c r="CM26">
        <v>1689562757.5</v>
      </c>
      <c r="CN26" t="s">
        <v>354</v>
      </c>
      <c r="CO26">
        <v>1689562751.5</v>
      </c>
      <c r="CP26">
        <v>1689562757.5</v>
      </c>
      <c r="CQ26">
        <v>68</v>
      </c>
      <c r="CR26">
        <v>-8.6999999999999994E-2</v>
      </c>
      <c r="CS26">
        <v>8.0000000000000002E-3</v>
      </c>
      <c r="CT26">
        <v>-1.9390000000000001</v>
      </c>
      <c r="CU26">
        <v>6.6000000000000003E-2</v>
      </c>
      <c r="CV26">
        <v>423</v>
      </c>
      <c r="CW26">
        <v>21</v>
      </c>
      <c r="CX26">
        <v>0.06</v>
      </c>
      <c r="CY26">
        <v>0.03</v>
      </c>
      <c r="CZ26">
        <v>16.40623461844773</v>
      </c>
      <c r="DA26">
        <v>0.60953891635444013</v>
      </c>
      <c r="DB26">
        <v>6.1035377670998793E-2</v>
      </c>
      <c r="DC26">
        <v>1</v>
      </c>
      <c r="DD26">
        <v>418.01490243902441</v>
      </c>
      <c r="DE26">
        <v>2.0132404181659149E-2</v>
      </c>
      <c r="DF26">
        <v>1.8165640144404051E-2</v>
      </c>
      <c r="DG26">
        <v>-1</v>
      </c>
      <c r="DH26">
        <v>500.00292682926829</v>
      </c>
      <c r="DI26">
        <v>0.12991244649029371</v>
      </c>
      <c r="DJ26">
        <v>0.14093630982302599</v>
      </c>
      <c r="DK26">
        <v>1</v>
      </c>
      <c r="DL26">
        <v>2</v>
      </c>
      <c r="DM26">
        <v>2</v>
      </c>
      <c r="DN26" t="s">
        <v>355</v>
      </c>
      <c r="DO26">
        <v>3.2014300000000002</v>
      </c>
      <c r="DP26">
        <v>2.6760600000000001</v>
      </c>
      <c r="DQ26">
        <v>9.3396999999999994E-2</v>
      </c>
      <c r="DR26">
        <v>9.5780199999999996E-2</v>
      </c>
      <c r="DS26">
        <v>0.114275</v>
      </c>
      <c r="DT26">
        <v>0.10036</v>
      </c>
      <c r="DU26">
        <v>27225</v>
      </c>
      <c r="DV26">
        <v>30684.2</v>
      </c>
      <c r="DW26">
        <v>28276.400000000001</v>
      </c>
      <c r="DX26">
        <v>32557</v>
      </c>
      <c r="DY26">
        <v>34790.699999999997</v>
      </c>
      <c r="DZ26">
        <v>39744</v>
      </c>
      <c r="EA26">
        <v>41489.300000000003</v>
      </c>
      <c r="EB26">
        <v>47038.6</v>
      </c>
      <c r="EC26">
        <v>2.1575000000000002</v>
      </c>
      <c r="ED26">
        <v>1.72353</v>
      </c>
      <c r="EE26">
        <v>0.19396099999999999</v>
      </c>
      <c r="EF26">
        <v>0</v>
      </c>
      <c r="EG26">
        <v>24.838799999999999</v>
      </c>
      <c r="EH26">
        <v>999.9</v>
      </c>
      <c r="EI26">
        <v>48.7</v>
      </c>
      <c r="EJ26">
        <v>33.9</v>
      </c>
      <c r="EK26">
        <v>25.7455</v>
      </c>
      <c r="EL26">
        <v>63.574599999999997</v>
      </c>
      <c r="EM26">
        <v>17.968800000000002</v>
      </c>
      <c r="EN26">
        <v>1</v>
      </c>
      <c r="EO26">
        <v>5.2898899999999999E-2</v>
      </c>
      <c r="EP26">
        <v>-2.1538300000000001</v>
      </c>
      <c r="EQ26">
        <v>20.228999999999999</v>
      </c>
      <c r="ER26">
        <v>5.2237299999999998</v>
      </c>
      <c r="ES26">
        <v>12.0101</v>
      </c>
      <c r="ET26">
        <v>4.9897999999999998</v>
      </c>
      <c r="EU26">
        <v>3.3050000000000002</v>
      </c>
      <c r="EV26">
        <v>5296.9</v>
      </c>
      <c r="EW26">
        <v>8212.4</v>
      </c>
      <c r="EX26">
        <v>475</v>
      </c>
      <c r="EY26">
        <v>46.1</v>
      </c>
      <c r="EZ26">
        <v>1.85287</v>
      </c>
      <c r="FA26">
        <v>1.8615699999999999</v>
      </c>
      <c r="FB26">
        <v>1.8608100000000001</v>
      </c>
      <c r="FC26">
        <v>1.85684</v>
      </c>
      <c r="FD26">
        <v>1.86111</v>
      </c>
      <c r="FE26">
        <v>1.8573</v>
      </c>
      <c r="FF26">
        <v>1.85945</v>
      </c>
      <c r="FG26">
        <v>1.8623400000000001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-1.865</v>
      </c>
      <c r="FV26">
        <v>6.5799999999999997E-2</v>
      </c>
      <c r="FW26">
        <v>-0.4227186966863854</v>
      </c>
      <c r="FX26">
        <v>-4.0117494158234393E-3</v>
      </c>
      <c r="FY26">
        <v>1.087516141204025E-6</v>
      </c>
      <c r="FZ26">
        <v>-8.657206703991749E-11</v>
      </c>
      <c r="GA26">
        <v>6.5785000000005311E-2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10.3</v>
      </c>
      <c r="GJ26">
        <v>10.199999999999999</v>
      </c>
      <c r="GK26">
        <v>1.0473600000000001</v>
      </c>
      <c r="GL26">
        <v>2.4267599999999998</v>
      </c>
      <c r="GM26">
        <v>1.5942400000000001</v>
      </c>
      <c r="GN26">
        <v>2.3071299999999999</v>
      </c>
      <c r="GO26">
        <v>1.39893</v>
      </c>
      <c r="GP26">
        <v>2.3120099999999999</v>
      </c>
      <c r="GQ26">
        <v>35.313299999999998</v>
      </c>
      <c r="GR26">
        <v>14.7187</v>
      </c>
      <c r="GS26">
        <v>18</v>
      </c>
      <c r="GT26">
        <v>654.601</v>
      </c>
      <c r="GU26">
        <v>386.86200000000002</v>
      </c>
      <c r="GV26">
        <v>30.964300000000001</v>
      </c>
      <c r="GW26">
        <v>27.8598</v>
      </c>
      <c r="GX26">
        <v>29.999099999999999</v>
      </c>
      <c r="GY26">
        <v>27.967199999999998</v>
      </c>
      <c r="GZ26">
        <v>27.9514</v>
      </c>
      <c r="HA26">
        <v>21.029499999999999</v>
      </c>
      <c r="HB26">
        <v>20</v>
      </c>
      <c r="HC26">
        <v>-30</v>
      </c>
      <c r="HD26">
        <v>30.962599999999998</v>
      </c>
      <c r="HE26">
        <v>418.07400000000001</v>
      </c>
      <c r="HF26">
        <v>26.674399999999999</v>
      </c>
      <c r="HG26">
        <v>103.798</v>
      </c>
      <c r="HH26">
        <v>103.53700000000001</v>
      </c>
    </row>
    <row r="27" spans="1:216" x14ac:dyDescent="0.2">
      <c r="A27">
        <v>9</v>
      </c>
      <c r="B27">
        <v>1689563430.0999999</v>
      </c>
      <c r="C27">
        <v>484.09999990463263</v>
      </c>
      <c r="D27" t="s">
        <v>373</v>
      </c>
      <c r="E27" t="s">
        <v>374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1689563430.0999999</v>
      </c>
      <c r="M27">
        <f t="shared" si="0"/>
        <v>3.7713575455917475E-3</v>
      </c>
      <c r="N27">
        <f t="shared" si="1"/>
        <v>3.7713575455917474</v>
      </c>
      <c r="O27">
        <f t="shared" si="2"/>
        <v>13.465059801346074</v>
      </c>
      <c r="P27">
        <f t="shared" si="3"/>
        <v>400.03100000000001</v>
      </c>
      <c r="Q27">
        <f t="shared" si="4"/>
        <v>310.70838743995859</v>
      </c>
      <c r="R27">
        <f t="shared" si="5"/>
        <v>31.248451620529458</v>
      </c>
      <c r="S27">
        <f t="shared" si="6"/>
        <v>40.231773120793498</v>
      </c>
      <c r="T27">
        <f t="shared" si="7"/>
        <v>0.27703924250226813</v>
      </c>
      <c r="U27">
        <f t="shared" si="8"/>
        <v>2.9420980435411916</v>
      </c>
      <c r="V27">
        <f t="shared" si="9"/>
        <v>0.26331948034623648</v>
      </c>
      <c r="W27">
        <f t="shared" si="10"/>
        <v>0.16575070469730876</v>
      </c>
      <c r="X27">
        <f t="shared" si="11"/>
        <v>61.991091118764167</v>
      </c>
      <c r="Y27">
        <f t="shared" si="12"/>
        <v>28.935491238816837</v>
      </c>
      <c r="Z27">
        <f t="shared" si="13"/>
        <v>28.04</v>
      </c>
      <c r="AA27">
        <f t="shared" si="14"/>
        <v>3.8036977309041324</v>
      </c>
      <c r="AB27">
        <f t="shared" si="15"/>
        <v>58.005764903794052</v>
      </c>
      <c r="AC27">
        <f t="shared" si="16"/>
        <v>2.40775542583695</v>
      </c>
      <c r="AD27">
        <f t="shared" si="17"/>
        <v>4.1508898810839803</v>
      </c>
      <c r="AE27">
        <f t="shared" si="18"/>
        <v>1.3959423050671824</v>
      </c>
      <c r="AF27">
        <f t="shared" si="19"/>
        <v>-166.31686776059607</v>
      </c>
      <c r="AG27">
        <f t="shared" si="20"/>
        <v>239.06360819109767</v>
      </c>
      <c r="AH27">
        <f t="shared" si="21"/>
        <v>17.852552608862958</v>
      </c>
      <c r="AI27">
        <f t="shared" si="22"/>
        <v>152.59038415812873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52803.362848929166</v>
      </c>
      <c r="AO27">
        <f t="shared" si="26"/>
        <v>374.81799999999998</v>
      </c>
      <c r="AP27">
        <f t="shared" si="27"/>
        <v>315.97154399935965</v>
      </c>
      <c r="AQ27">
        <f t="shared" si="28"/>
        <v>0.84299991995944612</v>
      </c>
      <c r="AR27">
        <f t="shared" si="29"/>
        <v>0.165389845521731</v>
      </c>
      <c r="AS27">
        <v>1689563430.0999999</v>
      </c>
      <c r="AT27">
        <v>400.03100000000001</v>
      </c>
      <c r="AU27">
        <v>415.00200000000001</v>
      </c>
      <c r="AV27">
        <v>23.9407</v>
      </c>
      <c r="AW27">
        <v>20.260300000000001</v>
      </c>
      <c r="AX27">
        <v>401.89600000000002</v>
      </c>
      <c r="AY27">
        <v>23.8749</v>
      </c>
      <c r="AZ27">
        <v>600.10900000000004</v>
      </c>
      <c r="BA27">
        <v>100.504</v>
      </c>
      <c r="BB27">
        <v>6.7638500000000004E-2</v>
      </c>
      <c r="BC27">
        <v>29.5472</v>
      </c>
      <c r="BD27">
        <v>28.04</v>
      </c>
      <c r="BE27">
        <v>999.9</v>
      </c>
      <c r="BF27">
        <v>0</v>
      </c>
      <c r="BG27">
        <v>0</v>
      </c>
      <c r="BH27">
        <v>10021.200000000001</v>
      </c>
      <c r="BI27">
        <v>0</v>
      </c>
      <c r="BJ27">
        <v>230.74600000000001</v>
      </c>
      <c r="BK27">
        <v>-14.970800000000001</v>
      </c>
      <c r="BL27">
        <v>409.84300000000002</v>
      </c>
      <c r="BM27">
        <v>423.584</v>
      </c>
      <c r="BN27">
        <v>3.6804100000000002</v>
      </c>
      <c r="BO27">
        <v>415.00200000000001</v>
      </c>
      <c r="BP27">
        <v>20.260300000000001</v>
      </c>
      <c r="BQ27">
        <v>2.4061300000000001</v>
      </c>
      <c r="BR27">
        <v>2.0362399999999998</v>
      </c>
      <c r="BS27">
        <v>20.405100000000001</v>
      </c>
      <c r="BT27">
        <v>17.728999999999999</v>
      </c>
      <c r="BU27">
        <v>374.81799999999998</v>
      </c>
      <c r="BV27">
        <v>0.89999600000000002</v>
      </c>
      <c r="BW27">
        <v>0.100004</v>
      </c>
      <c r="BX27">
        <v>0</v>
      </c>
      <c r="BY27">
        <v>2.1181000000000001</v>
      </c>
      <c r="BZ27">
        <v>0</v>
      </c>
      <c r="CA27">
        <v>8183.69</v>
      </c>
      <c r="CB27">
        <v>3040.26</v>
      </c>
      <c r="CC27">
        <v>36.5</v>
      </c>
      <c r="CD27">
        <v>39</v>
      </c>
      <c r="CE27">
        <v>37.625</v>
      </c>
      <c r="CF27">
        <v>38.125</v>
      </c>
      <c r="CG27">
        <v>37.061999999999998</v>
      </c>
      <c r="CH27">
        <v>337.33</v>
      </c>
      <c r="CI27">
        <v>37.479999999999997</v>
      </c>
      <c r="CJ27">
        <v>0</v>
      </c>
      <c r="CK27">
        <v>1689563440</v>
      </c>
      <c r="CL27">
        <v>0</v>
      </c>
      <c r="CM27">
        <v>1689562757.5</v>
      </c>
      <c r="CN27" t="s">
        <v>354</v>
      </c>
      <c r="CO27">
        <v>1689562751.5</v>
      </c>
      <c r="CP27">
        <v>1689562757.5</v>
      </c>
      <c r="CQ27">
        <v>68</v>
      </c>
      <c r="CR27">
        <v>-8.6999999999999994E-2</v>
      </c>
      <c r="CS27">
        <v>8.0000000000000002E-3</v>
      </c>
      <c r="CT27">
        <v>-1.9390000000000001</v>
      </c>
      <c r="CU27">
        <v>6.6000000000000003E-2</v>
      </c>
      <c r="CV27">
        <v>423</v>
      </c>
      <c r="CW27">
        <v>21</v>
      </c>
      <c r="CX27">
        <v>0.06</v>
      </c>
      <c r="CY27">
        <v>0.03</v>
      </c>
      <c r="CZ27">
        <v>13.34006237635956</v>
      </c>
      <c r="DA27">
        <v>0.4691672246735023</v>
      </c>
      <c r="DB27">
        <v>5.1879184285284742E-2</v>
      </c>
      <c r="DC27">
        <v>1</v>
      </c>
      <c r="DD27">
        <v>415.02195121951212</v>
      </c>
      <c r="DE27">
        <v>-0.2094355400690156</v>
      </c>
      <c r="DF27">
        <v>2.933569474748414E-2</v>
      </c>
      <c r="DG27">
        <v>-1</v>
      </c>
      <c r="DH27">
        <v>375.02382926829267</v>
      </c>
      <c r="DI27">
        <v>0.14192098520952959</v>
      </c>
      <c r="DJ27">
        <v>0.1198494792644236</v>
      </c>
      <c r="DK27">
        <v>1</v>
      </c>
      <c r="DL27">
        <v>2</v>
      </c>
      <c r="DM27">
        <v>2</v>
      </c>
      <c r="DN27" t="s">
        <v>355</v>
      </c>
      <c r="DO27">
        <v>3.2018</v>
      </c>
      <c r="DP27">
        <v>2.6767500000000002</v>
      </c>
      <c r="DQ27">
        <v>9.3446600000000005E-2</v>
      </c>
      <c r="DR27">
        <v>9.5293799999999998E-2</v>
      </c>
      <c r="DS27">
        <v>0.113874</v>
      </c>
      <c r="DT27">
        <v>0.10008499999999999</v>
      </c>
      <c r="DU27">
        <v>27230.2</v>
      </c>
      <c r="DV27">
        <v>30708.9</v>
      </c>
      <c r="DW27">
        <v>28282.7</v>
      </c>
      <c r="DX27">
        <v>32565</v>
      </c>
      <c r="DY27">
        <v>34813.699999999997</v>
      </c>
      <c r="DZ27">
        <v>39765.699999999997</v>
      </c>
      <c r="EA27">
        <v>41498.199999999997</v>
      </c>
      <c r="EB27">
        <v>47049.7</v>
      </c>
      <c r="EC27">
        <v>2.1593300000000002</v>
      </c>
      <c r="ED27">
        <v>1.7258199999999999</v>
      </c>
      <c r="EE27">
        <v>0.18946499999999999</v>
      </c>
      <c r="EF27">
        <v>0</v>
      </c>
      <c r="EG27">
        <v>24.9389</v>
      </c>
      <c r="EH27">
        <v>999.9</v>
      </c>
      <c r="EI27">
        <v>48.6</v>
      </c>
      <c r="EJ27">
        <v>33.799999999999997</v>
      </c>
      <c r="EK27">
        <v>25.5503</v>
      </c>
      <c r="EL27">
        <v>63.564599999999999</v>
      </c>
      <c r="EM27">
        <v>17.488</v>
      </c>
      <c r="EN27">
        <v>1</v>
      </c>
      <c r="EO27">
        <v>4.0688500000000002E-2</v>
      </c>
      <c r="EP27">
        <v>-2.1507900000000002</v>
      </c>
      <c r="EQ27">
        <v>20.2303</v>
      </c>
      <c r="ER27">
        <v>5.2256799999999997</v>
      </c>
      <c r="ES27">
        <v>12.0101</v>
      </c>
      <c r="ET27">
        <v>4.9897499999999999</v>
      </c>
      <c r="EU27">
        <v>3.3050000000000002</v>
      </c>
      <c r="EV27">
        <v>5298.3</v>
      </c>
      <c r="EW27">
        <v>8218.2000000000007</v>
      </c>
      <c r="EX27">
        <v>475</v>
      </c>
      <c r="EY27">
        <v>46.1</v>
      </c>
      <c r="EZ27">
        <v>1.85287</v>
      </c>
      <c r="FA27">
        <v>1.8615600000000001</v>
      </c>
      <c r="FB27">
        <v>1.8608</v>
      </c>
      <c r="FC27">
        <v>1.85684</v>
      </c>
      <c r="FD27">
        <v>1.86111</v>
      </c>
      <c r="FE27">
        <v>1.8573200000000001</v>
      </c>
      <c r="FF27">
        <v>1.85944</v>
      </c>
      <c r="FG27">
        <v>1.8623499999999999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-1.865</v>
      </c>
      <c r="FV27">
        <v>6.5799999999999997E-2</v>
      </c>
      <c r="FW27">
        <v>-0.4227186966863854</v>
      </c>
      <c r="FX27">
        <v>-4.0117494158234393E-3</v>
      </c>
      <c r="FY27">
        <v>1.087516141204025E-6</v>
      </c>
      <c r="FZ27">
        <v>-8.657206703991749E-11</v>
      </c>
      <c r="GA27">
        <v>6.5785000000005311E-2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11.3</v>
      </c>
      <c r="GJ27">
        <v>11.2</v>
      </c>
      <c r="GK27">
        <v>1.0412600000000001</v>
      </c>
      <c r="GL27">
        <v>2.4218799999999998</v>
      </c>
      <c r="GM27">
        <v>1.5942400000000001</v>
      </c>
      <c r="GN27">
        <v>2.3071299999999999</v>
      </c>
      <c r="GO27">
        <v>1.40015</v>
      </c>
      <c r="GP27">
        <v>2.3938000000000001</v>
      </c>
      <c r="GQ27">
        <v>35.197800000000001</v>
      </c>
      <c r="GR27">
        <v>14.7187</v>
      </c>
      <c r="GS27">
        <v>18</v>
      </c>
      <c r="GT27">
        <v>654.09</v>
      </c>
      <c r="GU27">
        <v>387.03899999999999</v>
      </c>
      <c r="GV27">
        <v>31.062000000000001</v>
      </c>
      <c r="GW27">
        <v>27.6905</v>
      </c>
      <c r="GX27">
        <v>29.999300000000002</v>
      </c>
      <c r="GY27">
        <v>27.7974</v>
      </c>
      <c r="GZ27">
        <v>27.786000000000001</v>
      </c>
      <c r="HA27">
        <v>20.91</v>
      </c>
      <c r="HB27">
        <v>20</v>
      </c>
      <c r="HC27">
        <v>-30</v>
      </c>
      <c r="HD27">
        <v>31.0428</v>
      </c>
      <c r="HE27">
        <v>415.03800000000001</v>
      </c>
      <c r="HF27">
        <v>26.674399999999999</v>
      </c>
      <c r="HG27">
        <v>103.821</v>
      </c>
      <c r="HH27">
        <v>103.562</v>
      </c>
    </row>
    <row r="28" spans="1:216" x14ac:dyDescent="0.2">
      <c r="A28">
        <v>10</v>
      </c>
      <c r="B28">
        <v>1689563490.5999999</v>
      </c>
      <c r="C28">
        <v>544.59999990463257</v>
      </c>
      <c r="D28" t="s">
        <v>375</v>
      </c>
      <c r="E28" t="s">
        <v>376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1689563490.5999999</v>
      </c>
      <c r="M28">
        <f t="shared" si="0"/>
        <v>3.6649450890711621E-3</v>
      </c>
      <c r="N28">
        <f t="shared" si="1"/>
        <v>3.6649450890711619</v>
      </c>
      <c r="O28">
        <f t="shared" si="2"/>
        <v>9.1441539013258222</v>
      </c>
      <c r="P28">
        <f t="shared" si="3"/>
        <v>400.15699999999998</v>
      </c>
      <c r="Q28">
        <f t="shared" si="4"/>
        <v>335.41913267789846</v>
      </c>
      <c r="R28">
        <f t="shared" si="5"/>
        <v>33.734160487863669</v>
      </c>
      <c r="S28">
        <f t="shared" si="6"/>
        <v>40.245052065366401</v>
      </c>
      <c r="T28">
        <f t="shared" si="7"/>
        <v>0.27063847289891224</v>
      </c>
      <c r="U28">
        <f t="shared" si="8"/>
        <v>2.937532166797534</v>
      </c>
      <c r="V28">
        <f t="shared" si="9"/>
        <v>0.25750992654394267</v>
      </c>
      <c r="W28">
        <f t="shared" si="10"/>
        <v>0.16207016701169191</v>
      </c>
      <c r="X28">
        <f t="shared" si="11"/>
        <v>41.35264345296752</v>
      </c>
      <c r="Y28">
        <f t="shared" si="12"/>
        <v>28.693803236750693</v>
      </c>
      <c r="Z28">
        <f t="shared" si="13"/>
        <v>27.923100000000002</v>
      </c>
      <c r="AA28">
        <f t="shared" si="14"/>
        <v>3.7778606234793255</v>
      </c>
      <c r="AB28">
        <f t="shared" si="15"/>
        <v>58.077531499779901</v>
      </c>
      <c r="AC28">
        <f t="shared" si="16"/>
        <v>2.3903724662159997</v>
      </c>
      <c r="AD28">
        <f t="shared" si="17"/>
        <v>4.1158300025631407</v>
      </c>
      <c r="AE28">
        <f t="shared" si="18"/>
        <v>1.3874881572633257</v>
      </c>
      <c r="AF28">
        <f t="shared" si="19"/>
        <v>-161.62407842803825</v>
      </c>
      <c r="AG28">
        <f t="shared" si="20"/>
        <v>233.90988187852554</v>
      </c>
      <c r="AH28">
        <f t="shared" si="21"/>
        <v>17.471888113344335</v>
      </c>
      <c r="AI28">
        <f t="shared" si="22"/>
        <v>131.11033501679916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52697.64304347166</v>
      </c>
      <c r="AO28">
        <f t="shared" si="26"/>
        <v>250.036</v>
      </c>
      <c r="AP28">
        <f t="shared" si="27"/>
        <v>210.77992800671893</v>
      </c>
      <c r="AQ28">
        <f t="shared" si="28"/>
        <v>0.84299832026875698</v>
      </c>
      <c r="AR28">
        <f t="shared" si="29"/>
        <v>0.16538675811870099</v>
      </c>
      <c r="AS28">
        <v>1689563490.5999999</v>
      </c>
      <c r="AT28">
        <v>400.15699999999998</v>
      </c>
      <c r="AU28">
        <v>410.767</v>
      </c>
      <c r="AV28">
        <v>23.767499999999998</v>
      </c>
      <c r="AW28">
        <v>20.189900000000002</v>
      </c>
      <c r="AX28">
        <v>402.02199999999999</v>
      </c>
      <c r="AY28">
        <v>23.701699999999999</v>
      </c>
      <c r="AZ28">
        <v>600.04</v>
      </c>
      <c r="BA28">
        <v>100.506</v>
      </c>
      <c r="BB28">
        <v>6.7155199999999998E-2</v>
      </c>
      <c r="BC28">
        <v>29.400099999999998</v>
      </c>
      <c r="BD28">
        <v>27.923100000000002</v>
      </c>
      <c r="BE28">
        <v>999.9</v>
      </c>
      <c r="BF28">
        <v>0</v>
      </c>
      <c r="BG28">
        <v>0</v>
      </c>
      <c r="BH28">
        <v>9995</v>
      </c>
      <c r="BI28">
        <v>0</v>
      </c>
      <c r="BJ28">
        <v>198.221</v>
      </c>
      <c r="BK28">
        <v>-10.610300000000001</v>
      </c>
      <c r="BL28">
        <v>409.899</v>
      </c>
      <c r="BM28">
        <v>419.23200000000003</v>
      </c>
      <c r="BN28">
        <v>3.5775399999999999</v>
      </c>
      <c r="BO28">
        <v>410.767</v>
      </c>
      <c r="BP28">
        <v>20.189900000000002</v>
      </c>
      <c r="BQ28">
        <v>2.3887700000000001</v>
      </c>
      <c r="BR28">
        <v>2.0291999999999999</v>
      </c>
      <c r="BS28">
        <v>20.287800000000001</v>
      </c>
      <c r="BT28">
        <v>17.674099999999999</v>
      </c>
      <c r="BU28">
        <v>250.036</v>
      </c>
      <c r="BV28">
        <v>0.90007300000000001</v>
      </c>
      <c r="BW28">
        <v>9.9926899999999999E-2</v>
      </c>
      <c r="BX28">
        <v>0</v>
      </c>
      <c r="BY28">
        <v>2.5861999999999998</v>
      </c>
      <c r="BZ28">
        <v>0</v>
      </c>
      <c r="CA28">
        <v>6316.16</v>
      </c>
      <c r="CB28">
        <v>2028.17</v>
      </c>
      <c r="CC28">
        <v>35.436999999999998</v>
      </c>
      <c r="CD28">
        <v>38.125</v>
      </c>
      <c r="CE28">
        <v>36.625</v>
      </c>
      <c r="CF28">
        <v>37.186999999999998</v>
      </c>
      <c r="CG28">
        <v>36.125</v>
      </c>
      <c r="CH28">
        <v>225.05</v>
      </c>
      <c r="CI28">
        <v>24.99</v>
      </c>
      <c r="CJ28">
        <v>0</v>
      </c>
      <c r="CK28">
        <v>1689563500.5999999</v>
      </c>
      <c r="CL28">
        <v>0</v>
      </c>
      <c r="CM28">
        <v>1689562757.5</v>
      </c>
      <c r="CN28" t="s">
        <v>354</v>
      </c>
      <c r="CO28">
        <v>1689562751.5</v>
      </c>
      <c r="CP28">
        <v>1689562757.5</v>
      </c>
      <c r="CQ28">
        <v>68</v>
      </c>
      <c r="CR28">
        <v>-8.6999999999999994E-2</v>
      </c>
      <c r="CS28">
        <v>8.0000000000000002E-3</v>
      </c>
      <c r="CT28">
        <v>-1.9390000000000001</v>
      </c>
      <c r="CU28">
        <v>6.6000000000000003E-2</v>
      </c>
      <c r="CV28">
        <v>423</v>
      </c>
      <c r="CW28">
        <v>21</v>
      </c>
      <c r="CX28">
        <v>0.06</v>
      </c>
      <c r="CY28">
        <v>0.03</v>
      </c>
      <c r="CZ28">
        <v>9.0843316159960814</v>
      </c>
      <c r="DA28">
        <v>0.47708563726081687</v>
      </c>
      <c r="DB28">
        <v>5.3097773183726667E-2</v>
      </c>
      <c r="DC28">
        <v>1</v>
      </c>
      <c r="DD28">
        <v>410.86712195121947</v>
      </c>
      <c r="DE28">
        <v>-0.59579790940784594</v>
      </c>
      <c r="DF28">
        <v>6.3014978909182798E-2</v>
      </c>
      <c r="DG28">
        <v>-1</v>
      </c>
      <c r="DH28">
        <v>250.00922499999999</v>
      </c>
      <c r="DI28">
        <v>7.2998349566858753E-3</v>
      </c>
      <c r="DJ28">
        <v>6.9539372840139835E-2</v>
      </c>
      <c r="DK28">
        <v>1</v>
      </c>
      <c r="DL28">
        <v>2</v>
      </c>
      <c r="DM28">
        <v>2</v>
      </c>
      <c r="DN28" t="s">
        <v>355</v>
      </c>
      <c r="DO28">
        <v>3.2018499999999999</v>
      </c>
      <c r="DP28">
        <v>2.67604</v>
      </c>
      <c r="DQ28">
        <v>9.3502299999999997E-2</v>
      </c>
      <c r="DR28">
        <v>9.4588800000000001E-2</v>
      </c>
      <c r="DS28">
        <v>0.113331</v>
      </c>
      <c r="DT28">
        <v>9.9873199999999995E-2</v>
      </c>
      <c r="DU28">
        <v>27233.5</v>
      </c>
      <c r="DV28">
        <v>30736.9</v>
      </c>
      <c r="DW28">
        <v>28287.5</v>
      </c>
      <c r="DX28">
        <v>32568.799999999999</v>
      </c>
      <c r="DY28">
        <v>34841</v>
      </c>
      <c r="DZ28">
        <v>39780.300000000003</v>
      </c>
      <c r="EA28">
        <v>41505.300000000003</v>
      </c>
      <c r="EB28">
        <v>47055.7</v>
      </c>
      <c r="EC28">
        <v>2.1607699999999999</v>
      </c>
      <c r="ED28">
        <v>1.7273799999999999</v>
      </c>
      <c r="EE28">
        <v>0.17496200000000001</v>
      </c>
      <c r="EF28">
        <v>0</v>
      </c>
      <c r="EG28">
        <v>25.0594</v>
      </c>
      <c r="EH28">
        <v>999.9</v>
      </c>
      <c r="EI28">
        <v>48.6</v>
      </c>
      <c r="EJ28">
        <v>33.799999999999997</v>
      </c>
      <c r="EK28">
        <v>25.5503</v>
      </c>
      <c r="EL28">
        <v>63.654600000000002</v>
      </c>
      <c r="EM28">
        <v>17.9848</v>
      </c>
      <c r="EN28">
        <v>1</v>
      </c>
      <c r="EO28">
        <v>3.1750500000000001E-2</v>
      </c>
      <c r="EP28">
        <v>-2.4646599999999999</v>
      </c>
      <c r="EQ28">
        <v>20.227499999999999</v>
      </c>
      <c r="ER28">
        <v>5.2274700000000003</v>
      </c>
      <c r="ES28">
        <v>12.0101</v>
      </c>
      <c r="ET28">
        <v>4.9895500000000004</v>
      </c>
      <c r="EU28">
        <v>3.3050000000000002</v>
      </c>
      <c r="EV28">
        <v>5299.7</v>
      </c>
      <c r="EW28">
        <v>8223.9</v>
      </c>
      <c r="EX28">
        <v>475</v>
      </c>
      <c r="EY28">
        <v>46.2</v>
      </c>
      <c r="EZ28">
        <v>1.8528500000000001</v>
      </c>
      <c r="FA28">
        <v>1.8615299999999999</v>
      </c>
      <c r="FB28">
        <v>1.8607899999999999</v>
      </c>
      <c r="FC28">
        <v>1.85684</v>
      </c>
      <c r="FD28">
        <v>1.86111</v>
      </c>
      <c r="FE28">
        <v>1.8573200000000001</v>
      </c>
      <c r="FF28">
        <v>1.85944</v>
      </c>
      <c r="FG28">
        <v>1.8623400000000001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-1.865</v>
      </c>
      <c r="FV28">
        <v>6.5799999999999997E-2</v>
      </c>
      <c r="FW28">
        <v>-0.4227186966863854</v>
      </c>
      <c r="FX28">
        <v>-4.0117494158234393E-3</v>
      </c>
      <c r="FY28">
        <v>1.087516141204025E-6</v>
      </c>
      <c r="FZ28">
        <v>-8.657206703991749E-11</v>
      </c>
      <c r="GA28">
        <v>6.5785000000005311E-2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12.3</v>
      </c>
      <c r="GJ28">
        <v>12.2</v>
      </c>
      <c r="GK28">
        <v>1.03271</v>
      </c>
      <c r="GL28">
        <v>2.4206500000000002</v>
      </c>
      <c r="GM28">
        <v>1.5942400000000001</v>
      </c>
      <c r="GN28">
        <v>2.3059099999999999</v>
      </c>
      <c r="GO28">
        <v>1.40015</v>
      </c>
      <c r="GP28">
        <v>2.4206500000000002</v>
      </c>
      <c r="GQ28">
        <v>35.128599999999999</v>
      </c>
      <c r="GR28">
        <v>14.709899999999999</v>
      </c>
      <c r="GS28">
        <v>18</v>
      </c>
      <c r="GT28">
        <v>653.63</v>
      </c>
      <c r="GU28">
        <v>386.97300000000001</v>
      </c>
      <c r="GV28">
        <v>31.1404</v>
      </c>
      <c r="GW28">
        <v>27.560500000000001</v>
      </c>
      <c r="GX28">
        <v>29.999400000000001</v>
      </c>
      <c r="GY28">
        <v>27.658300000000001</v>
      </c>
      <c r="GZ28">
        <v>27.648599999999998</v>
      </c>
      <c r="HA28">
        <v>20.7362</v>
      </c>
      <c r="HB28">
        <v>20</v>
      </c>
      <c r="HC28">
        <v>-30</v>
      </c>
      <c r="HD28">
        <v>31.171800000000001</v>
      </c>
      <c r="HE28">
        <v>410.63600000000002</v>
      </c>
      <c r="HF28">
        <v>26.674399999999999</v>
      </c>
      <c r="HG28">
        <v>103.83799999999999</v>
      </c>
      <c r="HH28">
        <v>103.575</v>
      </c>
    </row>
    <row r="29" spans="1:216" x14ac:dyDescent="0.2">
      <c r="A29">
        <v>11</v>
      </c>
      <c r="B29">
        <v>1689563551.0999999</v>
      </c>
      <c r="C29">
        <v>605.09999990463257</v>
      </c>
      <c r="D29" t="s">
        <v>377</v>
      </c>
      <c r="E29" t="s">
        <v>378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1689563551.0999999</v>
      </c>
      <c r="M29">
        <f t="shared" si="0"/>
        <v>3.6408708292121907E-3</v>
      </c>
      <c r="N29">
        <f t="shared" si="1"/>
        <v>3.6408708292121905</v>
      </c>
      <c r="O29">
        <f t="shared" si="2"/>
        <v>6.237981030786818</v>
      </c>
      <c r="P29">
        <f t="shared" si="3"/>
        <v>400.22300000000001</v>
      </c>
      <c r="Q29">
        <f t="shared" si="4"/>
        <v>352.11764772526948</v>
      </c>
      <c r="R29">
        <f t="shared" si="5"/>
        <v>35.411966366847047</v>
      </c>
      <c r="S29">
        <f t="shared" si="6"/>
        <v>40.24985258988351</v>
      </c>
      <c r="T29">
        <f t="shared" si="7"/>
        <v>0.26381343158292442</v>
      </c>
      <c r="U29">
        <f t="shared" si="8"/>
        <v>2.9350269176105739</v>
      </c>
      <c r="V29">
        <f t="shared" si="9"/>
        <v>0.25131215705122001</v>
      </c>
      <c r="W29">
        <f t="shared" si="10"/>
        <v>0.15814391185219132</v>
      </c>
      <c r="X29">
        <f t="shared" si="11"/>
        <v>29.778535460579807</v>
      </c>
      <c r="Y29">
        <f t="shared" si="12"/>
        <v>28.688589574463556</v>
      </c>
      <c r="Z29">
        <f t="shared" si="13"/>
        <v>27.973700000000001</v>
      </c>
      <c r="AA29">
        <f t="shared" si="14"/>
        <v>3.789025322446756</v>
      </c>
      <c r="AB29">
        <f t="shared" si="15"/>
        <v>57.555621705937774</v>
      </c>
      <c r="AC29">
        <f t="shared" si="16"/>
        <v>2.37670671425915</v>
      </c>
      <c r="AD29">
        <f t="shared" si="17"/>
        <v>4.1294084640457545</v>
      </c>
      <c r="AE29">
        <f t="shared" si="18"/>
        <v>1.412318608187606</v>
      </c>
      <c r="AF29">
        <f t="shared" si="19"/>
        <v>-160.56240356825762</v>
      </c>
      <c r="AG29">
        <f t="shared" si="20"/>
        <v>234.73890944882515</v>
      </c>
      <c r="AH29">
        <f t="shared" si="21"/>
        <v>17.558179149382358</v>
      </c>
      <c r="AI29">
        <f t="shared" si="22"/>
        <v>121.5132204905297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52615.534771352883</v>
      </c>
      <c r="AO29">
        <f t="shared" si="26"/>
        <v>180.05600000000001</v>
      </c>
      <c r="AP29">
        <f t="shared" si="27"/>
        <v>151.78672801066313</v>
      </c>
      <c r="AQ29">
        <f t="shared" si="28"/>
        <v>0.84299733422192602</v>
      </c>
      <c r="AR29">
        <f t="shared" si="29"/>
        <v>0.16538485504831721</v>
      </c>
      <c r="AS29">
        <v>1689563551.0999999</v>
      </c>
      <c r="AT29">
        <v>400.22300000000001</v>
      </c>
      <c r="AU29">
        <v>407.91699999999997</v>
      </c>
      <c r="AV29">
        <v>23.6327</v>
      </c>
      <c r="AW29">
        <v>20.078399999999998</v>
      </c>
      <c r="AX29">
        <v>402.089</v>
      </c>
      <c r="AY29">
        <v>23.567</v>
      </c>
      <c r="AZ29">
        <v>600.08900000000006</v>
      </c>
      <c r="BA29">
        <v>100.501</v>
      </c>
      <c r="BB29">
        <v>6.75645E-2</v>
      </c>
      <c r="BC29">
        <v>29.4572</v>
      </c>
      <c r="BD29">
        <v>27.973700000000001</v>
      </c>
      <c r="BE29">
        <v>999.9</v>
      </c>
      <c r="BF29">
        <v>0</v>
      </c>
      <c r="BG29">
        <v>0</v>
      </c>
      <c r="BH29">
        <v>9981.25</v>
      </c>
      <c r="BI29">
        <v>0</v>
      </c>
      <c r="BJ29">
        <v>228.55699999999999</v>
      </c>
      <c r="BK29">
        <v>-7.6938800000000001</v>
      </c>
      <c r="BL29">
        <v>409.91</v>
      </c>
      <c r="BM29">
        <v>416.27499999999998</v>
      </c>
      <c r="BN29">
        <v>3.5543800000000001</v>
      </c>
      <c r="BO29">
        <v>407.91699999999997</v>
      </c>
      <c r="BP29">
        <v>20.078399999999998</v>
      </c>
      <c r="BQ29">
        <v>2.3751199999999999</v>
      </c>
      <c r="BR29">
        <v>2.0179</v>
      </c>
      <c r="BS29">
        <v>20.1952</v>
      </c>
      <c r="BT29">
        <v>17.5855</v>
      </c>
      <c r="BU29">
        <v>180.05600000000001</v>
      </c>
      <c r="BV29">
        <v>0.90010699999999999</v>
      </c>
      <c r="BW29">
        <v>9.9892800000000004E-2</v>
      </c>
      <c r="BX29">
        <v>0</v>
      </c>
      <c r="BY29">
        <v>2.1728999999999998</v>
      </c>
      <c r="BZ29">
        <v>0</v>
      </c>
      <c r="CA29">
        <v>6155.95</v>
      </c>
      <c r="CB29">
        <v>1460.54</v>
      </c>
      <c r="CC29">
        <v>35.375</v>
      </c>
      <c r="CD29">
        <v>38.936999999999998</v>
      </c>
      <c r="CE29">
        <v>37.125</v>
      </c>
      <c r="CF29">
        <v>38.125</v>
      </c>
      <c r="CG29">
        <v>36.436999999999998</v>
      </c>
      <c r="CH29">
        <v>162.07</v>
      </c>
      <c r="CI29">
        <v>17.989999999999998</v>
      </c>
      <c r="CJ29">
        <v>0</v>
      </c>
      <c r="CK29">
        <v>1689563561.2</v>
      </c>
      <c r="CL29">
        <v>0</v>
      </c>
      <c r="CM29">
        <v>1689562757.5</v>
      </c>
      <c r="CN29" t="s">
        <v>354</v>
      </c>
      <c r="CO29">
        <v>1689562751.5</v>
      </c>
      <c r="CP29">
        <v>1689562757.5</v>
      </c>
      <c r="CQ29">
        <v>68</v>
      </c>
      <c r="CR29">
        <v>-8.6999999999999994E-2</v>
      </c>
      <c r="CS29">
        <v>8.0000000000000002E-3</v>
      </c>
      <c r="CT29">
        <v>-1.9390000000000001</v>
      </c>
      <c r="CU29">
        <v>6.6000000000000003E-2</v>
      </c>
      <c r="CV29">
        <v>423</v>
      </c>
      <c r="CW29">
        <v>21</v>
      </c>
      <c r="CX29">
        <v>0.06</v>
      </c>
      <c r="CY29">
        <v>0.03</v>
      </c>
      <c r="CZ29">
        <v>6.3199346421492608</v>
      </c>
      <c r="DA29">
        <v>0.58042125647681908</v>
      </c>
      <c r="DB29">
        <v>7.6039185135704748E-2</v>
      </c>
      <c r="DC29">
        <v>1</v>
      </c>
      <c r="DD29">
        <v>408.00243902439018</v>
      </c>
      <c r="DE29">
        <v>-0.2082648083619508</v>
      </c>
      <c r="DF29">
        <v>5.7707018121816327E-2</v>
      </c>
      <c r="DG29">
        <v>-1</v>
      </c>
      <c r="DH29">
        <v>179.9813658536585</v>
      </c>
      <c r="DI29">
        <v>-0.53810137659644885</v>
      </c>
      <c r="DJ29">
        <v>0.1546129322987827</v>
      </c>
      <c r="DK29">
        <v>1</v>
      </c>
      <c r="DL29">
        <v>2</v>
      </c>
      <c r="DM29">
        <v>2</v>
      </c>
      <c r="DN29" t="s">
        <v>355</v>
      </c>
      <c r="DO29">
        <v>3.2021199999999999</v>
      </c>
      <c r="DP29">
        <v>2.6763300000000001</v>
      </c>
      <c r="DQ29">
        <v>9.35386E-2</v>
      </c>
      <c r="DR29">
        <v>9.4114500000000004E-2</v>
      </c>
      <c r="DS29">
        <v>0.11290500000000001</v>
      </c>
      <c r="DT29">
        <v>9.9508100000000002E-2</v>
      </c>
      <c r="DU29">
        <v>27237.1</v>
      </c>
      <c r="DV29">
        <v>30757.8</v>
      </c>
      <c r="DW29">
        <v>28291.9</v>
      </c>
      <c r="DX29">
        <v>32573.4</v>
      </c>
      <c r="DY29">
        <v>34862.9</v>
      </c>
      <c r="DZ29">
        <v>39801.699999999997</v>
      </c>
      <c r="EA29">
        <v>41511.5</v>
      </c>
      <c r="EB29">
        <v>47061.9</v>
      </c>
      <c r="EC29">
        <v>2.16283</v>
      </c>
      <c r="ED29">
        <v>1.7287300000000001</v>
      </c>
      <c r="EE29">
        <v>0.17921599999999999</v>
      </c>
      <c r="EF29">
        <v>0</v>
      </c>
      <c r="EG29">
        <v>25.040400000000002</v>
      </c>
      <c r="EH29">
        <v>999.9</v>
      </c>
      <c r="EI29">
        <v>48.5</v>
      </c>
      <c r="EJ29">
        <v>33.700000000000003</v>
      </c>
      <c r="EK29">
        <v>25.355899999999998</v>
      </c>
      <c r="EL29">
        <v>63.5246</v>
      </c>
      <c r="EM29">
        <v>17.816500000000001</v>
      </c>
      <c r="EN29">
        <v>1</v>
      </c>
      <c r="EO29">
        <v>2.40777E-2</v>
      </c>
      <c r="EP29">
        <v>-2.89053</v>
      </c>
      <c r="EQ29">
        <v>20.224499999999999</v>
      </c>
      <c r="ER29">
        <v>5.2271700000000001</v>
      </c>
      <c r="ES29">
        <v>12.0116</v>
      </c>
      <c r="ET29">
        <v>4.9897</v>
      </c>
      <c r="EU29">
        <v>3.3050000000000002</v>
      </c>
      <c r="EV29">
        <v>5300.8</v>
      </c>
      <c r="EW29">
        <v>8228.6</v>
      </c>
      <c r="EX29">
        <v>475</v>
      </c>
      <c r="EY29">
        <v>46.2</v>
      </c>
      <c r="EZ29">
        <v>1.85286</v>
      </c>
      <c r="FA29">
        <v>1.86148</v>
      </c>
      <c r="FB29">
        <v>1.86076</v>
      </c>
      <c r="FC29">
        <v>1.85684</v>
      </c>
      <c r="FD29">
        <v>1.8610800000000001</v>
      </c>
      <c r="FE29">
        <v>1.8573</v>
      </c>
      <c r="FF29">
        <v>1.85944</v>
      </c>
      <c r="FG29">
        <v>1.8623400000000001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-1.8660000000000001</v>
      </c>
      <c r="FV29">
        <v>6.5699999999999995E-2</v>
      </c>
      <c r="FW29">
        <v>-0.4227186966863854</v>
      </c>
      <c r="FX29">
        <v>-4.0117494158234393E-3</v>
      </c>
      <c r="FY29">
        <v>1.087516141204025E-6</v>
      </c>
      <c r="FZ29">
        <v>-8.657206703991749E-11</v>
      </c>
      <c r="GA29">
        <v>6.5785000000005311E-2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13.3</v>
      </c>
      <c r="GJ29">
        <v>13.2</v>
      </c>
      <c r="GK29">
        <v>1.02661</v>
      </c>
      <c r="GL29">
        <v>2.4169900000000002</v>
      </c>
      <c r="GM29">
        <v>1.5942400000000001</v>
      </c>
      <c r="GN29">
        <v>2.3059099999999999</v>
      </c>
      <c r="GO29">
        <v>1.39893</v>
      </c>
      <c r="GP29">
        <v>2.4206500000000002</v>
      </c>
      <c r="GQ29">
        <v>35.0364</v>
      </c>
      <c r="GR29">
        <v>14.7012</v>
      </c>
      <c r="GS29">
        <v>18</v>
      </c>
      <c r="GT29">
        <v>653.80999999999995</v>
      </c>
      <c r="GU29">
        <v>386.86</v>
      </c>
      <c r="GV29">
        <v>31.922599999999999</v>
      </c>
      <c r="GW29">
        <v>27.451599999999999</v>
      </c>
      <c r="GX29">
        <v>29.999600000000001</v>
      </c>
      <c r="GY29">
        <v>27.533300000000001</v>
      </c>
      <c r="GZ29">
        <v>27.521599999999999</v>
      </c>
      <c r="HA29">
        <v>20.619800000000001</v>
      </c>
      <c r="HB29">
        <v>20</v>
      </c>
      <c r="HC29">
        <v>-30</v>
      </c>
      <c r="HD29">
        <v>31.9252</v>
      </c>
      <c r="HE29">
        <v>407.88600000000002</v>
      </c>
      <c r="HF29">
        <v>26.674399999999999</v>
      </c>
      <c r="HG29">
        <v>103.854</v>
      </c>
      <c r="HH29">
        <v>103.589</v>
      </c>
    </row>
    <row r="30" spans="1:216" x14ac:dyDescent="0.2">
      <c r="A30">
        <v>12</v>
      </c>
      <c r="B30">
        <v>1689563611.5999999</v>
      </c>
      <c r="C30">
        <v>665.59999990463257</v>
      </c>
      <c r="D30" t="s">
        <v>379</v>
      </c>
      <c r="E30" t="s">
        <v>380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1689563611.5999999</v>
      </c>
      <c r="M30">
        <f t="shared" si="0"/>
        <v>3.6248807119929191E-3</v>
      </c>
      <c r="N30">
        <f t="shared" si="1"/>
        <v>3.6248807119929189</v>
      </c>
      <c r="O30">
        <f t="shared" si="2"/>
        <v>3.8714269299877802</v>
      </c>
      <c r="P30">
        <f t="shared" si="3"/>
        <v>400.096</v>
      </c>
      <c r="Q30">
        <f t="shared" si="4"/>
        <v>366.13029253625592</v>
      </c>
      <c r="R30">
        <f t="shared" si="5"/>
        <v>36.821833176393874</v>
      </c>
      <c r="S30">
        <f t="shared" si="6"/>
        <v>40.237774548752</v>
      </c>
      <c r="T30">
        <f t="shared" si="7"/>
        <v>0.25810510765351641</v>
      </c>
      <c r="U30">
        <f t="shared" si="8"/>
        <v>2.9390259666262155</v>
      </c>
      <c r="V30">
        <f t="shared" si="9"/>
        <v>0.24614126731288158</v>
      </c>
      <c r="W30">
        <f t="shared" si="10"/>
        <v>0.15486697546402867</v>
      </c>
      <c r="X30">
        <f t="shared" si="11"/>
        <v>20.657103799471535</v>
      </c>
      <c r="Y30">
        <f t="shared" si="12"/>
        <v>28.715805692557414</v>
      </c>
      <c r="Z30">
        <f t="shared" si="13"/>
        <v>28.020800000000001</v>
      </c>
      <c r="AA30">
        <f t="shared" si="14"/>
        <v>3.7994436175455228</v>
      </c>
      <c r="AB30">
        <f t="shared" si="15"/>
        <v>56.992756351837905</v>
      </c>
      <c r="AC30">
        <f t="shared" si="16"/>
        <v>2.3637439772683</v>
      </c>
      <c r="AD30">
        <f t="shared" si="17"/>
        <v>4.1474463222589408</v>
      </c>
      <c r="AE30">
        <f t="shared" si="18"/>
        <v>1.4356996402772229</v>
      </c>
      <c r="AF30">
        <f t="shared" si="19"/>
        <v>-159.85723939888774</v>
      </c>
      <c r="AG30">
        <f t="shared" si="20"/>
        <v>239.57453708408192</v>
      </c>
      <c r="AH30">
        <f t="shared" si="21"/>
        <v>17.906417864311159</v>
      </c>
      <c r="AI30">
        <f t="shared" si="22"/>
        <v>118.28081934897688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52717.435761673383</v>
      </c>
      <c r="AO30">
        <f t="shared" si="26"/>
        <v>124.892</v>
      </c>
      <c r="AP30">
        <f t="shared" si="27"/>
        <v>105.28458601008887</v>
      </c>
      <c r="AQ30">
        <f t="shared" si="28"/>
        <v>0.8430050444391064</v>
      </c>
      <c r="AR30">
        <f t="shared" si="29"/>
        <v>0.16539973576747538</v>
      </c>
      <c r="AS30">
        <v>1689563611.5999999</v>
      </c>
      <c r="AT30">
        <v>400.096</v>
      </c>
      <c r="AU30">
        <v>405.41699999999997</v>
      </c>
      <c r="AV30">
        <v>23.503399999999999</v>
      </c>
      <c r="AW30">
        <v>19.964200000000002</v>
      </c>
      <c r="AX30">
        <v>401.96100000000001</v>
      </c>
      <c r="AY30">
        <v>23.4376</v>
      </c>
      <c r="AZ30">
        <v>600.08199999999999</v>
      </c>
      <c r="BA30">
        <v>100.503</v>
      </c>
      <c r="BB30">
        <v>6.7299499999999998E-2</v>
      </c>
      <c r="BC30">
        <v>29.532800000000002</v>
      </c>
      <c r="BD30">
        <v>28.020800000000001</v>
      </c>
      <c r="BE30">
        <v>999.9</v>
      </c>
      <c r="BF30">
        <v>0</v>
      </c>
      <c r="BG30">
        <v>0</v>
      </c>
      <c r="BH30">
        <v>10003.799999999999</v>
      </c>
      <c r="BI30">
        <v>0</v>
      </c>
      <c r="BJ30">
        <v>184.77600000000001</v>
      </c>
      <c r="BK30">
        <v>-5.3213200000000001</v>
      </c>
      <c r="BL30">
        <v>409.726</v>
      </c>
      <c r="BM30">
        <v>413.67599999999999</v>
      </c>
      <c r="BN30">
        <v>3.53918</v>
      </c>
      <c r="BO30">
        <v>405.41699999999997</v>
      </c>
      <c r="BP30">
        <v>19.964200000000002</v>
      </c>
      <c r="BQ30">
        <v>2.3621699999999999</v>
      </c>
      <c r="BR30">
        <v>2.0064700000000002</v>
      </c>
      <c r="BS30">
        <v>20.1068</v>
      </c>
      <c r="BT30">
        <v>17.4955</v>
      </c>
      <c r="BU30">
        <v>124.892</v>
      </c>
      <c r="BV30">
        <v>0.89984699999999995</v>
      </c>
      <c r="BW30">
        <v>0.10015300000000001</v>
      </c>
      <c r="BX30">
        <v>0</v>
      </c>
      <c r="BY30">
        <v>2.4165999999999999</v>
      </c>
      <c r="BZ30">
        <v>0</v>
      </c>
      <c r="CA30">
        <v>4950.6400000000003</v>
      </c>
      <c r="CB30">
        <v>1012.99</v>
      </c>
      <c r="CC30">
        <v>35.625</v>
      </c>
      <c r="CD30">
        <v>39.936999999999998</v>
      </c>
      <c r="CE30">
        <v>37.5</v>
      </c>
      <c r="CF30">
        <v>39.5</v>
      </c>
      <c r="CG30">
        <v>36.875</v>
      </c>
      <c r="CH30">
        <v>112.38</v>
      </c>
      <c r="CI30">
        <v>12.51</v>
      </c>
      <c r="CJ30">
        <v>0</v>
      </c>
      <c r="CK30">
        <v>1689563621.2</v>
      </c>
      <c r="CL30">
        <v>0</v>
      </c>
      <c r="CM30">
        <v>1689562757.5</v>
      </c>
      <c r="CN30" t="s">
        <v>354</v>
      </c>
      <c r="CO30">
        <v>1689562751.5</v>
      </c>
      <c r="CP30">
        <v>1689562757.5</v>
      </c>
      <c r="CQ30">
        <v>68</v>
      </c>
      <c r="CR30">
        <v>-8.6999999999999994E-2</v>
      </c>
      <c r="CS30">
        <v>8.0000000000000002E-3</v>
      </c>
      <c r="CT30">
        <v>-1.9390000000000001</v>
      </c>
      <c r="CU30">
        <v>6.6000000000000003E-2</v>
      </c>
      <c r="CV30">
        <v>423</v>
      </c>
      <c r="CW30">
        <v>21</v>
      </c>
      <c r="CX30">
        <v>0.06</v>
      </c>
      <c r="CY30">
        <v>0.03</v>
      </c>
      <c r="CZ30">
        <v>3.7719958509150282</v>
      </c>
      <c r="DA30">
        <v>0.27740004173837213</v>
      </c>
      <c r="DB30">
        <v>6.5351481337893633E-2</v>
      </c>
      <c r="DC30">
        <v>1</v>
      </c>
      <c r="DD30">
        <v>405.43525</v>
      </c>
      <c r="DE30">
        <v>-0.66855534709303532</v>
      </c>
      <c r="DF30">
        <v>8.0196555412311812E-2</v>
      </c>
      <c r="DG30">
        <v>-1</v>
      </c>
      <c r="DH30">
        <v>124.9946097560976</v>
      </c>
      <c r="DI30">
        <v>-0.268638602238294</v>
      </c>
      <c r="DJ30">
        <v>8.126646266202868E-2</v>
      </c>
      <c r="DK30">
        <v>1</v>
      </c>
      <c r="DL30">
        <v>2</v>
      </c>
      <c r="DM30">
        <v>2</v>
      </c>
      <c r="DN30" t="s">
        <v>355</v>
      </c>
      <c r="DO30">
        <v>3.2022200000000001</v>
      </c>
      <c r="DP30">
        <v>2.6762600000000001</v>
      </c>
      <c r="DQ30">
        <v>9.3539999999999998E-2</v>
      </c>
      <c r="DR30">
        <v>9.3699500000000005E-2</v>
      </c>
      <c r="DS30">
        <v>0.112496</v>
      </c>
      <c r="DT30">
        <v>9.9132600000000001E-2</v>
      </c>
      <c r="DU30">
        <v>27239.599999999999</v>
      </c>
      <c r="DV30">
        <v>30775.1</v>
      </c>
      <c r="DW30">
        <v>28294.3</v>
      </c>
      <c r="DX30">
        <v>32576.5</v>
      </c>
      <c r="DY30">
        <v>34882.6</v>
      </c>
      <c r="DZ30">
        <v>39822.800000000003</v>
      </c>
      <c r="EA30">
        <v>41515.599999999999</v>
      </c>
      <c r="EB30">
        <v>47067</v>
      </c>
      <c r="EC30">
        <v>2.1632500000000001</v>
      </c>
      <c r="ED30">
        <v>1.7297800000000001</v>
      </c>
      <c r="EE30">
        <v>0.17391899999999999</v>
      </c>
      <c r="EF30">
        <v>0</v>
      </c>
      <c r="EG30">
        <v>25.174700000000001</v>
      </c>
      <c r="EH30">
        <v>999.9</v>
      </c>
      <c r="EI30">
        <v>48.4</v>
      </c>
      <c r="EJ30">
        <v>33.700000000000003</v>
      </c>
      <c r="EK30">
        <v>25.304300000000001</v>
      </c>
      <c r="EL30">
        <v>63.554600000000001</v>
      </c>
      <c r="EM30">
        <v>17.664300000000001</v>
      </c>
      <c r="EN30">
        <v>1</v>
      </c>
      <c r="EO30">
        <v>1.8135200000000001E-2</v>
      </c>
      <c r="EP30">
        <v>-2.16621</v>
      </c>
      <c r="EQ30">
        <v>20.2346</v>
      </c>
      <c r="ER30">
        <v>5.2270200000000004</v>
      </c>
      <c r="ES30">
        <v>12.010199999999999</v>
      </c>
      <c r="ET30">
        <v>4.9896500000000001</v>
      </c>
      <c r="EU30">
        <v>3.3050000000000002</v>
      </c>
      <c r="EV30">
        <v>5302.2</v>
      </c>
      <c r="EW30">
        <v>8234.2999999999993</v>
      </c>
      <c r="EX30">
        <v>475</v>
      </c>
      <c r="EY30">
        <v>46.2</v>
      </c>
      <c r="EZ30">
        <v>1.8528100000000001</v>
      </c>
      <c r="FA30">
        <v>1.86151</v>
      </c>
      <c r="FB30">
        <v>1.8607800000000001</v>
      </c>
      <c r="FC30">
        <v>1.85684</v>
      </c>
      <c r="FD30">
        <v>1.8611</v>
      </c>
      <c r="FE30">
        <v>1.85731</v>
      </c>
      <c r="FF30">
        <v>1.85944</v>
      </c>
      <c r="FG30">
        <v>1.8623400000000001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-1.865</v>
      </c>
      <c r="FV30">
        <v>6.5799999999999997E-2</v>
      </c>
      <c r="FW30">
        <v>-0.4227186966863854</v>
      </c>
      <c r="FX30">
        <v>-4.0117494158234393E-3</v>
      </c>
      <c r="FY30">
        <v>1.087516141204025E-6</v>
      </c>
      <c r="FZ30">
        <v>-8.657206703991749E-11</v>
      </c>
      <c r="GA30">
        <v>6.5785000000005311E-2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14.3</v>
      </c>
      <c r="GJ30">
        <v>14.2</v>
      </c>
      <c r="GK30">
        <v>1.02173</v>
      </c>
      <c r="GL30">
        <v>2.4230999999999998</v>
      </c>
      <c r="GM30">
        <v>1.5942400000000001</v>
      </c>
      <c r="GN30">
        <v>2.3059099999999999</v>
      </c>
      <c r="GO30">
        <v>1.39893</v>
      </c>
      <c r="GP30">
        <v>2.3974600000000001</v>
      </c>
      <c r="GQ30">
        <v>34.990400000000001</v>
      </c>
      <c r="GR30">
        <v>14.7012</v>
      </c>
      <c r="GS30">
        <v>18</v>
      </c>
      <c r="GT30">
        <v>653.00199999999995</v>
      </c>
      <c r="GU30">
        <v>386.767</v>
      </c>
      <c r="GV30">
        <v>31.334</v>
      </c>
      <c r="GW30">
        <v>27.374099999999999</v>
      </c>
      <c r="GX30">
        <v>29.999700000000001</v>
      </c>
      <c r="GY30">
        <v>27.435199999999998</v>
      </c>
      <c r="GZ30">
        <v>27.422599999999999</v>
      </c>
      <c r="HA30">
        <v>20.523900000000001</v>
      </c>
      <c r="HB30">
        <v>20</v>
      </c>
      <c r="HC30">
        <v>-30</v>
      </c>
      <c r="HD30">
        <v>31.317599999999999</v>
      </c>
      <c r="HE30">
        <v>405.39699999999999</v>
      </c>
      <c r="HF30">
        <v>26.674399999999999</v>
      </c>
      <c r="HG30">
        <v>103.864</v>
      </c>
      <c r="HH30">
        <v>103.599</v>
      </c>
    </row>
    <row r="31" spans="1:216" x14ac:dyDescent="0.2">
      <c r="A31">
        <v>13</v>
      </c>
      <c r="B31">
        <v>1689563672.0999999</v>
      </c>
      <c r="C31">
        <v>726.09999990463257</v>
      </c>
      <c r="D31" t="s">
        <v>381</v>
      </c>
      <c r="E31" t="s">
        <v>382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1689563672.0999999</v>
      </c>
      <c r="M31">
        <f t="shared" si="0"/>
        <v>3.5804880684654752E-3</v>
      </c>
      <c r="N31">
        <f t="shared" si="1"/>
        <v>3.5804880684654754</v>
      </c>
      <c r="O31">
        <f t="shared" si="2"/>
        <v>2.7121918405675598</v>
      </c>
      <c r="P31">
        <f t="shared" si="3"/>
        <v>400.05200000000002</v>
      </c>
      <c r="Q31">
        <f t="shared" si="4"/>
        <v>372.93867306863962</v>
      </c>
      <c r="R31">
        <f t="shared" si="5"/>
        <v>37.506908001740278</v>
      </c>
      <c r="S31">
        <f t="shared" si="6"/>
        <v>40.233729144927203</v>
      </c>
      <c r="T31">
        <f t="shared" si="7"/>
        <v>0.25151795307402774</v>
      </c>
      <c r="U31">
        <f t="shared" si="8"/>
        <v>2.9403429769936733</v>
      </c>
      <c r="V31">
        <f t="shared" si="9"/>
        <v>0.24014736882807394</v>
      </c>
      <c r="W31">
        <f t="shared" si="10"/>
        <v>0.15107086606950415</v>
      </c>
      <c r="X31">
        <f t="shared" si="11"/>
        <v>16.536543845859583</v>
      </c>
      <c r="Y31">
        <f t="shared" si="12"/>
        <v>28.713462881408379</v>
      </c>
      <c r="Z31">
        <f t="shared" si="13"/>
        <v>28.069600000000001</v>
      </c>
      <c r="AA31">
        <f t="shared" si="14"/>
        <v>3.8102642972777936</v>
      </c>
      <c r="AB31">
        <f t="shared" si="15"/>
        <v>56.791779723525778</v>
      </c>
      <c r="AC31">
        <f t="shared" si="16"/>
        <v>2.3567665254426804</v>
      </c>
      <c r="AD31">
        <f t="shared" si="17"/>
        <v>4.1498374182248048</v>
      </c>
      <c r="AE31">
        <f t="shared" si="18"/>
        <v>1.4534977718351132</v>
      </c>
      <c r="AF31">
        <f t="shared" si="19"/>
        <v>-157.89952381932747</v>
      </c>
      <c r="AG31">
        <f t="shared" si="20"/>
        <v>233.53132601209583</v>
      </c>
      <c r="AH31">
        <f t="shared" si="21"/>
        <v>17.452008668326222</v>
      </c>
      <c r="AI31">
        <f t="shared" si="22"/>
        <v>109.62035470695417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52753.611539873054</v>
      </c>
      <c r="AO31">
        <f t="shared" si="26"/>
        <v>99.988299999999995</v>
      </c>
      <c r="AP31">
        <f t="shared" si="27"/>
        <v>84.289866904590468</v>
      </c>
      <c r="AQ31">
        <f t="shared" si="28"/>
        <v>0.84299729972997306</v>
      </c>
      <c r="AR31">
        <f t="shared" si="29"/>
        <v>0.16538478847884788</v>
      </c>
      <c r="AS31">
        <v>1689563672.0999999</v>
      </c>
      <c r="AT31">
        <v>400.05200000000002</v>
      </c>
      <c r="AU31">
        <v>404.19600000000003</v>
      </c>
      <c r="AV31">
        <v>23.433800000000002</v>
      </c>
      <c r="AW31">
        <v>19.9377</v>
      </c>
      <c r="AX31">
        <v>401.91699999999997</v>
      </c>
      <c r="AY31">
        <v>23.367999999999999</v>
      </c>
      <c r="AZ31">
        <v>600.08299999999997</v>
      </c>
      <c r="BA31">
        <v>100.504</v>
      </c>
      <c r="BB31">
        <v>6.7248600000000006E-2</v>
      </c>
      <c r="BC31">
        <v>29.5428</v>
      </c>
      <c r="BD31">
        <v>28.069600000000001</v>
      </c>
      <c r="BE31">
        <v>999.9</v>
      </c>
      <c r="BF31">
        <v>0</v>
      </c>
      <c r="BG31">
        <v>0</v>
      </c>
      <c r="BH31">
        <v>10011.200000000001</v>
      </c>
      <c r="BI31">
        <v>0</v>
      </c>
      <c r="BJ31">
        <v>266.77800000000002</v>
      </c>
      <c r="BK31">
        <v>-4.1445299999999996</v>
      </c>
      <c r="BL31">
        <v>409.65100000000001</v>
      </c>
      <c r="BM31">
        <v>412.41899999999998</v>
      </c>
      <c r="BN31">
        <v>3.4960599999999999</v>
      </c>
      <c r="BO31">
        <v>404.19600000000003</v>
      </c>
      <c r="BP31">
        <v>19.9377</v>
      </c>
      <c r="BQ31">
        <v>2.3551899999999999</v>
      </c>
      <c r="BR31">
        <v>2.0038200000000002</v>
      </c>
      <c r="BS31">
        <v>20.058900000000001</v>
      </c>
      <c r="BT31">
        <v>17.474499999999999</v>
      </c>
      <c r="BU31">
        <v>99.988299999999995</v>
      </c>
      <c r="BV31">
        <v>0.900084</v>
      </c>
      <c r="BW31">
        <v>9.9915500000000004E-2</v>
      </c>
      <c r="BX31">
        <v>0</v>
      </c>
      <c r="BY31">
        <v>2.5023</v>
      </c>
      <c r="BZ31">
        <v>0</v>
      </c>
      <c r="CA31">
        <v>6022.87</v>
      </c>
      <c r="CB31">
        <v>811.05600000000004</v>
      </c>
      <c r="CC31">
        <v>35.811999999999998</v>
      </c>
      <c r="CD31">
        <v>40.625</v>
      </c>
      <c r="CE31">
        <v>37.811999999999998</v>
      </c>
      <c r="CF31">
        <v>40.561999999999998</v>
      </c>
      <c r="CG31">
        <v>37.186999999999998</v>
      </c>
      <c r="CH31">
        <v>90</v>
      </c>
      <c r="CI31">
        <v>9.99</v>
      </c>
      <c r="CJ31">
        <v>0</v>
      </c>
      <c r="CK31">
        <v>1689563681.8</v>
      </c>
      <c r="CL31">
        <v>0</v>
      </c>
      <c r="CM31">
        <v>1689562757.5</v>
      </c>
      <c r="CN31" t="s">
        <v>354</v>
      </c>
      <c r="CO31">
        <v>1689562751.5</v>
      </c>
      <c r="CP31">
        <v>1689562757.5</v>
      </c>
      <c r="CQ31">
        <v>68</v>
      </c>
      <c r="CR31">
        <v>-8.6999999999999994E-2</v>
      </c>
      <c r="CS31">
        <v>8.0000000000000002E-3</v>
      </c>
      <c r="CT31">
        <v>-1.9390000000000001</v>
      </c>
      <c r="CU31">
        <v>6.6000000000000003E-2</v>
      </c>
      <c r="CV31">
        <v>423</v>
      </c>
      <c r="CW31">
        <v>21</v>
      </c>
      <c r="CX31">
        <v>0.06</v>
      </c>
      <c r="CY31">
        <v>0.03</v>
      </c>
      <c r="CZ31">
        <v>2.6604220727733678</v>
      </c>
      <c r="DA31">
        <v>0.14032160998582241</v>
      </c>
      <c r="DB31">
        <v>3.0253489670882129E-2</v>
      </c>
      <c r="DC31">
        <v>1</v>
      </c>
      <c r="DD31">
        <v>404.20870731707311</v>
      </c>
      <c r="DE31">
        <v>-0.2659233449494679</v>
      </c>
      <c r="DF31">
        <v>4.2907298772163691E-2</v>
      </c>
      <c r="DG31">
        <v>-1</v>
      </c>
      <c r="DH31">
        <v>100.01098500000001</v>
      </c>
      <c r="DI31">
        <v>-5.3744254766423867E-2</v>
      </c>
      <c r="DJ31">
        <v>6.476653283139383E-2</v>
      </c>
      <c r="DK31">
        <v>1</v>
      </c>
      <c r="DL31">
        <v>2</v>
      </c>
      <c r="DM31">
        <v>2</v>
      </c>
      <c r="DN31" t="s">
        <v>355</v>
      </c>
      <c r="DO31">
        <v>3.2023000000000001</v>
      </c>
      <c r="DP31">
        <v>2.6762700000000001</v>
      </c>
      <c r="DQ31">
        <v>9.3548199999999998E-2</v>
      </c>
      <c r="DR31">
        <v>9.3501100000000004E-2</v>
      </c>
      <c r="DS31">
        <v>0.112279</v>
      </c>
      <c r="DT31">
        <v>9.90563E-2</v>
      </c>
      <c r="DU31">
        <v>27240.2</v>
      </c>
      <c r="DV31">
        <v>30782.6</v>
      </c>
      <c r="DW31">
        <v>28295</v>
      </c>
      <c r="DX31">
        <v>32577.1</v>
      </c>
      <c r="DY31">
        <v>34892</v>
      </c>
      <c r="DZ31">
        <v>39827</v>
      </c>
      <c r="EA31">
        <v>41516.699999999997</v>
      </c>
      <c r="EB31">
        <v>47068</v>
      </c>
      <c r="EC31">
        <v>2.1639499999999998</v>
      </c>
      <c r="ED31">
        <v>1.7307999999999999</v>
      </c>
      <c r="EE31">
        <v>0.16919500000000001</v>
      </c>
      <c r="EF31">
        <v>0</v>
      </c>
      <c r="EG31">
        <v>25.301200000000001</v>
      </c>
      <c r="EH31">
        <v>999.9</v>
      </c>
      <c r="EI31">
        <v>48.4</v>
      </c>
      <c r="EJ31">
        <v>33.6</v>
      </c>
      <c r="EK31">
        <v>25.163499999999999</v>
      </c>
      <c r="EL31">
        <v>63.634599999999999</v>
      </c>
      <c r="EM31">
        <v>17.664300000000001</v>
      </c>
      <c r="EN31">
        <v>1</v>
      </c>
      <c r="EO31">
        <v>1.52973E-2</v>
      </c>
      <c r="EP31">
        <v>-1.94478</v>
      </c>
      <c r="EQ31">
        <v>20.2376</v>
      </c>
      <c r="ER31">
        <v>5.2246300000000003</v>
      </c>
      <c r="ES31">
        <v>12.0101</v>
      </c>
      <c r="ET31">
        <v>4.9895500000000004</v>
      </c>
      <c r="EU31">
        <v>3.3050000000000002</v>
      </c>
      <c r="EV31">
        <v>5303.5</v>
      </c>
      <c r="EW31">
        <v>8240</v>
      </c>
      <c r="EX31">
        <v>475</v>
      </c>
      <c r="EY31">
        <v>46.2</v>
      </c>
      <c r="EZ31">
        <v>1.8528500000000001</v>
      </c>
      <c r="FA31">
        <v>1.8615200000000001</v>
      </c>
      <c r="FB31">
        <v>1.8607800000000001</v>
      </c>
      <c r="FC31">
        <v>1.85684</v>
      </c>
      <c r="FD31">
        <v>1.8611</v>
      </c>
      <c r="FE31">
        <v>1.8573</v>
      </c>
      <c r="FF31">
        <v>1.85944</v>
      </c>
      <c r="FG31">
        <v>1.8623400000000001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-1.865</v>
      </c>
      <c r="FV31">
        <v>6.5799999999999997E-2</v>
      </c>
      <c r="FW31">
        <v>-0.4227186966863854</v>
      </c>
      <c r="FX31">
        <v>-4.0117494158234393E-3</v>
      </c>
      <c r="FY31">
        <v>1.087516141204025E-6</v>
      </c>
      <c r="FZ31">
        <v>-8.657206703991749E-11</v>
      </c>
      <c r="GA31">
        <v>6.5785000000005311E-2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15.3</v>
      </c>
      <c r="GJ31">
        <v>15.2</v>
      </c>
      <c r="GK31">
        <v>1.01929</v>
      </c>
      <c r="GL31">
        <v>2.4218799999999998</v>
      </c>
      <c r="GM31">
        <v>1.5942400000000001</v>
      </c>
      <c r="GN31">
        <v>2.3071299999999999</v>
      </c>
      <c r="GO31">
        <v>1.39893</v>
      </c>
      <c r="GP31">
        <v>2.3938000000000001</v>
      </c>
      <c r="GQ31">
        <v>34.944400000000002</v>
      </c>
      <c r="GR31">
        <v>14.692399999999999</v>
      </c>
      <c r="GS31">
        <v>18</v>
      </c>
      <c r="GT31">
        <v>652.75900000000001</v>
      </c>
      <c r="GU31">
        <v>386.86700000000002</v>
      </c>
      <c r="GV31">
        <v>31.2041</v>
      </c>
      <c r="GW31">
        <v>27.328099999999999</v>
      </c>
      <c r="GX31">
        <v>30</v>
      </c>
      <c r="GY31">
        <v>27.366700000000002</v>
      </c>
      <c r="GZ31">
        <v>27.352699999999999</v>
      </c>
      <c r="HA31">
        <v>20.475100000000001</v>
      </c>
      <c r="HB31">
        <v>20</v>
      </c>
      <c r="HC31">
        <v>-30</v>
      </c>
      <c r="HD31">
        <v>31.180800000000001</v>
      </c>
      <c r="HE31">
        <v>404.24799999999999</v>
      </c>
      <c r="HF31">
        <v>26.674399999999999</v>
      </c>
      <c r="HG31">
        <v>103.866</v>
      </c>
      <c r="HH31">
        <v>103.601</v>
      </c>
    </row>
    <row r="32" spans="1:216" x14ac:dyDescent="0.2">
      <c r="A32">
        <v>14</v>
      </c>
      <c r="B32">
        <v>1689563732.5999999</v>
      </c>
      <c r="C32">
        <v>786.59999990463257</v>
      </c>
      <c r="D32" t="s">
        <v>383</v>
      </c>
      <c r="E32" t="s">
        <v>384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1689563732.5999999</v>
      </c>
      <c r="M32">
        <f t="shared" si="0"/>
        <v>3.4639565327455476E-3</v>
      </c>
      <c r="N32">
        <f t="shared" si="1"/>
        <v>3.4639565327455477</v>
      </c>
      <c r="O32">
        <f t="shared" si="2"/>
        <v>1.4634561122775365</v>
      </c>
      <c r="P32">
        <f t="shared" si="3"/>
        <v>400.09300000000002</v>
      </c>
      <c r="Q32">
        <f t="shared" si="4"/>
        <v>380.92292973996103</v>
      </c>
      <c r="R32">
        <f t="shared" si="5"/>
        <v>38.308466393792898</v>
      </c>
      <c r="S32">
        <f t="shared" si="6"/>
        <v>40.236352417416306</v>
      </c>
      <c r="T32">
        <f t="shared" si="7"/>
        <v>0.24431171680924574</v>
      </c>
      <c r="U32">
        <f t="shared" si="8"/>
        <v>2.9391842894118678</v>
      </c>
      <c r="V32">
        <f t="shared" si="9"/>
        <v>0.23356436348396464</v>
      </c>
      <c r="W32">
        <f t="shared" si="10"/>
        <v>0.14690393358382758</v>
      </c>
      <c r="X32">
        <f t="shared" si="11"/>
        <v>12.398676642070436</v>
      </c>
      <c r="Y32">
        <f t="shared" si="12"/>
        <v>28.606470256355376</v>
      </c>
      <c r="Z32">
        <f t="shared" si="13"/>
        <v>28.0029</v>
      </c>
      <c r="AA32">
        <f t="shared" si="14"/>
        <v>3.7954812825979922</v>
      </c>
      <c r="AB32">
        <f t="shared" si="15"/>
        <v>56.986286177648658</v>
      </c>
      <c r="AC32">
        <f t="shared" si="16"/>
        <v>2.3495484247233902</v>
      </c>
      <c r="AD32">
        <f t="shared" si="17"/>
        <v>4.1230067483234896</v>
      </c>
      <c r="AE32">
        <f t="shared" si="18"/>
        <v>1.445932857874602</v>
      </c>
      <c r="AF32">
        <f t="shared" si="19"/>
        <v>-152.76048309407864</v>
      </c>
      <c r="AG32">
        <f t="shared" si="20"/>
        <v>226.18195488853664</v>
      </c>
      <c r="AH32">
        <f t="shared" si="21"/>
        <v>16.894385074822786</v>
      </c>
      <c r="AI32">
        <f t="shared" si="22"/>
        <v>102.71453351135122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52739.795082660778</v>
      </c>
      <c r="AO32">
        <f t="shared" si="26"/>
        <v>74.957899999999995</v>
      </c>
      <c r="AP32">
        <f t="shared" si="27"/>
        <v>63.19022967982923</v>
      </c>
      <c r="AQ32">
        <f t="shared" si="28"/>
        <v>0.84300960512273204</v>
      </c>
      <c r="AR32">
        <f t="shared" si="29"/>
        <v>0.16540853788687299</v>
      </c>
      <c r="AS32">
        <v>1689563732.5999999</v>
      </c>
      <c r="AT32">
        <v>400.09300000000002</v>
      </c>
      <c r="AU32">
        <v>402.94200000000001</v>
      </c>
      <c r="AV32">
        <v>23.3629</v>
      </c>
      <c r="AW32">
        <v>19.9803</v>
      </c>
      <c r="AX32">
        <v>401.95800000000003</v>
      </c>
      <c r="AY32">
        <v>23.2971</v>
      </c>
      <c r="AZ32">
        <v>600.07600000000002</v>
      </c>
      <c r="BA32">
        <v>100.5</v>
      </c>
      <c r="BB32">
        <v>6.7499100000000006E-2</v>
      </c>
      <c r="BC32">
        <v>29.430299999999999</v>
      </c>
      <c r="BD32">
        <v>28.0029</v>
      </c>
      <c r="BE32">
        <v>999.9</v>
      </c>
      <c r="BF32">
        <v>0</v>
      </c>
      <c r="BG32">
        <v>0</v>
      </c>
      <c r="BH32">
        <v>10005</v>
      </c>
      <c r="BI32">
        <v>0</v>
      </c>
      <c r="BJ32">
        <v>291.089</v>
      </c>
      <c r="BK32">
        <v>-2.8488199999999999</v>
      </c>
      <c r="BL32">
        <v>409.66399999999999</v>
      </c>
      <c r="BM32">
        <v>411.15699999999998</v>
      </c>
      <c r="BN32">
        <v>3.3826299999999998</v>
      </c>
      <c r="BO32">
        <v>402.94200000000001</v>
      </c>
      <c r="BP32">
        <v>19.9803</v>
      </c>
      <c r="BQ32">
        <v>2.3479800000000002</v>
      </c>
      <c r="BR32">
        <v>2.0080300000000002</v>
      </c>
      <c r="BS32">
        <v>20.009399999999999</v>
      </c>
      <c r="BT32">
        <v>17.5078</v>
      </c>
      <c r="BU32">
        <v>74.957899999999995</v>
      </c>
      <c r="BV32">
        <v>0.89971100000000004</v>
      </c>
      <c r="BW32">
        <v>0.100289</v>
      </c>
      <c r="BX32">
        <v>0</v>
      </c>
      <c r="BY32">
        <v>2.4821</v>
      </c>
      <c r="BZ32">
        <v>0</v>
      </c>
      <c r="CA32">
        <v>6351.48</v>
      </c>
      <c r="CB32">
        <v>607.95399999999995</v>
      </c>
      <c r="CC32">
        <v>36</v>
      </c>
      <c r="CD32">
        <v>41.125</v>
      </c>
      <c r="CE32">
        <v>38.125</v>
      </c>
      <c r="CF32">
        <v>41.375</v>
      </c>
      <c r="CG32">
        <v>37.436999999999998</v>
      </c>
      <c r="CH32">
        <v>67.44</v>
      </c>
      <c r="CI32">
        <v>7.52</v>
      </c>
      <c r="CJ32">
        <v>0</v>
      </c>
      <c r="CK32">
        <v>1689563742.4000001</v>
      </c>
      <c r="CL32">
        <v>0</v>
      </c>
      <c r="CM32">
        <v>1689562757.5</v>
      </c>
      <c r="CN32" t="s">
        <v>354</v>
      </c>
      <c r="CO32">
        <v>1689562751.5</v>
      </c>
      <c r="CP32">
        <v>1689562757.5</v>
      </c>
      <c r="CQ32">
        <v>68</v>
      </c>
      <c r="CR32">
        <v>-8.6999999999999994E-2</v>
      </c>
      <c r="CS32">
        <v>8.0000000000000002E-3</v>
      </c>
      <c r="CT32">
        <v>-1.9390000000000001</v>
      </c>
      <c r="CU32">
        <v>6.6000000000000003E-2</v>
      </c>
      <c r="CV32">
        <v>423</v>
      </c>
      <c r="CW32">
        <v>21</v>
      </c>
      <c r="CX32">
        <v>0.06</v>
      </c>
      <c r="CY32">
        <v>0.03</v>
      </c>
      <c r="CZ32">
        <v>1.4497361810408209</v>
      </c>
      <c r="DA32">
        <v>0.1013803138957514</v>
      </c>
      <c r="DB32">
        <v>1.9661793391042761E-2</v>
      </c>
      <c r="DC32">
        <v>1</v>
      </c>
      <c r="DD32">
        <v>402.95254999999997</v>
      </c>
      <c r="DE32">
        <v>-0.25467917448419458</v>
      </c>
      <c r="DF32">
        <v>2.9907315158677009E-2</v>
      </c>
      <c r="DG32">
        <v>-1</v>
      </c>
      <c r="DH32">
        <v>75.008734146341467</v>
      </c>
      <c r="DI32">
        <v>-7.2755347838209319E-2</v>
      </c>
      <c r="DJ32">
        <v>0.1211695538707918</v>
      </c>
      <c r="DK32">
        <v>1</v>
      </c>
      <c r="DL32">
        <v>2</v>
      </c>
      <c r="DM32">
        <v>2</v>
      </c>
      <c r="DN32" t="s">
        <v>355</v>
      </c>
      <c r="DO32">
        <v>3.2022900000000001</v>
      </c>
      <c r="DP32">
        <v>2.6764700000000001</v>
      </c>
      <c r="DQ32">
        <v>9.3558799999999998E-2</v>
      </c>
      <c r="DR32">
        <v>9.3284099999999995E-2</v>
      </c>
      <c r="DS32">
        <v>0.112042</v>
      </c>
      <c r="DT32">
        <v>9.9209699999999998E-2</v>
      </c>
      <c r="DU32">
        <v>27238.5</v>
      </c>
      <c r="DV32">
        <v>30787.5</v>
      </c>
      <c r="DW32">
        <v>28293.599999999999</v>
      </c>
      <c r="DX32">
        <v>32574.5</v>
      </c>
      <c r="DY32">
        <v>34899.599999999999</v>
      </c>
      <c r="DZ32">
        <v>39817</v>
      </c>
      <c r="EA32">
        <v>41514.400000000001</v>
      </c>
      <c r="EB32">
        <v>47064.1</v>
      </c>
      <c r="EC32">
        <v>2.1640000000000001</v>
      </c>
      <c r="ED32">
        <v>1.73048</v>
      </c>
      <c r="EE32">
        <v>0.15607499999999999</v>
      </c>
      <c r="EF32">
        <v>0</v>
      </c>
      <c r="EG32">
        <v>25.449300000000001</v>
      </c>
      <c r="EH32">
        <v>999.9</v>
      </c>
      <c r="EI32">
        <v>48.5</v>
      </c>
      <c r="EJ32">
        <v>33.6</v>
      </c>
      <c r="EK32">
        <v>25.216100000000001</v>
      </c>
      <c r="EL32">
        <v>63.424599999999998</v>
      </c>
      <c r="EM32">
        <v>17.660299999999999</v>
      </c>
      <c r="EN32">
        <v>1</v>
      </c>
      <c r="EO32">
        <v>1.6051800000000001E-2</v>
      </c>
      <c r="EP32">
        <v>-1.79698</v>
      </c>
      <c r="EQ32">
        <v>20.238900000000001</v>
      </c>
      <c r="ER32">
        <v>5.2246300000000003</v>
      </c>
      <c r="ES32">
        <v>12.010400000000001</v>
      </c>
      <c r="ET32">
        <v>4.9896500000000001</v>
      </c>
      <c r="EU32">
        <v>3.3050000000000002</v>
      </c>
      <c r="EV32">
        <v>5304.9</v>
      </c>
      <c r="EW32">
        <v>8245.6</v>
      </c>
      <c r="EX32">
        <v>475</v>
      </c>
      <c r="EY32">
        <v>46.2</v>
      </c>
      <c r="EZ32">
        <v>1.85286</v>
      </c>
      <c r="FA32">
        <v>1.86148</v>
      </c>
      <c r="FB32">
        <v>1.8607100000000001</v>
      </c>
      <c r="FC32">
        <v>1.8568199999999999</v>
      </c>
      <c r="FD32">
        <v>1.86111</v>
      </c>
      <c r="FE32">
        <v>1.8573</v>
      </c>
      <c r="FF32">
        <v>1.85944</v>
      </c>
      <c r="FG32">
        <v>1.8623400000000001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-1.865</v>
      </c>
      <c r="FV32">
        <v>6.5799999999999997E-2</v>
      </c>
      <c r="FW32">
        <v>-0.4227186966863854</v>
      </c>
      <c r="FX32">
        <v>-4.0117494158234393E-3</v>
      </c>
      <c r="FY32">
        <v>1.087516141204025E-6</v>
      </c>
      <c r="FZ32">
        <v>-8.657206703991749E-11</v>
      </c>
      <c r="GA32">
        <v>6.5785000000005311E-2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16.399999999999999</v>
      </c>
      <c r="GJ32">
        <v>16.3</v>
      </c>
      <c r="GK32">
        <v>1.01685</v>
      </c>
      <c r="GL32">
        <v>2.4218799999999998</v>
      </c>
      <c r="GM32">
        <v>1.5942400000000001</v>
      </c>
      <c r="GN32">
        <v>2.3059099999999999</v>
      </c>
      <c r="GO32">
        <v>1.40015</v>
      </c>
      <c r="GP32">
        <v>2.3046899999999999</v>
      </c>
      <c r="GQ32">
        <v>34.898499999999999</v>
      </c>
      <c r="GR32">
        <v>14.6837</v>
      </c>
      <c r="GS32">
        <v>18</v>
      </c>
      <c r="GT32">
        <v>652.44799999999998</v>
      </c>
      <c r="GU32">
        <v>386.45800000000003</v>
      </c>
      <c r="GV32">
        <v>30.642199999999999</v>
      </c>
      <c r="GW32">
        <v>27.3245</v>
      </c>
      <c r="GX32">
        <v>30.0001</v>
      </c>
      <c r="GY32">
        <v>27.3368</v>
      </c>
      <c r="GZ32">
        <v>27.3218</v>
      </c>
      <c r="HA32">
        <v>20.418099999999999</v>
      </c>
      <c r="HB32">
        <v>20</v>
      </c>
      <c r="HC32">
        <v>-30</v>
      </c>
      <c r="HD32">
        <v>30.646999999999998</v>
      </c>
      <c r="HE32">
        <v>402.75099999999998</v>
      </c>
      <c r="HF32">
        <v>26.674399999999999</v>
      </c>
      <c r="HG32">
        <v>103.861</v>
      </c>
      <c r="HH32">
        <v>103.593</v>
      </c>
    </row>
    <row r="33" spans="1:216" x14ac:dyDescent="0.2">
      <c r="A33">
        <v>15</v>
      </c>
      <c r="B33">
        <v>1689563793.0999999</v>
      </c>
      <c r="C33">
        <v>847.09999990463257</v>
      </c>
      <c r="D33" t="s">
        <v>385</v>
      </c>
      <c r="E33" t="s">
        <v>386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1689563793.0999999</v>
      </c>
      <c r="M33">
        <f t="shared" si="0"/>
        <v>3.3934810319978044E-3</v>
      </c>
      <c r="N33">
        <f t="shared" si="1"/>
        <v>3.3934810319978044</v>
      </c>
      <c r="O33">
        <f t="shared" si="2"/>
        <v>0.61458527907746541</v>
      </c>
      <c r="P33">
        <f t="shared" si="3"/>
        <v>400.05500000000001</v>
      </c>
      <c r="Q33">
        <f t="shared" si="4"/>
        <v>386.39367900160516</v>
      </c>
      <c r="R33">
        <f t="shared" si="5"/>
        <v>38.858331170309334</v>
      </c>
      <c r="S33">
        <f t="shared" si="6"/>
        <v>40.232204927642002</v>
      </c>
      <c r="T33">
        <f t="shared" si="7"/>
        <v>0.23699908938497613</v>
      </c>
      <c r="U33">
        <f t="shared" si="8"/>
        <v>2.9369878514887025</v>
      </c>
      <c r="V33">
        <f t="shared" si="9"/>
        <v>0.2268639156384922</v>
      </c>
      <c r="W33">
        <f t="shared" si="10"/>
        <v>0.14266443316296537</v>
      </c>
      <c r="X33">
        <f t="shared" si="11"/>
        <v>9.9146178998198202</v>
      </c>
      <c r="Y33">
        <f t="shared" si="12"/>
        <v>28.594152993774738</v>
      </c>
      <c r="Z33">
        <f t="shared" si="13"/>
        <v>28.048300000000001</v>
      </c>
      <c r="AA33">
        <f t="shared" si="14"/>
        <v>3.805538034766236</v>
      </c>
      <c r="AB33">
        <f t="shared" si="15"/>
        <v>56.981296125647354</v>
      </c>
      <c r="AC33">
        <f t="shared" si="16"/>
        <v>2.34725658390132</v>
      </c>
      <c r="AD33">
        <f t="shared" si="17"/>
        <v>4.1193457213143612</v>
      </c>
      <c r="AE33">
        <f t="shared" si="18"/>
        <v>1.458281450864916</v>
      </c>
      <c r="AF33">
        <f t="shared" si="19"/>
        <v>-149.65251351110317</v>
      </c>
      <c r="AG33">
        <f t="shared" si="20"/>
        <v>216.38592577499031</v>
      </c>
      <c r="AH33">
        <f t="shared" si="21"/>
        <v>16.177174938047976</v>
      </c>
      <c r="AI33">
        <f t="shared" si="22"/>
        <v>92.825205101754946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52679.275333881313</v>
      </c>
      <c r="AO33">
        <f t="shared" si="26"/>
        <v>59.944800000000001</v>
      </c>
      <c r="AP33">
        <f t="shared" si="27"/>
        <v>50.533646414414413</v>
      </c>
      <c r="AQ33">
        <f t="shared" si="28"/>
        <v>0.84300300300300302</v>
      </c>
      <c r="AR33">
        <f t="shared" si="29"/>
        <v>0.1653957957957958</v>
      </c>
      <c r="AS33">
        <v>1689563793.0999999</v>
      </c>
      <c r="AT33">
        <v>400.05500000000001</v>
      </c>
      <c r="AU33">
        <v>402.02699999999999</v>
      </c>
      <c r="AV33">
        <v>23.340299999999999</v>
      </c>
      <c r="AW33">
        <v>20.026299999999999</v>
      </c>
      <c r="AX33">
        <v>401.92</v>
      </c>
      <c r="AY33">
        <v>23.2745</v>
      </c>
      <c r="AZ33">
        <v>600.04999999999995</v>
      </c>
      <c r="BA33">
        <v>100.5</v>
      </c>
      <c r="BB33">
        <v>6.6684400000000005E-2</v>
      </c>
      <c r="BC33">
        <v>29.414899999999999</v>
      </c>
      <c r="BD33">
        <v>28.048300000000001</v>
      </c>
      <c r="BE33">
        <v>999.9</v>
      </c>
      <c r="BF33">
        <v>0</v>
      </c>
      <c r="BG33">
        <v>0</v>
      </c>
      <c r="BH33">
        <v>9992.5</v>
      </c>
      <c r="BI33">
        <v>0</v>
      </c>
      <c r="BJ33">
        <v>215.00800000000001</v>
      </c>
      <c r="BK33">
        <v>-1.9720500000000001</v>
      </c>
      <c r="BL33">
        <v>409.61500000000001</v>
      </c>
      <c r="BM33">
        <v>410.24200000000002</v>
      </c>
      <c r="BN33">
        <v>3.3140299999999998</v>
      </c>
      <c r="BO33">
        <v>402.02699999999999</v>
      </c>
      <c r="BP33">
        <v>20.026299999999999</v>
      </c>
      <c r="BQ33">
        <v>2.3456899999999998</v>
      </c>
      <c r="BR33">
        <v>2.0126400000000002</v>
      </c>
      <c r="BS33">
        <v>19.9937</v>
      </c>
      <c r="BT33">
        <v>17.5441</v>
      </c>
      <c r="BU33">
        <v>59.944800000000001</v>
      </c>
      <c r="BV33">
        <v>0.89984600000000003</v>
      </c>
      <c r="BW33">
        <v>0.10015400000000001</v>
      </c>
      <c r="BX33">
        <v>0</v>
      </c>
      <c r="BY33">
        <v>2.5367000000000002</v>
      </c>
      <c r="BZ33">
        <v>0</v>
      </c>
      <c r="CA33">
        <v>4897.8500000000004</v>
      </c>
      <c r="CB33">
        <v>486.20800000000003</v>
      </c>
      <c r="CC33">
        <v>36.125</v>
      </c>
      <c r="CD33">
        <v>41.561999999999998</v>
      </c>
      <c r="CE33">
        <v>38.375</v>
      </c>
      <c r="CF33">
        <v>42</v>
      </c>
      <c r="CG33">
        <v>37.686999999999998</v>
      </c>
      <c r="CH33">
        <v>53.94</v>
      </c>
      <c r="CI33">
        <v>6</v>
      </c>
      <c r="CJ33">
        <v>0</v>
      </c>
      <c r="CK33">
        <v>1689563803</v>
      </c>
      <c r="CL33">
        <v>0</v>
      </c>
      <c r="CM33">
        <v>1689562757.5</v>
      </c>
      <c r="CN33" t="s">
        <v>354</v>
      </c>
      <c r="CO33">
        <v>1689562751.5</v>
      </c>
      <c r="CP33">
        <v>1689562757.5</v>
      </c>
      <c r="CQ33">
        <v>68</v>
      </c>
      <c r="CR33">
        <v>-8.6999999999999994E-2</v>
      </c>
      <c r="CS33">
        <v>8.0000000000000002E-3</v>
      </c>
      <c r="CT33">
        <v>-1.9390000000000001</v>
      </c>
      <c r="CU33">
        <v>6.6000000000000003E-2</v>
      </c>
      <c r="CV33">
        <v>423</v>
      </c>
      <c r="CW33">
        <v>21</v>
      </c>
      <c r="CX33">
        <v>0.06</v>
      </c>
      <c r="CY33">
        <v>0.03</v>
      </c>
      <c r="CZ33">
        <v>0.65405051963626482</v>
      </c>
      <c r="DA33">
        <v>-0.32840038050087877</v>
      </c>
      <c r="DB33">
        <v>3.682636682985662E-2</v>
      </c>
      <c r="DC33">
        <v>1</v>
      </c>
      <c r="DD33">
        <v>402.0871219512195</v>
      </c>
      <c r="DE33">
        <v>-0.35385365853669559</v>
      </c>
      <c r="DF33">
        <v>4.3794528626942802E-2</v>
      </c>
      <c r="DG33">
        <v>-1</v>
      </c>
      <c r="DH33">
        <v>59.977097499999992</v>
      </c>
      <c r="DI33">
        <v>6.498665691528506E-2</v>
      </c>
      <c r="DJ33">
        <v>0.13208353509711179</v>
      </c>
      <c r="DK33">
        <v>1</v>
      </c>
      <c r="DL33">
        <v>2</v>
      </c>
      <c r="DM33">
        <v>2</v>
      </c>
      <c r="DN33" t="s">
        <v>355</v>
      </c>
      <c r="DO33">
        <v>3.2021899999999999</v>
      </c>
      <c r="DP33">
        <v>2.6755399999999998</v>
      </c>
      <c r="DQ33">
        <v>9.3550700000000001E-2</v>
      </c>
      <c r="DR33">
        <v>9.3122999999999997E-2</v>
      </c>
      <c r="DS33">
        <v>0.11196399999999999</v>
      </c>
      <c r="DT33">
        <v>9.9371200000000007E-2</v>
      </c>
      <c r="DU33">
        <v>27237.5</v>
      </c>
      <c r="DV33">
        <v>30790.799999999999</v>
      </c>
      <c r="DW33">
        <v>28292.400000000001</v>
      </c>
      <c r="DX33">
        <v>32572.3</v>
      </c>
      <c r="DY33">
        <v>34901.5</v>
      </c>
      <c r="DZ33">
        <v>39806.800000000003</v>
      </c>
      <c r="EA33">
        <v>41512.800000000003</v>
      </c>
      <c r="EB33">
        <v>47060.5</v>
      </c>
      <c r="EC33">
        <v>2.1638500000000001</v>
      </c>
      <c r="ED33">
        <v>1.72987</v>
      </c>
      <c r="EE33">
        <v>0.152446</v>
      </c>
      <c r="EF33">
        <v>0</v>
      </c>
      <c r="EG33">
        <v>25.554400000000001</v>
      </c>
      <c r="EH33">
        <v>999.9</v>
      </c>
      <c r="EI33">
        <v>48.6</v>
      </c>
      <c r="EJ33">
        <v>33.6</v>
      </c>
      <c r="EK33">
        <v>25.269500000000001</v>
      </c>
      <c r="EL33">
        <v>63.834600000000002</v>
      </c>
      <c r="EM33">
        <v>17.860600000000002</v>
      </c>
      <c r="EN33">
        <v>1</v>
      </c>
      <c r="EO33">
        <v>1.92734E-2</v>
      </c>
      <c r="EP33">
        <v>-1.8990899999999999</v>
      </c>
      <c r="EQ33">
        <v>20.238199999999999</v>
      </c>
      <c r="ER33">
        <v>5.2237299999999998</v>
      </c>
      <c r="ES33">
        <v>12.010400000000001</v>
      </c>
      <c r="ET33">
        <v>4.9893000000000001</v>
      </c>
      <c r="EU33">
        <v>3.3050000000000002</v>
      </c>
      <c r="EV33">
        <v>5306.1</v>
      </c>
      <c r="EW33">
        <v>8250.2999999999993</v>
      </c>
      <c r="EX33">
        <v>475</v>
      </c>
      <c r="EY33">
        <v>46.2</v>
      </c>
      <c r="EZ33">
        <v>1.85284</v>
      </c>
      <c r="FA33">
        <v>1.86148</v>
      </c>
      <c r="FB33">
        <v>1.86076</v>
      </c>
      <c r="FC33">
        <v>1.85684</v>
      </c>
      <c r="FD33">
        <v>1.8611</v>
      </c>
      <c r="FE33">
        <v>1.85731</v>
      </c>
      <c r="FF33">
        <v>1.85944</v>
      </c>
      <c r="FG33">
        <v>1.8623400000000001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-1.865</v>
      </c>
      <c r="FV33">
        <v>6.5799999999999997E-2</v>
      </c>
      <c r="FW33">
        <v>-0.4227186966863854</v>
      </c>
      <c r="FX33">
        <v>-4.0117494158234393E-3</v>
      </c>
      <c r="FY33">
        <v>1.087516141204025E-6</v>
      </c>
      <c r="FZ33">
        <v>-8.657206703991749E-11</v>
      </c>
      <c r="GA33">
        <v>6.5785000000005311E-2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17.399999999999999</v>
      </c>
      <c r="GJ33">
        <v>17.3</v>
      </c>
      <c r="GK33">
        <v>1.01562</v>
      </c>
      <c r="GL33">
        <v>2.4291999999999998</v>
      </c>
      <c r="GM33">
        <v>1.5942400000000001</v>
      </c>
      <c r="GN33">
        <v>2.3059099999999999</v>
      </c>
      <c r="GO33">
        <v>1.40015</v>
      </c>
      <c r="GP33">
        <v>2.3156699999999999</v>
      </c>
      <c r="GQ33">
        <v>34.898499999999999</v>
      </c>
      <c r="GR33">
        <v>14.6661</v>
      </c>
      <c r="GS33">
        <v>18</v>
      </c>
      <c r="GT33">
        <v>652.35599999999999</v>
      </c>
      <c r="GU33">
        <v>386.09100000000001</v>
      </c>
      <c r="GV33">
        <v>30.936299999999999</v>
      </c>
      <c r="GW33">
        <v>27.352699999999999</v>
      </c>
      <c r="GX33">
        <v>30.000299999999999</v>
      </c>
      <c r="GY33">
        <v>27.339099999999998</v>
      </c>
      <c r="GZ33">
        <v>27.319299999999998</v>
      </c>
      <c r="HA33">
        <v>20.381499999999999</v>
      </c>
      <c r="HB33">
        <v>20</v>
      </c>
      <c r="HC33">
        <v>-30</v>
      </c>
      <c r="HD33">
        <v>30.8688</v>
      </c>
      <c r="HE33">
        <v>401.92399999999998</v>
      </c>
      <c r="HF33">
        <v>26.674399999999999</v>
      </c>
      <c r="HG33">
        <v>103.857</v>
      </c>
      <c r="HH33">
        <v>103.586</v>
      </c>
    </row>
    <row r="34" spans="1:216" x14ac:dyDescent="0.2">
      <c r="A34">
        <v>16</v>
      </c>
      <c r="B34">
        <v>1689563853.5999999</v>
      </c>
      <c r="C34">
        <v>907.59999990463257</v>
      </c>
      <c r="D34" t="s">
        <v>387</v>
      </c>
      <c r="E34" t="s">
        <v>388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1689563853.5999999</v>
      </c>
      <c r="M34">
        <f t="shared" si="0"/>
        <v>3.2821615422739788E-3</v>
      </c>
      <c r="N34">
        <f t="shared" si="1"/>
        <v>3.2821615422739789</v>
      </c>
      <c r="O34">
        <f t="shared" si="2"/>
        <v>7.6093270536507607E-2</v>
      </c>
      <c r="P34">
        <f t="shared" si="3"/>
        <v>400.02199999999999</v>
      </c>
      <c r="Q34">
        <f t="shared" si="4"/>
        <v>390.07635766716379</v>
      </c>
      <c r="R34">
        <f t="shared" si="5"/>
        <v>39.22844297485198</v>
      </c>
      <c r="S34">
        <f t="shared" si="6"/>
        <v>40.22863705335299</v>
      </c>
      <c r="T34">
        <f t="shared" si="7"/>
        <v>0.22900801149924715</v>
      </c>
      <c r="U34">
        <f t="shared" si="8"/>
        <v>2.9345521212641379</v>
      </c>
      <c r="V34">
        <f t="shared" si="9"/>
        <v>0.21952257582334581</v>
      </c>
      <c r="W34">
        <f t="shared" si="10"/>
        <v>0.13802109976134139</v>
      </c>
      <c r="X34">
        <f t="shared" si="11"/>
        <v>8.2499507512830803</v>
      </c>
      <c r="Y34">
        <f t="shared" si="12"/>
        <v>28.554558478340493</v>
      </c>
      <c r="Z34">
        <f t="shared" si="13"/>
        <v>28.029599999999999</v>
      </c>
      <c r="AA34">
        <f t="shared" si="14"/>
        <v>3.8013929039564691</v>
      </c>
      <c r="AB34">
        <f t="shared" si="15"/>
        <v>57.086469053507201</v>
      </c>
      <c r="AC34">
        <f t="shared" si="16"/>
        <v>2.3437322896820998</v>
      </c>
      <c r="AD34">
        <f t="shared" si="17"/>
        <v>4.1055828614751375</v>
      </c>
      <c r="AE34">
        <f t="shared" si="18"/>
        <v>1.4576606142743693</v>
      </c>
      <c r="AF34">
        <f t="shared" si="19"/>
        <v>-144.74332401428245</v>
      </c>
      <c r="AG34">
        <f t="shared" si="20"/>
        <v>209.98891291922149</v>
      </c>
      <c r="AH34">
        <f t="shared" si="21"/>
        <v>15.705965081802098</v>
      </c>
      <c r="AI34">
        <f t="shared" si="22"/>
        <v>89.201504738024227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52619.291051778804</v>
      </c>
      <c r="AO34">
        <f t="shared" si="26"/>
        <v>49.884599999999999</v>
      </c>
      <c r="AP34">
        <f t="shared" si="27"/>
        <v>42.052477777866883</v>
      </c>
      <c r="AQ34">
        <f t="shared" si="28"/>
        <v>0.84299518845228549</v>
      </c>
      <c r="AR34">
        <f t="shared" si="29"/>
        <v>0.16538071371291099</v>
      </c>
      <c r="AS34">
        <v>1689563853.5999999</v>
      </c>
      <c r="AT34">
        <v>400.02199999999999</v>
      </c>
      <c r="AU34">
        <v>401.411</v>
      </c>
      <c r="AV34">
        <v>23.305399999999999</v>
      </c>
      <c r="AW34">
        <v>20.099799999999998</v>
      </c>
      <c r="AX34">
        <v>401.887</v>
      </c>
      <c r="AY34">
        <v>23.239599999999999</v>
      </c>
      <c r="AZ34">
        <v>600.01300000000003</v>
      </c>
      <c r="BA34">
        <v>100.499</v>
      </c>
      <c r="BB34">
        <v>6.7061499999999996E-2</v>
      </c>
      <c r="BC34">
        <v>29.3569</v>
      </c>
      <c r="BD34">
        <v>28.029599999999999</v>
      </c>
      <c r="BE34">
        <v>999.9</v>
      </c>
      <c r="BF34">
        <v>0</v>
      </c>
      <c r="BG34">
        <v>0</v>
      </c>
      <c r="BH34">
        <v>9978.75</v>
      </c>
      <c r="BI34">
        <v>0</v>
      </c>
      <c r="BJ34">
        <v>272.68299999999999</v>
      </c>
      <c r="BK34">
        <v>-1.3883399999999999</v>
      </c>
      <c r="BL34">
        <v>409.56799999999998</v>
      </c>
      <c r="BM34">
        <v>409.64499999999998</v>
      </c>
      <c r="BN34">
        <v>3.2056300000000002</v>
      </c>
      <c r="BO34">
        <v>401.411</v>
      </c>
      <c r="BP34">
        <v>20.099799999999998</v>
      </c>
      <c r="BQ34">
        <v>2.3421799999999999</v>
      </c>
      <c r="BR34">
        <v>2.0200100000000001</v>
      </c>
      <c r="BS34">
        <v>19.9694</v>
      </c>
      <c r="BT34">
        <v>17.6021</v>
      </c>
      <c r="BU34">
        <v>49.884599999999999</v>
      </c>
      <c r="BV34">
        <v>0.90011699999999994</v>
      </c>
      <c r="BW34">
        <v>9.9882600000000002E-2</v>
      </c>
      <c r="BX34">
        <v>0</v>
      </c>
      <c r="BY34">
        <v>2.5750000000000002</v>
      </c>
      <c r="BZ34">
        <v>0</v>
      </c>
      <c r="CA34">
        <v>5702.02</v>
      </c>
      <c r="CB34">
        <v>404.64299999999997</v>
      </c>
      <c r="CC34">
        <v>35.5</v>
      </c>
      <c r="CD34">
        <v>39.625</v>
      </c>
      <c r="CE34">
        <v>37.125</v>
      </c>
      <c r="CF34">
        <v>39.25</v>
      </c>
      <c r="CG34">
        <v>36.5</v>
      </c>
      <c r="CH34">
        <v>44.9</v>
      </c>
      <c r="CI34">
        <v>4.9800000000000004</v>
      </c>
      <c r="CJ34">
        <v>0</v>
      </c>
      <c r="CK34">
        <v>1689563863.5999999</v>
      </c>
      <c r="CL34">
        <v>0</v>
      </c>
      <c r="CM34">
        <v>1689562757.5</v>
      </c>
      <c r="CN34" t="s">
        <v>354</v>
      </c>
      <c r="CO34">
        <v>1689562751.5</v>
      </c>
      <c r="CP34">
        <v>1689562757.5</v>
      </c>
      <c r="CQ34">
        <v>68</v>
      </c>
      <c r="CR34">
        <v>-8.6999999999999994E-2</v>
      </c>
      <c r="CS34">
        <v>8.0000000000000002E-3</v>
      </c>
      <c r="CT34">
        <v>-1.9390000000000001</v>
      </c>
      <c r="CU34">
        <v>6.6000000000000003E-2</v>
      </c>
      <c r="CV34">
        <v>423</v>
      </c>
      <c r="CW34">
        <v>21</v>
      </c>
      <c r="CX34">
        <v>0.06</v>
      </c>
      <c r="CY34">
        <v>0.03</v>
      </c>
      <c r="CZ34">
        <v>2.721315139153371E-2</v>
      </c>
      <c r="DA34">
        <v>0.27125553555316068</v>
      </c>
      <c r="DB34">
        <v>4.6149467865892309E-2</v>
      </c>
      <c r="DC34">
        <v>1</v>
      </c>
      <c r="DD34">
        <v>401.41415000000001</v>
      </c>
      <c r="DE34">
        <v>-6.9613508443478953E-2</v>
      </c>
      <c r="DF34">
        <v>4.170164864846064E-2</v>
      </c>
      <c r="DG34">
        <v>-1</v>
      </c>
      <c r="DH34">
        <v>49.997120000000002</v>
      </c>
      <c r="DI34">
        <v>0.1010615486906097</v>
      </c>
      <c r="DJ34">
        <v>0.1149505376237978</v>
      </c>
      <c r="DK34">
        <v>1</v>
      </c>
      <c r="DL34">
        <v>2</v>
      </c>
      <c r="DM34">
        <v>2</v>
      </c>
      <c r="DN34" t="s">
        <v>355</v>
      </c>
      <c r="DO34">
        <v>3.2020499999999998</v>
      </c>
      <c r="DP34">
        <v>2.6758000000000002</v>
      </c>
      <c r="DQ34">
        <v>9.3540799999999993E-2</v>
      </c>
      <c r="DR34">
        <v>9.3011899999999995E-2</v>
      </c>
      <c r="DS34">
        <v>0.111842</v>
      </c>
      <c r="DT34">
        <v>9.9626300000000001E-2</v>
      </c>
      <c r="DU34">
        <v>27236.3</v>
      </c>
      <c r="DV34">
        <v>30792.400000000001</v>
      </c>
      <c r="DW34">
        <v>28290.9</v>
      </c>
      <c r="DX34">
        <v>32570.2</v>
      </c>
      <c r="DY34">
        <v>34904.1</v>
      </c>
      <c r="DZ34">
        <v>39792.6</v>
      </c>
      <c r="EA34">
        <v>41510.1</v>
      </c>
      <c r="EB34">
        <v>47057.2</v>
      </c>
      <c r="EC34">
        <v>2.1629499999999999</v>
      </c>
      <c r="ED34">
        <v>1.7295700000000001</v>
      </c>
      <c r="EE34">
        <v>0.14730499999999999</v>
      </c>
      <c r="EF34">
        <v>0</v>
      </c>
      <c r="EG34">
        <v>25.619900000000001</v>
      </c>
      <c r="EH34">
        <v>999.9</v>
      </c>
      <c r="EI34">
        <v>48.8</v>
      </c>
      <c r="EJ34">
        <v>33.5</v>
      </c>
      <c r="EK34">
        <v>25.231100000000001</v>
      </c>
      <c r="EL34">
        <v>63.9846</v>
      </c>
      <c r="EM34">
        <v>17.864599999999999</v>
      </c>
      <c r="EN34">
        <v>1</v>
      </c>
      <c r="EO34">
        <v>2.2703299999999999E-2</v>
      </c>
      <c r="EP34">
        <v>-1.89808</v>
      </c>
      <c r="EQ34">
        <v>20.235900000000001</v>
      </c>
      <c r="ER34">
        <v>5.2271700000000001</v>
      </c>
      <c r="ES34">
        <v>12.0108</v>
      </c>
      <c r="ET34">
        <v>4.9895500000000004</v>
      </c>
      <c r="EU34">
        <v>3.3050000000000002</v>
      </c>
      <c r="EV34">
        <v>5307.4</v>
      </c>
      <c r="EW34">
        <v>8256</v>
      </c>
      <c r="EX34">
        <v>475</v>
      </c>
      <c r="EY34">
        <v>46.3</v>
      </c>
      <c r="EZ34">
        <v>1.8528199999999999</v>
      </c>
      <c r="FA34">
        <v>1.8614900000000001</v>
      </c>
      <c r="FB34">
        <v>1.8607199999999999</v>
      </c>
      <c r="FC34">
        <v>1.85684</v>
      </c>
      <c r="FD34">
        <v>1.86107</v>
      </c>
      <c r="FE34">
        <v>1.8573</v>
      </c>
      <c r="FF34">
        <v>1.8594299999999999</v>
      </c>
      <c r="FG34">
        <v>1.8623400000000001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-1.865</v>
      </c>
      <c r="FV34">
        <v>6.5799999999999997E-2</v>
      </c>
      <c r="FW34">
        <v>-0.4227186966863854</v>
      </c>
      <c r="FX34">
        <v>-4.0117494158234393E-3</v>
      </c>
      <c r="FY34">
        <v>1.087516141204025E-6</v>
      </c>
      <c r="FZ34">
        <v>-8.657206703991749E-11</v>
      </c>
      <c r="GA34">
        <v>6.5785000000005311E-2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18.399999999999999</v>
      </c>
      <c r="GJ34">
        <v>18.3</v>
      </c>
      <c r="GK34">
        <v>1.01318</v>
      </c>
      <c r="GL34">
        <v>2.4291999999999998</v>
      </c>
      <c r="GM34">
        <v>1.5942400000000001</v>
      </c>
      <c r="GN34">
        <v>2.3059099999999999</v>
      </c>
      <c r="GO34">
        <v>1.39893</v>
      </c>
      <c r="GP34">
        <v>2.3120099999999999</v>
      </c>
      <c r="GQ34">
        <v>34.898499999999999</v>
      </c>
      <c r="GR34">
        <v>14.657400000000001</v>
      </c>
      <c r="GS34">
        <v>18</v>
      </c>
      <c r="GT34">
        <v>651.80200000000002</v>
      </c>
      <c r="GU34">
        <v>385.98500000000001</v>
      </c>
      <c r="GV34">
        <v>30.8078</v>
      </c>
      <c r="GW34">
        <v>27.390699999999999</v>
      </c>
      <c r="GX34">
        <v>30.000399999999999</v>
      </c>
      <c r="GY34">
        <v>27.353100000000001</v>
      </c>
      <c r="GZ34">
        <v>27.328800000000001</v>
      </c>
      <c r="HA34">
        <v>20.354299999999999</v>
      </c>
      <c r="HB34">
        <v>20</v>
      </c>
      <c r="HC34">
        <v>-30</v>
      </c>
      <c r="HD34">
        <v>30.7621</v>
      </c>
      <c r="HE34">
        <v>401.33699999999999</v>
      </c>
      <c r="HF34">
        <v>26.674399999999999</v>
      </c>
      <c r="HG34">
        <v>103.85</v>
      </c>
      <c r="HH34">
        <v>103.578</v>
      </c>
    </row>
    <row r="35" spans="1:216" x14ac:dyDescent="0.2">
      <c r="A35">
        <v>17</v>
      </c>
      <c r="B35">
        <v>1689563914.0999999</v>
      </c>
      <c r="C35">
        <v>968.09999990463257</v>
      </c>
      <c r="D35" t="s">
        <v>389</v>
      </c>
      <c r="E35" t="s">
        <v>390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1689563914.0999999</v>
      </c>
      <c r="M35">
        <f t="shared" si="0"/>
        <v>3.1965588943383143E-3</v>
      </c>
      <c r="N35">
        <f t="shared" si="1"/>
        <v>3.1965588943383141</v>
      </c>
      <c r="O35">
        <f t="shared" si="2"/>
        <v>-1.1660306353915197</v>
      </c>
      <c r="P35">
        <f t="shared" si="3"/>
        <v>400.13</v>
      </c>
      <c r="Q35">
        <f t="shared" si="4"/>
        <v>399.29853188435521</v>
      </c>
      <c r="R35">
        <f t="shared" si="5"/>
        <v>40.155638380062783</v>
      </c>
      <c r="S35">
        <f t="shared" si="6"/>
        <v>40.239255349098009</v>
      </c>
      <c r="T35">
        <f t="shared" si="7"/>
        <v>0.22262930911330153</v>
      </c>
      <c r="U35">
        <f t="shared" si="8"/>
        <v>2.9384818050189199</v>
      </c>
      <c r="V35">
        <f t="shared" si="9"/>
        <v>0.21366527066404561</v>
      </c>
      <c r="W35">
        <f t="shared" si="10"/>
        <v>0.13431610244400424</v>
      </c>
      <c r="X35">
        <f t="shared" si="11"/>
        <v>4.9620308569999994</v>
      </c>
      <c r="Y35">
        <f t="shared" si="12"/>
        <v>28.507788465774649</v>
      </c>
      <c r="Z35">
        <f t="shared" si="13"/>
        <v>27.9954</v>
      </c>
      <c r="AA35">
        <f t="shared" si="14"/>
        <v>3.7938221584114071</v>
      </c>
      <c r="AB35">
        <f t="shared" si="15"/>
        <v>57.043800059434602</v>
      </c>
      <c r="AC35">
        <f t="shared" si="16"/>
        <v>2.33514996890292</v>
      </c>
      <c r="AD35">
        <f t="shared" si="17"/>
        <v>4.0936087120246194</v>
      </c>
      <c r="AE35">
        <f t="shared" si="18"/>
        <v>1.4586721895084871</v>
      </c>
      <c r="AF35">
        <f t="shared" si="19"/>
        <v>-140.96824724031967</v>
      </c>
      <c r="AG35">
        <f t="shared" si="20"/>
        <v>207.67203219252085</v>
      </c>
      <c r="AH35">
        <f t="shared" si="21"/>
        <v>15.505362546543099</v>
      </c>
      <c r="AI35">
        <f t="shared" si="22"/>
        <v>87.171178355744274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52741.159380525707</v>
      </c>
      <c r="AO35">
        <f t="shared" si="26"/>
        <v>29.995000000000001</v>
      </c>
      <c r="AP35">
        <f t="shared" si="27"/>
        <v>25.286384900000002</v>
      </c>
      <c r="AQ35">
        <f t="shared" si="28"/>
        <v>0.84301999999999999</v>
      </c>
      <c r="AR35">
        <f t="shared" si="29"/>
        <v>0.16542859999999998</v>
      </c>
      <c r="AS35">
        <v>1689563914.0999999</v>
      </c>
      <c r="AT35">
        <v>400.13</v>
      </c>
      <c r="AU35">
        <v>400.24299999999999</v>
      </c>
      <c r="AV35">
        <v>23.220199999999998</v>
      </c>
      <c r="AW35">
        <v>20.098099999999999</v>
      </c>
      <c r="AX35">
        <v>401.99599999999998</v>
      </c>
      <c r="AY35">
        <v>23.154399999999999</v>
      </c>
      <c r="AZ35">
        <v>600.04499999999996</v>
      </c>
      <c r="BA35">
        <v>100.498</v>
      </c>
      <c r="BB35">
        <v>6.7454600000000003E-2</v>
      </c>
      <c r="BC35">
        <v>29.3063</v>
      </c>
      <c r="BD35">
        <v>27.9954</v>
      </c>
      <c r="BE35">
        <v>999.9</v>
      </c>
      <c r="BF35">
        <v>0</v>
      </c>
      <c r="BG35">
        <v>0</v>
      </c>
      <c r="BH35">
        <v>10001.200000000001</v>
      </c>
      <c r="BI35">
        <v>0</v>
      </c>
      <c r="BJ35">
        <v>269.70800000000003</v>
      </c>
      <c r="BK35">
        <v>-0.11251800000000001</v>
      </c>
      <c r="BL35">
        <v>409.642</v>
      </c>
      <c r="BM35">
        <v>408.452</v>
      </c>
      <c r="BN35">
        <v>3.1221000000000001</v>
      </c>
      <c r="BO35">
        <v>400.24299999999999</v>
      </c>
      <c r="BP35">
        <v>20.098099999999999</v>
      </c>
      <c r="BQ35">
        <v>2.3335900000000001</v>
      </c>
      <c r="BR35">
        <v>2.0198299999999998</v>
      </c>
      <c r="BS35">
        <v>19.9102</v>
      </c>
      <c r="BT35">
        <v>17.6006</v>
      </c>
      <c r="BU35">
        <v>29.995000000000001</v>
      </c>
      <c r="BV35">
        <v>0.89946599999999999</v>
      </c>
      <c r="BW35">
        <v>0.100534</v>
      </c>
      <c r="BX35">
        <v>0</v>
      </c>
      <c r="BY35">
        <v>2.1347</v>
      </c>
      <c r="BZ35">
        <v>0</v>
      </c>
      <c r="CA35">
        <v>5682.93</v>
      </c>
      <c r="CB35">
        <v>243.26</v>
      </c>
      <c r="CC35">
        <v>34.686999999999998</v>
      </c>
      <c r="CD35">
        <v>38.25</v>
      </c>
      <c r="CE35">
        <v>36.25</v>
      </c>
      <c r="CF35">
        <v>37.625</v>
      </c>
      <c r="CG35">
        <v>35.625</v>
      </c>
      <c r="CH35">
        <v>26.98</v>
      </c>
      <c r="CI35">
        <v>3.02</v>
      </c>
      <c r="CJ35">
        <v>0</v>
      </c>
      <c r="CK35">
        <v>1689563924.2</v>
      </c>
      <c r="CL35">
        <v>0</v>
      </c>
      <c r="CM35">
        <v>1689562757.5</v>
      </c>
      <c r="CN35" t="s">
        <v>354</v>
      </c>
      <c r="CO35">
        <v>1689562751.5</v>
      </c>
      <c r="CP35">
        <v>1689562757.5</v>
      </c>
      <c r="CQ35">
        <v>68</v>
      </c>
      <c r="CR35">
        <v>-8.6999999999999994E-2</v>
      </c>
      <c r="CS35">
        <v>8.0000000000000002E-3</v>
      </c>
      <c r="CT35">
        <v>-1.9390000000000001</v>
      </c>
      <c r="CU35">
        <v>6.6000000000000003E-2</v>
      </c>
      <c r="CV35">
        <v>423</v>
      </c>
      <c r="CW35">
        <v>21</v>
      </c>
      <c r="CX35">
        <v>0.06</v>
      </c>
      <c r="CY35">
        <v>0.03</v>
      </c>
      <c r="CZ35">
        <v>-1.1371440740894549</v>
      </c>
      <c r="DA35">
        <v>-8.9237911076761475E-2</v>
      </c>
      <c r="DB35">
        <v>3.7073068728295237E-2</v>
      </c>
      <c r="DC35">
        <v>1</v>
      </c>
      <c r="DD35">
        <v>400.30802439024387</v>
      </c>
      <c r="DE35">
        <v>-0.49532404181121858</v>
      </c>
      <c r="DF35">
        <v>5.9924948102739121E-2</v>
      </c>
      <c r="DG35">
        <v>-1</v>
      </c>
      <c r="DH35">
        <v>29.99500243902439</v>
      </c>
      <c r="DI35">
        <v>-0.24700520358759759</v>
      </c>
      <c r="DJ35">
        <v>0.1143724073149935</v>
      </c>
      <c r="DK35">
        <v>1</v>
      </c>
      <c r="DL35">
        <v>2</v>
      </c>
      <c r="DM35">
        <v>2</v>
      </c>
      <c r="DN35" t="s">
        <v>355</v>
      </c>
      <c r="DO35">
        <v>3.2020499999999998</v>
      </c>
      <c r="DP35">
        <v>2.67639</v>
      </c>
      <c r="DQ35">
        <v>9.3552099999999999E-2</v>
      </c>
      <c r="DR35">
        <v>9.2799300000000001E-2</v>
      </c>
      <c r="DS35">
        <v>0.111544</v>
      </c>
      <c r="DT35">
        <v>9.9614599999999998E-2</v>
      </c>
      <c r="DU35">
        <v>27233.599999999999</v>
      </c>
      <c r="DV35">
        <v>30797.9</v>
      </c>
      <c r="DW35">
        <v>28288.7</v>
      </c>
      <c r="DX35">
        <v>32568.6</v>
      </c>
      <c r="DY35">
        <v>34912.800000000003</v>
      </c>
      <c r="DZ35">
        <v>39791.199999999997</v>
      </c>
      <c r="EA35">
        <v>41506</v>
      </c>
      <c r="EB35">
        <v>47055</v>
      </c>
      <c r="EC35">
        <v>2.1624500000000002</v>
      </c>
      <c r="ED35">
        <v>1.7286999999999999</v>
      </c>
      <c r="EE35">
        <v>0.14698900000000001</v>
      </c>
      <c r="EF35">
        <v>0</v>
      </c>
      <c r="EG35">
        <v>25.590800000000002</v>
      </c>
      <c r="EH35">
        <v>999.9</v>
      </c>
      <c r="EI35">
        <v>48.8</v>
      </c>
      <c r="EJ35">
        <v>33.5</v>
      </c>
      <c r="EK35">
        <v>25.228899999999999</v>
      </c>
      <c r="EL35">
        <v>63.7346</v>
      </c>
      <c r="EM35">
        <v>18.149000000000001</v>
      </c>
      <c r="EN35">
        <v>1</v>
      </c>
      <c r="EO35">
        <v>2.6448200000000002E-2</v>
      </c>
      <c r="EP35">
        <v>-2.1302400000000001</v>
      </c>
      <c r="EQ35">
        <v>20.2333</v>
      </c>
      <c r="ER35">
        <v>5.2267200000000003</v>
      </c>
      <c r="ES35">
        <v>12.0107</v>
      </c>
      <c r="ET35">
        <v>4.9896500000000001</v>
      </c>
      <c r="EU35">
        <v>3.3050000000000002</v>
      </c>
      <c r="EV35">
        <v>5308.8</v>
      </c>
      <c r="EW35">
        <v>8261.6</v>
      </c>
      <c r="EX35">
        <v>475</v>
      </c>
      <c r="EY35">
        <v>46.3</v>
      </c>
      <c r="EZ35">
        <v>1.85287</v>
      </c>
      <c r="FA35">
        <v>1.8615600000000001</v>
      </c>
      <c r="FB35">
        <v>1.8608100000000001</v>
      </c>
      <c r="FC35">
        <v>1.85684</v>
      </c>
      <c r="FD35">
        <v>1.86111</v>
      </c>
      <c r="FE35">
        <v>1.8573599999999999</v>
      </c>
      <c r="FF35">
        <v>1.85945</v>
      </c>
      <c r="FG35">
        <v>1.8623400000000001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-1.8660000000000001</v>
      </c>
      <c r="FV35">
        <v>6.5799999999999997E-2</v>
      </c>
      <c r="FW35">
        <v>-0.4227186966863854</v>
      </c>
      <c r="FX35">
        <v>-4.0117494158234393E-3</v>
      </c>
      <c r="FY35">
        <v>1.087516141204025E-6</v>
      </c>
      <c r="FZ35">
        <v>-8.657206703991749E-11</v>
      </c>
      <c r="GA35">
        <v>6.5785000000005311E-2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19.399999999999999</v>
      </c>
      <c r="GJ35">
        <v>19.3</v>
      </c>
      <c r="GK35">
        <v>1.01196</v>
      </c>
      <c r="GL35">
        <v>2.4304199999999998</v>
      </c>
      <c r="GM35">
        <v>1.5942400000000001</v>
      </c>
      <c r="GN35">
        <v>2.3059099999999999</v>
      </c>
      <c r="GO35">
        <v>1.39893</v>
      </c>
      <c r="GP35">
        <v>2.33521</v>
      </c>
      <c r="GQ35">
        <v>34.898499999999999</v>
      </c>
      <c r="GR35">
        <v>14.6486</v>
      </c>
      <c r="GS35">
        <v>18</v>
      </c>
      <c r="GT35">
        <v>651.71199999999999</v>
      </c>
      <c r="GU35">
        <v>385.62599999999998</v>
      </c>
      <c r="GV35">
        <v>30.9908</v>
      </c>
      <c r="GW35">
        <v>27.4375</v>
      </c>
      <c r="GX35">
        <v>30.000399999999999</v>
      </c>
      <c r="GY35">
        <v>27.3795</v>
      </c>
      <c r="GZ35">
        <v>27.349900000000002</v>
      </c>
      <c r="HA35">
        <v>20.3002</v>
      </c>
      <c r="HB35">
        <v>20</v>
      </c>
      <c r="HC35">
        <v>-30</v>
      </c>
      <c r="HD35">
        <v>30.998799999999999</v>
      </c>
      <c r="HE35">
        <v>400.25599999999997</v>
      </c>
      <c r="HF35">
        <v>26.674399999999999</v>
      </c>
      <c r="HG35">
        <v>103.84099999999999</v>
      </c>
      <c r="HH35">
        <v>103.57299999999999</v>
      </c>
    </row>
    <row r="36" spans="1:216" x14ac:dyDescent="0.2">
      <c r="A36">
        <v>18</v>
      </c>
      <c r="B36">
        <v>1689563974.5999999</v>
      </c>
      <c r="C36">
        <v>1028.599999904633</v>
      </c>
      <c r="D36" t="s">
        <v>391</v>
      </c>
      <c r="E36" t="s">
        <v>392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1689563974.5999999</v>
      </c>
      <c r="M36">
        <f t="shared" si="0"/>
        <v>3.1253216128508178E-3</v>
      </c>
      <c r="N36">
        <f t="shared" si="1"/>
        <v>3.1253216128508177</v>
      </c>
      <c r="O36">
        <f t="shared" si="2"/>
        <v>-1.6371949218941926</v>
      </c>
      <c r="P36">
        <f t="shared" si="3"/>
        <v>400.02100000000002</v>
      </c>
      <c r="Q36">
        <f t="shared" si="4"/>
        <v>402.96965722185831</v>
      </c>
      <c r="R36">
        <f t="shared" si="5"/>
        <v>40.52386105173882</v>
      </c>
      <c r="S36">
        <f t="shared" si="6"/>
        <v>40.2273350642201</v>
      </c>
      <c r="T36">
        <f t="shared" si="7"/>
        <v>0.21468143579636445</v>
      </c>
      <c r="U36">
        <f t="shared" si="8"/>
        <v>2.9402030673871926</v>
      </c>
      <c r="V36">
        <f t="shared" si="9"/>
        <v>0.20633778310987919</v>
      </c>
      <c r="W36">
        <f t="shared" si="10"/>
        <v>0.12968373912475686</v>
      </c>
      <c r="X36">
        <f t="shared" si="11"/>
        <v>3.2835868670392752</v>
      </c>
      <c r="Y36">
        <f t="shared" si="12"/>
        <v>28.534918688378426</v>
      </c>
      <c r="Z36">
        <f t="shared" si="13"/>
        <v>28.0685</v>
      </c>
      <c r="AA36">
        <f t="shared" si="14"/>
        <v>3.8100200926529566</v>
      </c>
      <c r="AB36">
        <f t="shared" si="15"/>
        <v>56.94041230351209</v>
      </c>
      <c r="AC36">
        <f t="shared" si="16"/>
        <v>2.3333545807884897</v>
      </c>
      <c r="AD36">
        <f t="shared" si="17"/>
        <v>4.0978884528459378</v>
      </c>
      <c r="AE36">
        <f t="shared" si="18"/>
        <v>1.4766655118644669</v>
      </c>
      <c r="AF36">
        <f t="shared" si="19"/>
        <v>-137.82668312672106</v>
      </c>
      <c r="AG36">
        <f t="shared" si="20"/>
        <v>199.07550685505996</v>
      </c>
      <c r="AH36">
        <f t="shared" si="21"/>
        <v>14.861552941560076</v>
      </c>
      <c r="AI36">
        <f t="shared" si="22"/>
        <v>79.393963536938244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52787.518738977575</v>
      </c>
      <c r="AO36">
        <f t="shared" si="26"/>
        <v>19.8522</v>
      </c>
      <c r="AP36">
        <f t="shared" si="27"/>
        <v>16.735524552870093</v>
      </c>
      <c r="AQ36">
        <f t="shared" si="28"/>
        <v>0.84300604229607257</v>
      </c>
      <c r="AR36">
        <f t="shared" si="29"/>
        <v>0.16540166163141995</v>
      </c>
      <c r="AS36">
        <v>1689563974.5999999</v>
      </c>
      <c r="AT36">
        <v>400.02100000000002</v>
      </c>
      <c r="AU36">
        <v>399.63400000000001</v>
      </c>
      <c r="AV36">
        <v>23.2029</v>
      </c>
      <c r="AW36">
        <v>20.150099999999998</v>
      </c>
      <c r="AX36">
        <v>401.88600000000002</v>
      </c>
      <c r="AY36">
        <v>23.1371</v>
      </c>
      <c r="AZ36">
        <v>600.00099999999998</v>
      </c>
      <c r="BA36">
        <v>100.496</v>
      </c>
      <c r="BB36">
        <v>6.7058099999999995E-2</v>
      </c>
      <c r="BC36">
        <v>29.324400000000001</v>
      </c>
      <c r="BD36">
        <v>28.0685</v>
      </c>
      <c r="BE36">
        <v>999.9</v>
      </c>
      <c r="BF36">
        <v>0</v>
      </c>
      <c r="BG36">
        <v>0</v>
      </c>
      <c r="BH36">
        <v>10011.200000000001</v>
      </c>
      <c r="BI36">
        <v>0</v>
      </c>
      <c r="BJ36">
        <v>261.38200000000001</v>
      </c>
      <c r="BK36">
        <v>0.38711499999999999</v>
      </c>
      <c r="BL36">
        <v>409.52300000000002</v>
      </c>
      <c r="BM36">
        <v>407.85199999999998</v>
      </c>
      <c r="BN36">
        <v>3.0527899999999999</v>
      </c>
      <c r="BO36">
        <v>399.63400000000001</v>
      </c>
      <c r="BP36">
        <v>20.150099999999998</v>
      </c>
      <c r="BQ36">
        <v>2.3317999999999999</v>
      </c>
      <c r="BR36">
        <v>2.02501</v>
      </c>
      <c r="BS36">
        <v>19.8978</v>
      </c>
      <c r="BT36">
        <v>17.641200000000001</v>
      </c>
      <c r="BU36">
        <v>19.8522</v>
      </c>
      <c r="BV36">
        <v>0.89999099999999999</v>
      </c>
      <c r="BW36">
        <v>0.100009</v>
      </c>
      <c r="BX36">
        <v>0</v>
      </c>
      <c r="BY36">
        <v>2.181</v>
      </c>
      <c r="BZ36">
        <v>0</v>
      </c>
      <c r="CA36">
        <v>4982.1400000000003</v>
      </c>
      <c r="CB36">
        <v>161.02699999999999</v>
      </c>
      <c r="CC36">
        <v>34.561999999999998</v>
      </c>
      <c r="CD36">
        <v>38.75</v>
      </c>
      <c r="CE36">
        <v>36.561999999999998</v>
      </c>
      <c r="CF36">
        <v>38.25</v>
      </c>
      <c r="CG36">
        <v>35.875</v>
      </c>
      <c r="CH36">
        <v>17.87</v>
      </c>
      <c r="CI36">
        <v>1.99</v>
      </c>
      <c r="CJ36">
        <v>0</v>
      </c>
      <c r="CK36">
        <v>1689563984.2</v>
      </c>
      <c r="CL36">
        <v>0</v>
      </c>
      <c r="CM36">
        <v>1689562757.5</v>
      </c>
      <c r="CN36" t="s">
        <v>354</v>
      </c>
      <c r="CO36">
        <v>1689562751.5</v>
      </c>
      <c r="CP36">
        <v>1689562757.5</v>
      </c>
      <c r="CQ36">
        <v>68</v>
      </c>
      <c r="CR36">
        <v>-8.6999999999999994E-2</v>
      </c>
      <c r="CS36">
        <v>8.0000000000000002E-3</v>
      </c>
      <c r="CT36">
        <v>-1.9390000000000001</v>
      </c>
      <c r="CU36">
        <v>6.6000000000000003E-2</v>
      </c>
      <c r="CV36">
        <v>423</v>
      </c>
      <c r="CW36">
        <v>21</v>
      </c>
      <c r="CX36">
        <v>0.06</v>
      </c>
      <c r="CY36">
        <v>0.03</v>
      </c>
      <c r="CZ36">
        <v>-1.6560251882050481</v>
      </c>
      <c r="DA36">
        <v>-0.40983215852183907</v>
      </c>
      <c r="DB36">
        <v>5.8377793846028557E-2</v>
      </c>
      <c r="DC36">
        <v>1</v>
      </c>
      <c r="DD36">
        <v>399.692275</v>
      </c>
      <c r="DE36">
        <v>-0.464183864916766</v>
      </c>
      <c r="DF36">
        <v>5.2643607161744758E-2</v>
      </c>
      <c r="DG36">
        <v>-1</v>
      </c>
      <c r="DH36">
        <v>19.982447499999999</v>
      </c>
      <c r="DI36">
        <v>-4.1198207848443767E-2</v>
      </c>
      <c r="DJ36">
        <v>0.10803790535617599</v>
      </c>
      <c r="DK36">
        <v>1</v>
      </c>
      <c r="DL36">
        <v>2</v>
      </c>
      <c r="DM36">
        <v>2</v>
      </c>
      <c r="DN36" t="s">
        <v>355</v>
      </c>
      <c r="DO36">
        <v>3.20187</v>
      </c>
      <c r="DP36">
        <v>2.6760899999999999</v>
      </c>
      <c r="DQ36">
        <v>9.3520000000000006E-2</v>
      </c>
      <c r="DR36">
        <v>9.2679800000000007E-2</v>
      </c>
      <c r="DS36">
        <v>0.111471</v>
      </c>
      <c r="DT36">
        <v>9.9784399999999995E-2</v>
      </c>
      <c r="DU36">
        <v>27231</v>
      </c>
      <c r="DV36">
        <v>30798.5</v>
      </c>
      <c r="DW36">
        <v>28285.1</v>
      </c>
      <c r="DX36">
        <v>32565.1</v>
      </c>
      <c r="DY36">
        <v>34912.1</v>
      </c>
      <c r="DZ36">
        <v>39779.199999999997</v>
      </c>
      <c r="EA36">
        <v>41501.699999999997</v>
      </c>
      <c r="EB36">
        <v>47049.8</v>
      </c>
      <c r="EC36">
        <v>2.16153</v>
      </c>
      <c r="ED36">
        <v>1.72838</v>
      </c>
      <c r="EE36">
        <v>0.145562</v>
      </c>
      <c r="EF36">
        <v>0</v>
      </c>
      <c r="EG36">
        <v>25.6875</v>
      </c>
      <c r="EH36">
        <v>999.9</v>
      </c>
      <c r="EI36">
        <v>48.9</v>
      </c>
      <c r="EJ36">
        <v>33.5</v>
      </c>
      <c r="EK36">
        <v>25.2818</v>
      </c>
      <c r="EL36">
        <v>63.554600000000001</v>
      </c>
      <c r="EM36">
        <v>17.960699999999999</v>
      </c>
      <c r="EN36">
        <v>1</v>
      </c>
      <c r="EO36">
        <v>3.1077199999999999E-2</v>
      </c>
      <c r="EP36">
        <v>-1.65035</v>
      </c>
      <c r="EQ36">
        <v>20.241299999999999</v>
      </c>
      <c r="ER36">
        <v>5.2282200000000003</v>
      </c>
      <c r="ES36">
        <v>12.0108</v>
      </c>
      <c r="ET36">
        <v>4.9897499999999999</v>
      </c>
      <c r="EU36">
        <v>3.3050000000000002</v>
      </c>
      <c r="EV36">
        <v>5310.2</v>
      </c>
      <c r="EW36">
        <v>8267.2000000000007</v>
      </c>
      <c r="EX36">
        <v>475</v>
      </c>
      <c r="EY36">
        <v>46.3</v>
      </c>
      <c r="EZ36">
        <v>1.85286</v>
      </c>
      <c r="FA36">
        <v>1.8615600000000001</v>
      </c>
      <c r="FB36">
        <v>1.8607800000000001</v>
      </c>
      <c r="FC36">
        <v>1.85684</v>
      </c>
      <c r="FD36">
        <v>1.86111</v>
      </c>
      <c r="FE36">
        <v>1.85731</v>
      </c>
      <c r="FF36">
        <v>1.85944</v>
      </c>
      <c r="FG36">
        <v>1.8623400000000001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-1.865</v>
      </c>
      <c r="FV36">
        <v>6.5799999999999997E-2</v>
      </c>
      <c r="FW36">
        <v>-0.4227186966863854</v>
      </c>
      <c r="FX36">
        <v>-4.0117494158234393E-3</v>
      </c>
      <c r="FY36">
        <v>1.087516141204025E-6</v>
      </c>
      <c r="FZ36">
        <v>-8.657206703991749E-11</v>
      </c>
      <c r="GA36">
        <v>6.5785000000005311E-2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20.399999999999999</v>
      </c>
      <c r="GJ36">
        <v>20.3</v>
      </c>
      <c r="GK36">
        <v>1.00952</v>
      </c>
      <c r="GL36">
        <v>2.4316399999999998</v>
      </c>
      <c r="GM36">
        <v>1.5942400000000001</v>
      </c>
      <c r="GN36">
        <v>2.3071299999999999</v>
      </c>
      <c r="GO36">
        <v>1.40015</v>
      </c>
      <c r="GP36">
        <v>2.3022499999999999</v>
      </c>
      <c r="GQ36">
        <v>34.921399999999998</v>
      </c>
      <c r="GR36">
        <v>14.6486</v>
      </c>
      <c r="GS36">
        <v>18</v>
      </c>
      <c r="GT36">
        <v>651.49400000000003</v>
      </c>
      <c r="GU36">
        <v>385.74700000000001</v>
      </c>
      <c r="GV36">
        <v>30.702400000000001</v>
      </c>
      <c r="GW36">
        <v>27.4956</v>
      </c>
      <c r="GX36">
        <v>30.000499999999999</v>
      </c>
      <c r="GY36">
        <v>27.424099999999999</v>
      </c>
      <c r="GZ36">
        <v>27.393599999999999</v>
      </c>
      <c r="HA36">
        <v>20.275600000000001</v>
      </c>
      <c r="HB36">
        <v>20</v>
      </c>
      <c r="HC36">
        <v>-30</v>
      </c>
      <c r="HD36">
        <v>30.648399999999999</v>
      </c>
      <c r="HE36">
        <v>399.41300000000001</v>
      </c>
      <c r="HF36">
        <v>26.674399999999999</v>
      </c>
      <c r="HG36">
        <v>103.82899999999999</v>
      </c>
      <c r="HH36">
        <v>103.562</v>
      </c>
    </row>
    <row r="37" spans="1:216" x14ac:dyDescent="0.2">
      <c r="A37">
        <v>19</v>
      </c>
      <c r="B37">
        <v>1689564035.0999999</v>
      </c>
      <c r="C37">
        <v>1089.099999904633</v>
      </c>
      <c r="D37" t="s">
        <v>393</v>
      </c>
      <c r="E37" t="s">
        <v>394</v>
      </c>
      <c r="F37" t="s">
        <v>348</v>
      </c>
      <c r="G37" t="s">
        <v>349</v>
      </c>
      <c r="H37" t="s">
        <v>350</v>
      </c>
      <c r="I37" t="s">
        <v>351</v>
      </c>
      <c r="J37" t="s">
        <v>352</v>
      </c>
      <c r="K37" t="s">
        <v>353</v>
      </c>
      <c r="L37">
        <v>1689564035.0999999</v>
      </c>
      <c r="M37">
        <f t="shared" si="0"/>
        <v>3.0238654742974868E-3</v>
      </c>
      <c r="N37">
        <f t="shared" si="1"/>
        <v>3.0238654742974869</v>
      </c>
      <c r="O37">
        <f t="shared" si="2"/>
        <v>-2.928315136006705</v>
      </c>
      <c r="P37">
        <f t="shared" si="3"/>
        <v>400.20600000000002</v>
      </c>
      <c r="Q37">
        <f t="shared" si="4"/>
        <v>413.58171924175042</v>
      </c>
      <c r="R37">
        <f t="shared" si="5"/>
        <v>41.589249873960334</v>
      </c>
      <c r="S37">
        <f t="shared" si="6"/>
        <v>40.244204617102803</v>
      </c>
      <c r="T37">
        <f t="shared" si="7"/>
        <v>0.20998299733495818</v>
      </c>
      <c r="U37">
        <f t="shared" si="8"/>
        <v>2.9418881110011625</v>
      </c>
      <c r="V37">
        <f t="shared" si="9"/>
        <v>0.20199763994747352</v>
      </c>
      <c r="W37">
        <f t="shared" si="10"/>
        <v>0.12694067597469139</v>
      </c>
      <c r="X37">
        <f t="shared" si="11"/>
        <v>0</v>
      </c>
      <c r="Y37">
        <f t="shared" si="12"/>
        <v>28.403646950492483</v>
      </c>
      <c r="Z37">
        <f t="shared" si="13"/>
        <v>27.9389</v>
      </c>
      <c r="AA37">
        <f t="shared" si="14"/>
        <v>3.7813437477592182</v>
      </c>
      <c r="AB37">
        <f t="shared" si="15"/>
        <v>57.110861213461519</v>
      </c>
      <c r="AC37">
        <f t="shared" si="16"/>
        <v>2.3216797033496404</v>
      </c>
      <c r="AD37">
        <f t="shared" si="17"/>
        <v>4.0652157120726464</v>
      </c>
      <c r="AE37">
        <f t="shared" si="18"/>
        <v>1.4596640444095779</v>
      </c>
      <c r="AF37">
        <f t="shared" si="19"/>
        <v>-133.35246741651918</v>
      </c>
      <c r="AG37">
        <f t="shared" si="20"/>
        <v>197.76217027766347</v>
      </c>
      <c r="AH37">
        <f t="shared" si="21"/>
        <v>14.73538506617327</v>
      </c>
      <c r="AI37">
        <f t="shared" si="22"/>
        <v>79.145087927317562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52860.20101842592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1689564035.0999999</v>
      </c>
      <c r="AT37">
        <v>400.20600000000002</v>
      </c>
      <c r="AU37">
        <v>398.488</v>
      </c>
      <c r="AV37">
        <v>23.087800000000001</v>
      </c>
      <c r="AW37">
        <v>20.134</v>
      </c>
      <c r="AX37">
        <v>402.07100000000003</v>
      </c>
      <c r="AY37">
        <v>23.021999999999998</v>
      </c>
      <c r="AZ37">
        <v>600.05100000000004</v>
      </c>
      <c r="BA37">
        <v>100.492</v>
      </c>
      <c r="BB37">
        <v>6.67238E-2</v>
      </c>
      <c r="BC37">
        <v>29.1858</v>
      </c>
      <c r="BD37">
        <v>27.9389</v>
      </c>
      <c r="BE37">
        <v>999.9</v>
      </c>
      <c r="BF37">
        <v>0</v>
      </c>
      <c r="BG37">
        <v>0</v>
      </c>
      <c r="BH37">
        <v>10021.200000000001</v>
      </c>
      <c r="BI37">
        <v>0</v>
      </c>
      <c r="BJ37">
        <v>165.501</v>
      </c>
      <c r="BK37">
        <v>1.7172499999999999</v>
      </c>
      <c r="BL37">
        <v>409.66399999999999</v>
      </c>
      <c r="BM37">
        <v>406.67599999999999</v>
      </c>
      <c r="BN37">
        <v>2.9538700000000002</v>
      </c>
      <c r="BO37">
        <v>398.488</v>
      </c>
      <c r="BP37">
        <v>20.134</v>
      </c>
      <c r="BQ37">
        <v>2.3201399999999999</v>
      </c>
      <c r="BR37">
        <v>2.0232999999999999</v>
      </c>
      <c r="BS37">
        <v>19.8169</v>
      </c>
      <c r="BT37">
        <v>17.6279</v>
      </c>
      <c r="BU37">
        <v>0</v>
      </c>
      <c r="BV37">
        <v>0</v>
      </c>
      <c r="BW37">
        <v>0</v>
      </c>
      <c r="BX37">
        <v>0</v>
      </c>
      <c r="BY37">
        <v>3.53</v>
      </c>
      <c r="BZ37">
        <v>0</v>
      </c>
      <c r="CA37">
        <v>3342.35</v>
      </c>
      <c r="CB37">
        <v>2.48</v>
      </c>
      <c r="CC37">
        <v>34.75</v>
      </c>
      <c r="CD37">
        <v>39.811999999999998</v>
      </c>
      <c r="CE37">
        <v>37</v>
      </c>
      <c r="CF37">
        <v>39.5</v>
      </c>
      <c r="CG37">
        <v>36.25</v>
      </c>
      <c r="CH37">
        <v>0</v>
      </c>
      <c r="CI37">
        <v>0</v>
      </c>
      <c r="CJ37">
        <v>0</v>
      </c>
      <c r="CK37">
        <v>1689564044.9000001</v>
      </c>
      <c r="CL37">
        <v>0</v>
      </c>
      <c r="CM37">
        <v>1689562757.5</v>
      </c>
      <c r="CN37" t="s">
        <v>354</v>
      </c>
      <c r="CO37">
        <v>1689562751.5</v>
      </c>
      <c r="CP37">
        <v>1689562757.5</v>
      </c>
      <c r="CQ37">
        <v>68</v>
      </c>
      <c r="CR37">
        <v>-8.6999999999999994E-2</v>
      </c>
      <c r="CS37">
        <v>8.0000000000000002E-3</v>
      </c>
      <c r="CT37">
        <v>-1.9390000000000001</v>
      </c>
      <c r="CU37">
        <v>6.6000000000000003E-2</v>
      </c>
      <c r="CV37">
        <v>423</v>
      </c>
      <c r="CW37">
        <v>21</v>
      </c>
      <c r="CX37">
        <v>0.06</v>
      </c>
      <c r="CY37">
        <v>0.03</v>
      </c>
      <c r="CZ37">
        <v>-2.7500999360880791</v>
      </c>
      <c r="DA37">
        <v>-1.004886878731827</v>
      </c>
      <c r="DB37">
        <v>9.9116824574964346E-2</v>
      </c>
      <c r="DC37">
        <v>1</v>
      </c>
      <c r="DD37">
        <v>398.68482926829267</v>
      </c>
      <c r="DE37">
        <v>-1.0905156794418711</v>
      </c>
      <c r="DF37">
        <v>0.111124387005148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355</v>
      </c>
      <c r="DO37">
        <v>3.2018599999999999</v>
      </c>
      <c r="DP37">
        <v>2.67584</v>
      </c>
      <c r="DQ37">
        <v>9.3533099999999994E-2</v>
      </c>
      <c r="DR37">
        <v>9.2459E-2</v>
      </c>
      <c r="DS37">
        <v>0.111058</v>
      </c>
      <c r="DT37">
        <v>9.9710199999999999E-2</v>
      </c>
      <c r="DU37">
        <v>27227.4</v>
      </c>
      <c r="DV37">
        <v>30801.3</v>
      </c>
      <c r="DW37">
        <v>28282.2</v>
      </c>
      <c r="DX37">
        <v>32560.5</v>
      </c>
      <c r="DY37">
        <v>34925.199999999997</v>
      </c>
      <c r="DZ37">
        <v>39776.800000000003</v>
      </c>
      <c r="EA37">
        <v>41497.4</v>
      </c>
      <c r="EB37">
        <v>47043.1</v>
      </c>
      <c r="EC37">
        <v>2.16045</v>
      </c>
      <c r="ED37">
        <v>1.7268699999999999</v>
      </c>
      <c r="EE37">
        <v>0.13727700000000001</v>
      </c>
      <c r="EF37">
        <v>0</v>
      </c>
      <c r="EG37">
        <v>25.693200000000001</v>
      </c>
      <c r="EH37">
        <v>999.9</v>
      </c>
      <c r="EI37">
        <v>48.9</v>
      </c>
      <c r="EJ37">
        <v>33.5</v>
      </c>
      <c r="EK37">
        <v>25.2789</v>
      </c>
      <c r="EL37">
        <v>63.514600000000002</v>
      </c>
      <c r="EM37">
        <v>17.992799999999999</v>
      </c>
      <c r="EN37">
        <v>1</v>
      </c>
      <c r="EO37">
        <v>3.8366400000000002E-2</v>
      </c>
      <c r="EP37">
        <v>-1.9811000000000001</v>
      </c>
      <c r="EQ37">
        <v>20.2376</v>
      </c>
      <c r="ER37">
        <v>5.22837</v>
      </c>
      <c r="ES37">
        <v>12.0107</v>
      </c>
      <c r="ET37">
        <v>4.9897499999999999</v>
      </c>
      <c r="EU37">
        <v>3.3050000000000002</v>
      </c>
      <c r="EV37">
        <v>5311.3</v>
      </c>
      <c r="EW37">
        <v>8272</v>
      </c>
      <c r="EX37">
        <v>475</v>
      </c>
      <c r="EY37">
        <v>46.3</v>
      </c>
      <c r="EZ37">
        <v>1.8528199999999999</v>
      </c>
      <c r="FA37">
        <v>1.86145</v>
      </c>
      <c r="FB37">
        <v>1.8607199999999999</v>
      </c>
      <c r="FC37">
        <v>1.85683</v>
      </c>
      <c r="FD37">
        <v>1.86107</v>
      </c>
      <c r="FE37">
        <v>1.8573</v>
      </c>
      <c r="FF37">
        <v>1.8594299999999999</v>
      </c>
      <c r="FG37">
        <v>1.8623400000000001</v>
      </c>
      <c r="FH37">
        <v>0</v>
      </c>
      <c r="FI37">
        <v>0</v>
      </c>
      <c r="FJ37">
        <v>0</v>
      </c>
      <c r="FK37">
        <v>0</v>
      </c>
      <c r="FL37" t="s">
        <v>356</v>
      </c>
      <c r="FM37" t="s">
        <v>357</v>
      </c>
      <c r="FN37" t="s">
        <v>358</v>
      </c>
      <c r="FO37" t="s">
        <v>358</v>
      </c>
      <c r="FP37" t="s">
        <v>358</v>
      </c>
      <c r="FQ37" t="s">
        <v>358</v>
      </c>
      <c r="FR37">
        <v>0</v>
      </c>
      <c r="FS37">
        <v>100</v>
      </c>
      <c r="FT37">
        <v>100</v>
      </c>
      <c r="FU37">
        <v>-1.865</v>
      </c>
      <c r="FV37">
        <v>6.5799999999999997E-2</v>
      </c>
      <c r="FW37">
        <v>-0.4227186966863854</v>
      </c>
      <c r="FX37">
        <v>-4.0117494158234393E-3</v>
      </c>
      <c r="FY37">
        <v>1.087516141204025E-6</v>
      </c>
      <c r="FZ37">
        <v>-8.657206703991749E-11</v>
      </c>
      <c r="GA37">
        <v>6.5785000000005311E-2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21.4</v>
      </c>
      <c r="GJ37">
        <v>21.3</v>
      </c>
      <c r="GK37">
        <v>1.00708</v>
      </c>
      <c r="GL37">
        <v>2.4279799999999998</v>
      </c>
      <c r="GM37">
        <v>1.5942400000000001</v>
      </c>
      <c r="GN37">
        <v>2.3071299999999999</v>
      </c>
      <c r="GO37">
        <v>1.40015</v>
      </c>
      <c r="GP37">
        <v>2.2936999999999999</v>
      </c>
      <c r="GQ37">
        <v>34.944400000000002</v>
      </c>
      <c r="GR37">
        <v>14.6311</v>
      </c>
      <c r="GS37">
        <v>18</v>
      </c>
      <c r="GT37">
        <v>651.36699999999996</v>
      </c>
      <c r="GU37">
        <v>385.28500000000003</v>
      </c>
      <c r="GV37">
        <v>30.666899999999998</v>
      </c>
      <c r="GW37">
        <v>27.573899999999998</v>
      </c>
      <c r="GX37">
        <v>30.000599999999999</v>
      </c>
      <c r="GY37">
        <v>27.486499999999999</v>
      </c>
      <c r="GZ37">
        <v>27.4513</v>
      </c>
      <c r="HA37">
        <v>20.222100000000001</v>
      </c>
      <c r="HB37">
        <v>20</v>
      </c>
      <c r="HC37">
        <v>-30</v>
      </c>
      <c r="HD37">
        <v>30.6829</v>
      </c>
      <c r="HE37">
        <v>398.39699999999999</v>
      </c>
      <c r="HF37">
        <v>26.674399999999999</v>
      </c>
      <c r="HG37">
        <v>103.819</v>
      </c>
      <c r="HH37">
        <v>103.548</v>
      </c>
    </row>
    <row r="38" spans="1:216" x14ac:dyDescent="0.2">
      <c r="A38">
        <v>20</v>
      </c>
      <c r="B38">
        <v>1689564154.5999999</v>
      </c>
      <c r="C38">
        <v>1208.599999904633</v>
      </c>
      <c r="D38" t="s">
        <v>395</v>
      </c>
      <c r="E38" t="s">
        <v>396</v>
      </c>
      <c r="F38" t="s">
        <v>348</v>
      </c>
      <c r="G38" t="s">
        <v>349</v>
      </c>
      <c r="H38" t="s">
        <v>350</v>
      </c>
      <c r="I38" t="s">
        <v>351</v>
      </c>
      <c r="J38" t="s">
        <v>352</v>
      </c>
      <c r="K38" t="s">
        <v>353</v>
      </c>
      <c r="L38">
        <v>1689564154.5999999</v>
      </c>
      <c r="M38">
        <f t="shared" si="0"/>
        <v>3.4872856496901169E-3</v>
      </c>
      <c r="N38">
        <f t="shared" si="1"/>
        <v>3.4872856496901168</v>
      </c>
      <c r="O38">
        <f t="shared" si="2"/>
        <v>13.106250769372465</v>
      </c>
      <c r="P38">
        <f t="shared" si="3"/>
        <v>399.42500000000001</v>
      </c>
      <c r="Q38">
        <f t="shared" si="4"/>
        <v>303.31339148795354</v>
      </c>
      <c r="R38">
        <f t="shared" si="5"/>
        <v>30.500462024862809</v>
      </c>
      <c r="S38">
        <f t="shared" si="6"/>
        <v>40.165213228854995</v>
      </c>
      <c r="T38">
        <f t="shared" si="7"/>
        <v>0.24813205064210131</v>
      </c>
      <c r="U38">
        <f t="shared" si="8"/>
        <v>2.9396767529466405</v>
      </c>
      <c r="V38">
        <f t="shared" si="9"/>
        <v>0.23705591166970436</v>
      </c>
      <c r="W38">
        <f t="shared" si="10"/>
        <v>0.14911388692071786</v>
      </c>
      <c r="X38">
        <f t="shared" si="11"/>
        <v>297.69875009967831</v>
      </c>
      <c r="Y38">
        <f t="shared" si="12"/>
        <v>29.490479402218767</v>
      </c>
      <c r="Z38">
        <f t="shared" si="13"/>
        <v>27.953800000000001</v>
      </c>
      <c r="AA38">
        <f t="shared" si="14"/>
        <v>3.784631032897932</v>
      </c>
      <c r="AB38">
        <f t="shared" si="15"/>
        <v>59.656574049116863</v>
      </c>
      <c r="AC38">
        <f t="shared" si="16"/>
        <v>2.3504732054742403</v>
      </c>
      <c r="AD38">
        <f t="shared" si="17"/>
        <v>3.9400070200796855</v>
      </c>
      <c r="AE38">
        <f t="shared" si="18"/>
        <v>1.4341578274236917</v>
      </c>
      <c r="AF38">
        <f t="shared" si="19"/>
        <v>-153.78929715133415</v>
      </c>
      <c r="AG38">
        <f t="shared" si="20"/>
        <v>109.62328119263074</v>
      </c>
      <c r="AH38">
        <f t="shared" si="21"/>
        <v>8.1528768181848648</v>
      </c>
      <c r="AI38">
        <f t="shared" si="22"/>
        <v>261.68561095915982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52891.005334815345</v>
      </c>
      <c r="AO38">
        <f t="shared" si="26"/>
        <v>1799.98</v>
      </c>
      <c r="AP38">
        <f t="shared" si="27"/>
        <v>1517.3831699998334</v>
      </c>
      <c r="AQ38">
        <f t="shared" si="28"/>
        <v>0.84300001666675928</v>
      </c>
      <c r="AR38">
        <f t="shared" si="29"/>
        <v>0.16539003216684536</v>
      </c>
      <c r="AS38">
        <v>1689564154.5999999</v>
      </c>
      <c r="AT38">
        <v>399.42500000000001</v>
      </c>
      <c r="AU38">
        <v>413.923</v>
      </c>
      <c r="AV38">
        <v>23.374400000000001</v>
      </c>
      <c r="AW38">
        <v>19.968900000000001</v>
      </c>
      <c r="AX38">
        <v>401.28800000000001</v>
      </c>
      <c r="AY38">
        <v>23.308700000000002</v>
      </c>
      <c r="AZ38">
        <v>600.048</v>
      </c>
      <c r="BA38">
        <v>100.49</v>
      </c>
      <c r="BB38">
        <v>6.7584599999999995E-2</v>
      </c>
      <c r="BC38">
        <v>28.645499999999998</v>
      </c>
      <c r="BD38">
        <v>27.953800000000001</v>
      </c>
      <c r="BE38">
        <v>999.9</v>
      </c>
      <c r="BF38">
        <v>0</v>
      </c>
      <c r="BG38">
        <v>0</v>
      </c>
      <c r="BH38">
        <v>10008.799999999999</v>
      </c>
      <c r="BI38">
        <v>0</v>
      </c>
      <c r="BJ38">
        <v>213.989</v>
      </c>
      <c r="BK38">
        <v>-14.4979</v>
      </c>
      <c r="BL38">
        <v>408.98500000000001</v>
      </c>
      <c r="BM38">
        <v>422.35700000000003</v>
      </c>
      <c r="BN38">
        <v>3.4055900000000001</v>
      </c>
      <c r="BO38">
        <v>413.923</v>
      </c>
      <c r="BP38">
        <v>19.968900000000001</v>
      </c>
      <c r="BQ38">
        <v>2.3489100000000001</v>
      </c>
      <c r="BR38">
        <v>2.0066799999999998</v>
      </c>
      <c r="BS38">
        <v>20.015799999999999</v>
      </c>
      <c r="BT38">
        <v>17.4971</v>
      </c>
      <c r="BU38">
        <v>1799.98</v>
      </c>
      <c r="BV38">
        <v>0.90000199999999997</v>
      </c>
      <c r="BW38">
        <v>9.9998400000000001E-2</v>
      </c>
      <c r="BX38">
        <v>0</v>
      </c>
      <c r="BY38">
        <v>2.6177999999999999</v>
      </c>
      <c r="BZ38">
        <v>0</v>
      </c>
      <c r="CA38">
        <v>19860.400000000001</v>
      </c>
      <c r="CB38">
        <v>14600.2</v>
      </c>
      <c r="CC38">
        <v>37.75</v>
      </c>
      <c r="CD38">
        <v>40.936999999999998</v>
      </c>
      <c r="CE38">
        <v>38.25</v>
      </c>
      <c r="CF38">
        <v>41.311999999999998</v>
      </c>
      <c r="CG38">
        <v>38.25</v>
      </c>
      <c r="CH38">
        <v>1619.99</v>
      </c>
      <c r="CI38">
        <v>180</v>
      </c>
      <c r="CJ38">
        <v>0</v>
      </c>
      <c r="CK38">
        <v>1689564164.8</v>
      </c>
      <c r="CL38">
        <v>0</v>
      </c>
      <c r="CM38">
        <v>1689562757.5</v>
      </c>
      <c r="CN38" t="s">
        <v>354</v>
      </c>
      <c r="CO38">
        <v>1689562751.5</v>
      </c>
      <c r="CP38">
        <v>1689562757.5</v>
      </c>
      <c r="CQ38">
        <v>68</v>
      </c>
      <c r="CR38">
        <v>-8.6999999999999994E-2</v>
      </c>
      <c r="CS38">
        <v>8.0000000000000002E-3</v>
      </c>
      <c r="CT38">
        <v>-1.9390000000000001</v>
      </c>
      <c r="CU38">
        <v>6.6000000000000003E-2</v>
      </c>
      <c r="CV38">
        <v>423</v>
      </c>
      <c r="CW38">
        <v>21</v>
      </c>
      <c r="CX38">
        <v>0.06</v>
      </c>
      <c r="CY38">
        <v>0.03</v>
      </c>
      <c r="CZ38">
        <v>12.834920008644049</v>
      </c>
      <c r="DA38">
        <v>1.9641836402591</v>
      </c>
      <c r="DB38">
        <v>0.1959301103104065</v>
      </c>
      <c r="DC38">
        <v>1</v>
      </c>
      <c r="DD38">
        <v>413.43919512195117</v>
      </c>
      <c r="DE38">
        <v>3.2007386759577372</v>
      </c>
      <c r="DF38">
        <v>0.31775962839797228</v>
      </c>
      <c r="DG38">
        <v>-1</v>
      </c>
      <c r="DH38">
        <v>1799.9751219512191</v>
      </c>
      <c r="DI38">
        <v>-2.2920489104834959E-2</v>
      </c>
      <c r="DJ38">
        <v>0.1374173268306112</v>
      </c>
      <c r="DK38">
        <v>1</v>
      </c>
      <c r="DL38">
        <v>2</v>
      </c>
      <c r="DM38">
        <v>2</v>
      </c>
      <c r="DN38" t="s">
        <v>355</v>
      </c>
      <c r="DO38">
        <v>3.2017500000000001</v>
      </c>
      <c r="DP38">
        <v>2.67659</v>
      </c>
      <c r="DQ38">
        <v>9.33837E-2</v>
      </c>
      <c r="DR38">
        <v>9.5162099999999999E-2</v>
      </c>
      <c r="DS38">
        <v>0.11201899999999999</v>
      </c>
      <c r="DT38">
        <v>9.9120899999999998E-2</v>
      </c>
      <c r="DU38">
        <v>27230.5</v>
      </c>
      <c r="DV38">
        <v>30709.3</v>
      </c>
      <c r="DW38">
        <v>28280.9</v>
      </c>
      <c r="DX38">
        <v>32560.5</v>
      </c>
      <c r="DY38">
        <v>34885.300000000003</v>
      </c>
      <c r="DZ38">
        <v>39802.199999999997</v>
      </c>
      <c r="EA38">
        <v>41495.300000000003</v>
      </c>
      <c r="EB38">
        <v>47042.3</v>
      </c>
      <c r="EC38">
        <v>2.1606200000000002</v>
      </c>
      <c r="ED38">
        <v>1.7270300000000001</v>
      </c>
      <c r="EE38">
        <v>0.17690700000000001</v>
      </c>
      <c r="EF38">
        <v>0</v>
      </c>
      <c r="EG38">
        <v>25.058299999999999</v>
      </c>
      <c r="EH38">
        <v>999.9</v>
      </c>
      <c r="EI38">
        <v>48.7</v>
      </c>
      <c r="EJ38">
        <v>33.5</v>
      </c>
      <c r="EK38">
        <v>25.180900000000001</v>
      </c>
      <c r="EL38">
        <v>63.944699999999997</v>
      </c>
      <c r="EM38">
        <v>17.772400000000001</v>
      </c>
      <c r="EN38">
        <v>1</v>
      </c>
      <c r="EO38">
        <v>3.9550299999999997E-2</v>
      </c>
      <c r="EP38">
        <v>-1.1531899999999999</v>
      </c>
      <c r="EQ38">
        <v>20.2286</v>
      </c>
      <c r="ER38">
        <v>5.2270200000000004</v>
      </c>
      <c r="ES38">
        <v>12.0099</v>
      </c>
      <c r="ET38">
        <v>4.9896500000000001</v>
      </c>
      <c r="EU38">
        <v>3.3050000000000002</v>
      </c>
      <c r="EV38">
        <v>5314</v>
      </c>
      <c r="EW38">
        <v>8283.2000000000007</v>
      </c>
      <c r="EX38">
        <v>475</v>
      </c>
      <c r="EY38">
        <v>46.3</v>
      </c>
      <c r="EZ38">
        <v>1.85277</v>
      </c>
      <c r="FA38">
        <v>1.8614299999999999</v>
      </c>
      <c r="FB38">
        <v>1.8606799999999999</v>
      </c>
      <c r="FC38">
        <v>1.8568</v>
      </c>
      <c r="FD38">
        <v>1.8610199999999999</v>
      </c>
      <c r="FE38">
        <v>1.8573</v>
      </c>
      <c r="FF38">
        <v>1.8594200000000001</v>
      </c>
      <c r="FG38">
        <v>1.8622700000000001</v>
      </c>
      <c r="FH38">
        <v>0</v>
      </c>
      <c r="FI38">
        <v>0</v>
      </c>
      <c r="FJ38">
        <v>0</v>
      </c>
      <c r="FK38">
        <v>0</v>
      </c>
      <c r="FL38" t="s">
        <v>356</v>
      </c>
      <c r="FM38" t="s">
        <v>357</v>
      </c>
      <c r="FN38" t="s">
        <v>358</v>
      </c>
      <c r="FO38" t="s">
        <v>358</v>
      </c>
      <c r="FP38" t="s">
        <v>358</v>
      </c>
      <c r="FQ38" t="s">
        <v>358</v>
      </c>
      <c r="FR38">
        <v>0</v>
      </c>
      <c r="FS38">
        <v>100</v>
      </c>
      <c r="FT38">
        <v>100</v>
      </c>
      <c r="FU38">
        <v>-1.863</v>
      </c>
      <c r="FV38">
        <v>6.5699999999999995E-2</v>
      </c>
      <c r="FW38">
        <v>-0.4227186966863854</v>
      </c>
      <c r="FX38">
        <v>-4.0117494158234393E-3</v>
      </c>
      <c r="FY38">
        <v>1.087516141204025E-6</v>
      </c>
      <c r="FZ38">
        <v>-8.657206703991749E-11</v>
      </c>
      <c r="GA38">
        <v>6.5785000000005311E-2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23.4</v>
      </c>
      <c r="GJ38">
        <v>23.3</v>
      </c>
      <c r="GK38">
        <v>1.0388200000000001</v>
      </c>
      <c r="GL38">
        <v>2.4243199999999998</v>
      </c>
      <c r="GM38">
        <v>1.5942400000000001</v>
      </c>
      <c r="GN38">
        <v>2.3059099999999999</v>
      </c>
      <c r="GO38">
        <v>1.40015</v>
      </c>
      <c r="GP38">
        <v>2.3278799999999999</v>
      </c>
      <c r="GQ38">
        <v>34.944400000000002</v>
      </c>
      <c r="GR38">
        <v>14.5786</v>
      </c>
      <c r="GS38">
        <v>18</v>
      </c>
      <c r="GT38">
        <v>652.06600000000003</v>
      </c>
      <c r="GU38">
        <v>385.637</v>
      </c>
      <c r="GV38">
        <v>28.869900000000001</v>
      </c>
      <c r="GW38">
        <v>27.639399999999998</v>
      </c>
      <c r="GX38">
        <v>30.000299999999999</v>
      </c>
      <c r="GY38">
        <v>27.534500000000001</v>
      </c>
      <c r="GZ38">
        <v>27.488800000000001</v>
      </c>
      <c r="HA38">
        <v>20.854500000000002</v>
      </c>
      <c r="HB38">
        <v>20</v>
      </c>
      <c r="HC38">
        <v>-30</v>
      </c>
      <c r="HD38">
        <v>28.896599999999999</v>
      </c>
      <c r="HE38">
        <v>414.19299999999998</v>
      </c>
      <c r="HF38">
        <v>26.674399999999999</v>
      </c>
      <c r="HG38">
        <v>103.813</v>
      </c>
      <c r="HH38">
        <v>103.547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2023-07-17T03:25:21Z</dcterms:created>
  <dcterms:modified xsi:type="dcterms:W3CDTF">2023-07-17T06:33:41Z</dcterms:modified>
</cp:coreProperties>
</file>