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8_{C4E503C5-1EDB-0A45-90B5-375489367ADE}" xr6:coauthVersionLast="47" xr6:coauthVersionMax="47" xr10:uidLastSave="{00000000-0000-0000-0000-000000000000}"/>
  <bookViews>
    <workbookView xWindow="240" yWindow="760" windowWidth="19020" windowHeight="1424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/>
  <c r="P38" i="1" s="1"/>
  <c r="AD38" i="1"/>
  <c r="AC38" i="1"/>
  <c r="AB38" i="1"/>
  <c r="U38" i="1"/>
  <c r="S38" i="1"/>
  <c r="AR37" i="1"/>
  <c r="AQ37" i="1"/>
  <c r="AO37" i="1"/>
  <c r="AP37" i="1" s="1"/>
  <c r="AN37" i="1"/>
  <c r="AL37" i="1" s="1"/>
  <c r="AD37" i="1"/>
  <c r="AC37" i="1"/>
  <c r="AB37" i="1" s="1"/>
  <c r="U37" i="1"/>
  <c r="AR36" i="1"/>
  <c r="AQ36" i="1"/>
  <c r="AO36" i="1"/>
  <c r="AP36" i="1" s="1"/>
  <c r="AN36" i="1"/>
  <c r="AL36" i="1"/>
  <c r="N36" i="1" s="1"/>
  <c r="M36" i="1" s="1"/>
  <c r="AD36" i="1"/>
  <c r="AC36" i="1"/>
  <c r="AB36" i="1"/>
  <c r="U36" i="1"/>
  <c r="S36" i="1"/>
  <c r="P36" i="1"/>
  <c r="O36" i="1"/>
  <c r="AR35" i="1"/>
  <c r="AQ35" i="1"/>
  <c r="AO35" i="1"/>
  <c r="AP35" i="1" s="1"/>
  <c r="AN35" i="1"/>
  <c r="AL35" i="1" s="1"/>
  <c r="AD35" i="1"/>
  <c r="AC35" i="1"/>
  <c r="AB35" i="1" s="1"/>
  <c r="U35" i="1"/>
  <c r="AR34" i="1"/>
  <c r="AQ34" i="1"/>
  <c r="AO34" i="1"/>
  <c r="AP34" i="1" s="1"/>
  <c r="AN34" i="1"/>
  <c r="AL34" i="1"/>
  <c r="P34" i="1" s="1"/>
  <c r="AD34" i="1"/>
  <c r="AC34" i="1"/>
  <c r="AB34" i="1"/>
  <c r="U34" i="1"/>
  <c r="S34" i="1"/>
  <c r="AR33" i="1"/>
  <c r="AQ33" i="1"/>
  <c r="AO33" i="1"/>
  <c r="AP33" i="1" s="1"/>
  <c r="AN33" i="1"/>
  <c r="AL33" i="1" s="1"/>
  <c r="AD33" i="1"/>
  <c r="AC33" i="1"/>
  <c r="AB33" i="1" s="1"/>
  <c r="U33" i="1"/>
  <c r="AR32" i="1"/>
  <c r="AQ32" i="1"/>
  <c r="AO32" i="1"/>
  <c r="AP32" i="1" s="1"/>
  <c r="AN32" i="1"/>
  <c r="AL32" i="1"/>
  <c r="N32" i="1" s="1"/>
  <c r="M32" i="1" s="1"/>
  <c r="AD32" i="1"/>
  <c r="AC32" i="1"/>
  <c r="AB32" i="1"/>
  <c r="U32" i="1"/>
  <c r="S32" i="1"/>
  <c r="P32" i="1"/>
  <c r="O32" i="1"/>
  <c r="AR31" i="1"/>
  <c r="AQ31" i="1"/>
  <c r="AO31" i="1"/>
  <c r="AP31" i="1" s="1"/>
  <c r="AN31" i="1"/>
  <c r="AL31" i="1" s="1"/>
  <c r="AD31" i="1"/>
  <c r="AC31" i="1"/>
  <c r="AB31" i="1" s="1"/>
  <c r="U31" i="1"/>
  <c r="AR30" i="1"/>
  <c r="AQ30" i="1"/>
  <c r="AO30" i="1"/>
  <c r="AP30" i="1" s="1"/>
  <c r="AN30" i="1"/>
  <c r="AL30" i="1"/>
  <c r="P30" i="1" s="1"/>
  <c r="AD30" i="1"/>
  <c r="AC30" i="1"/>
  <c r="AB30" i="1"/>
  <c r="U30" i="1"/>
  <c r="S30" i="1"/>
  <c r="AR29" i="1"/>
  <c r="AQ29" i="1"/>
  <c r="AO29" i="1"/>
  <c r="AP29" i="1" s="1"/>
  <c r="AN29" i="1"/>
  <c r="AL29" i="1" s="1"/>
  <c r="AD29" i="1"/>
  <c r="AC29" i="1"/>
  <c r="AB29" i="1" s="1"/>
  <c r="U29" i="1"/>
  <c r="AR28" i="1"/>
  <c r="AQ28" i="1"/>
  <c r="AO28" i="1"/>
  <c r="X28" i="1" s="1"/>
  <c r="AN28" i="1"/>
  <c r="AL28" i="1"/>
  <c r="N28" i="1" s="1"/>
  <c r="M28" i="1" s="1"/>
  <c r="AD28" i="1"/>
  <c r="AC28" i="1"/>
  <c r="AB28" i="1"/>
  <c r="U28" i="1"/>
  <c r="S28" i="1"/>
  <c r="P28" i="1"/>
  <c r="O28" i="1"/>
  <c r="AR27" i="1"/>
  <c r="AQ27" i="1"/>
  <c r="AO27" i="1"/>
  <c r="AP27" i="1" s="1"/>
  <c r="AN27" i="1"/>
  <c r="AL27" i="1" s="1"/>
  <c r="AM27" i="1"/>
  <c r="AD27" i="1"/>
  <c r="AC27" i="1"/>
  <c r="AB27" i="1" s="1"/>
  <c r="U27" i="1"/>
  <c r="AR26" i="1"/>
  <c r="AQ26" i="1"/>
  <c r="AO26" i="1"/>
  <c r="AP26" i="1" s="1"/>
  <c r="AN26" i="1"/>
  <c r="AL26" i="1"/>
  <c r="P26" i="1" s="1"/>
  <c r="AD26" i="1"/>
  <c r="AC26" i="1"/>
  <c r="AB26" i="1"/>
  <c r="U26" i="1"/>
  <c r="S26" i="1"/>
  <c r="AR25" i="1"/>
  <c r="AQ25" i="1"/>
  <c r="AO25" i="1"/>
  <c r="AP25" i="1" s="1"/>
  <c r="AN25" i="1"/>
  <c r="AL25" i="1" s="1"/>
  <c r="AD25" i="1"/>
  <c r="AC25" i="1"/>
  <c r="AB25" i="1" s="1"/>
  <c r="U25" i="1"/>
  <c r="AR24" i="1"/>
  <c r="AQ24" i="1"/>
  <c r="AO24" i="1"/>
  <c r="AN24" i="1"/>
  <c r="AL24" i="1"/>
  <c r="N24" i="1" s="1"/>
  <c r="M24" i="1" s="1"/>
  <c r="AD24" i="1"/>
  <c r="AC24" i="1"/>
  <c r="AB24" i="1"/>
  <c r="U24" i="1"/>
  <c r="S24" i="1"/>
  <c r="P24" i="1"/>
  <c r="O24" i="1"/>
  <c r="AR23" i="1"/>
  <c r="AQ23" i="1"/>
  <c r="AO23" i="1"/>
  <c r="AP23" i="1" s="1"/>
  <c r="AN23" i="1"/>
  <c r="AL23" i="1" s="1"/>
  <c r="AD23" i="1"/>
  <c r="AC23" i="1"/>
  <c r="AB23" i="1" s="1"/>
  <c r="U23" i="1"/>
  <c r="AR22" i="1"/>
  <c r="AQ22" i="1"/>
  <c r="AO22" i="1"/>
  <c r="AP22" i="1" s="1"/>
  <c r="AN22" i="1"/>
  <c r="AL22" i="1"/>
  <c r="P22" i="1" s="1"/>
  <c r="AD22" i="1"/>
  <c r="AC22" i="1"/>
  <c r="AB22" i="1"/>
  <c r="U22" i="1"/>
  <c r="S22" i="1"/>
  <c r="AR21" i="1"/>
  <c r="AQ21" i="1"/>
  <c r="AO21" i="1"/>
  <c r="AP21" i="1" s="1"/>
  <c r="AN21" i="1"/>
  <c r="AL21" i="1" s="1"/>
  <c r="AD21" i="1"/>
  <c r="AC21" i="1"/>
  <c r="AB21" i="1" s="1"/>
  <c r="U21" i="1"/>
  <c r="AR20" i="1"/>
  <c r="AQ20" i="1"/>
  <c r="AO20" i="1"/>
  <c r="AN20" i="1"/>
  <c r="AL20" i="1"/>
  <c r="N20" i="1" s="1"/>
  <c r="M20" i="1" s="1"/>
  <c r="AD20" i="1"/>
  <c r="AC20" i="1"/>
  <c r="AB20" i="1"/>
  <c r="U20" i="1"/>
  <c r="S20" i="1"/>
  <c r="P20" i="1"/>
  <c r="O20" i="1"/>
  <c r="AR19" i="1"/>
  <c r="AQ19" i="1"/>
  <c r="AO19" i="1"/>
  <c r="AP19" i="1" s="1"/>
  <c r="AN19" i="1"/>
  <c r="AL19" i="1" s="1"/>
  <c r="AM19" i="1"/>
  <c r="AD19" i="1"/>
  <c r="AC19" i="1"/>
  <c r="AB19" i="1" s="1"/>
  <c r="U19" i="1"/>
  <c r="AP20" i="1" l="1"/>
  <c r="X20" i="1"/>
  <c r="AF28" i="1"/>
  <c r="P29" i="1"/>
  <c r="O29" i="1"/>
  <c r="N29" i="1"/>
  <c r="M29" i="1" s="1"/>
  <c r="AM29" i="1"/>
  <c r="S29" i="1"/>
  <c r="AF36" i="1"/>
  <c r="P37" i="1"/>
  <c r="O37" i="1"/>
  <c r="N37" i="1"/>
  <c r="M37" i="1" s="1"/>
  <c r="AM37" i="1"/>
  <c r="S37" i="1"/>
  <c r="S19" i="1"/>
  <c r="P19" i="1"/>
  <c r="O19" i="1"/>
  <c r="N19" i="1"/>
  <c r="M19" i="1" s="1"/>
  <c r="P21" i="1"/>
  <c r="O21" i="1"/>
  <c r="N21" i="1"/>
  <c r="M21" i="1" s="1"/>
  <c r="AM21" i="1"/>
  <c r="S21" i="1"/>
  <c r="S31" i="1"/>
  <c r="P31" i="1"/>
  <c r="N31" i="1"/>
  <c r="M31" i="1" s="1"/>
  <c r="O31" i="1"/>
  <c r="AM31" i="1"/>
  <c r="P25" i="1"/>
  <c r="O25" i="1"/>
  <c r="N25" i="1"/>
  <c r="M25" i="1" s="1"/>
  <c r="AM25" i="1"/>
  <c r="S25" i="1"/>
  <c r="Y28" i="1"/>
  <c r="Z28" i="1" s="1"/>
  <c r="AF20" i="1"/>
  <c r="AF24" i="1"/>
  <c r="S27" i="1"/>
  <c r="N27" i="1"/>
  <c r="M27" i="1" s="1"/>
  <c r="P27" i="1"/>
  <c r="O27" i="1"/>
  <c r="AF32" i="1"/>
  <c r="P33" i="1"/>
  <c r="O33" i="1"/>
  <c r="N33" i="1"/>
  <c r="M33" i="1" s="1"/>
  <c r="AM33" i="1"/>
  <c r="S33" i="1"/>
  <c r="S23" i="1"/>
  <c r="P23" i="1"/>
  <c r="O23" i="1"/>
  <c r="N23" i="1"/>
  <c r="M23" i="1" s="1"/>
  <c r="AM23" i="1"/>
  <c r="X24" i="1"/>
  <c r="AP24" i="1"/>
  <c r="S35" i="1"/>
  <c r="AM35" i="1"/>
  <c r="P35" i="1"/>
  <c r="O35" i="1"/>
  <c r="N35" i="1"/>
  <c r="M35" i="1" s="1"/>
  <c r="AP28" i="1"/>
  <c r="X32" i="1"/>
  <c r="AM26" i="1"/>
  <c r="AM34" i="1"/>
  <c r="AM38" i="1"/>
  <c r="X36" i="1"/>
  <c r="AM22" i="1"/>
  <c r="AM30" i="1"/>
  <c r="X19" i="1"/>
  <c r="N22" i="1"/>
  <c r="M22" i="1" s="1"/>
  <c r="X23" i="1"/>
  <c r="N26" i="1"/>
  <c r="M26" i="1" s="1"/>
  <c r="X27" i="1"/>
  <c r="N30" i="1"/>
  <c r="M30" i="1" s="1"/>
  <c r="X31" i="1"/>
  <c r="N34" i="1"/>
  <c r="M34" i="1" s="1"/>
  <c r="X35" i="1"/>
  <c r="N38" i="1"/>
  <c r="M38" i="1" s="1"/>
  <c r="O22" i="1"/>
  <c r="O26" i="1"/>
  <c r="O30" i="1"/>
  <c r="O34" i="1"/>
  <c r="O38" i="1"/>
  <c r="X22" i="1"/>
  <c r="X26" i="1"/>
  <c r="X30" i="1"/>
  <c r="X34" i="1"/>
  <c r="X38" i="1"/>
  <c r="AM20" i="1"/>
  <c r="AM24" i="1"/>
  <c r="AM28" i="1"/>
  <c r="AM32" i="1"/>
  <c r="AM36" i="1"/>
  <c r="X21" i="1"/>
  <c r="X25" i="1"/>
  <c r="X29" i="1"/>
  <c r="X33" i="1"/>
  <c r="X37" i="1"/>
  <c r="Y37" i="1" l="1"/>
  <c r="Z37" i="1" s="1"/>
  <c r="V37" i="1" s="1"/>
  <c r="T37" i="1" s="1"/>
  <c r="W37" i="1" s="1"/>
  <c r="Q37" i="1" s="1"/>
  <c r="R37" i="1" s="1"/>
  <c r="AF30" i="1"/>
  <c r="Y36" i="1"/>
  <c r="Z36" i="1" s="1"/>
  <c r="AF21" i="1"/>
  <c r="V21" i="1"/>
  <c r="T21" i="1" s="1"/>
  <c r="W21" i="1" s="1"/>
  <c r="Q21" i="1" s="1"/>
  <c r="R21" i="1" s="1"/>
  <c r="AA28" i="1"/>
  <c r="AE28" i="1" s="1"/>
  <c r="AH28" i="1"/>
  <c r="AI28" i="1" s="1"/>
  <c r="AG28" i="1"/>
  <c r="AF29" i="1"/>
  <c r="Y33" i="1"/>
  <c r="Z33" i="1" s="1"/>
  <c r="Y27" i="1"/>
  <c r="Z27" i="1" s="1"/>
  <c r="V23" i="1"/>
  <c r="T23" i="1" s="1"/>
  <c r="W23" i="1" s="1"/>
  <c r="Q23" i="1" s="1"/>
  <c r="R23" i="1" s="1"/>
  <c r="AF23" i="1"/>
  <c r="AF37" i="1"/>
  <c r="Y29" i="1"/>
  <c r="Z29" i="1" s="1"/>
  <c r="Y38" i="1"/>
  <c r="Z38" i="1" s="1"/>
  <c r="AF26" i="1"/>
  <c r="V26" i="1"/>
  <c r="T26" i="1" s="1"/>
  <c r="W26" i="1" s="1"/>
  <c r="Q26" i="1" s="1"/>
  <c r="R26" i="1" s="1"/>
  <c r="Y25" i="1"/>
  <c r="Z25" i="1" s="1"/>
  <c r="Y34" i="1"/>
  <c r="Z34" i="1" s="1"/>
  <c r="Y23" i="1"/>
  <c r="Z23" i="1" s="1"/>
  <c r="AF31" i="1"/>
  <c r="V31" i="1"/>
  <c r="T31" i="1" s="1"/>
  <c r="W31" i="1" s="1"/>
  <c r="Q31" i="1" s="1"/>
  <c r="R31" i="1" s="1"/>
  <c r="AF19" i="1"/>
  <c r="Y21" i="1"/>
  <c r="Z21" i="1" s="1"/>
  <c r="Y30" i="1"/>
  <c r="Z30" i="1" s="1"/>
  <c r="V30" i="1" s="1"/>
  <c r="T30" i="1" s="1"/>
  <c r="W30" i="1" s="1"/>
  <c r="Q30" i="1" s="1"/>
  <c r="R30" i="1" s="1"/>
  <c r="AF38" i="1"/>
  <c r="V38" i="1"/>
  <c r="T38" i="1" s="1"/>
  <c r="W38" i="1" s="1"/>
  <c r="Q38" i="1" s="1"/>
  <c r="R38" i="1" s="1"/>
  <c r="AF22" i="1"/>
  <c r="Y32" i="1"/>
  <c r="Z32" i="1" s="1"/>
  <c r="V28" i="1"/>
  <c r="T28" i="1" s="1"/>
  <c r="W28" i="1" s="1"/>
  <c r="Q28" i="1" s="1"/>
  <c r="R28" i="1" s="1"/>
  <c r="Y26" i="1"/>
  <c r="Z26" i="1" s="1"/>
  <c r="Y35" i="1"/>
  <c r="Z35" i="1" s="1"/>
  <c r="Y19" i="1"/>
  <c r="Z19" i="1" s="1"/>
  <c r="AF25" i="1"/>
  <c r="V25" i="1"/>
  <c r="T25" i="1" s="1"/>
  <c r="W25" i="1" s="1"/>
  <c r="Q25" i="1" s="1"/>
  <c r="R25" i="1" s="1"/>
  <c r="Y20" i="1"/>
  <c r="Z20" i="1" s="1"/>
  <c r="AF34" i="1"/>
  <c r="Y24" i="1"/>
  <c r="Z24" i="1" s="1"/>
  <c r="Y22" i="1"/>
  <c r="Z22" i="1" s="1"/>
  <c r="Y31" i="1"/>
  <c r="Z31" i="1" s="1"/>
  <c r="AF35" i="1"/>
  <c r="V35" i="1"/>
  <c r="T35" i="1" s="1"/>
  <c r="W35" i="1" s="1"/>
  <c r="Q35" i="1" s="1"/>
  <c r="R35" i="1" s="1"/>
  <c r="AF33" i="1"/>
  <c r="V33" i="1"/>
  <c r="T33" i="1" s="1"/>
  <c r="W33" i="1" s="1"/>
  <c r="Q33" i="1" s="1"/>
  <c r="R33" i="1" s="1"/>
  <c r="V27" i="1"/>
  <c r="T27" i="1" s="1"/>
  <c r="W27" i="1" s="1"/>
  <c r="Q27" i="1" s="1"/>
  <c r="R27" i="1" s="1"/>
  <c r="AF27" i="1"/>
  <c r="AH21" i="1" l="1"/>
  <c r="AI21" i="1" s="1"/>
  <c r="AA21" i="1"/>
  <c r="AE21" i="1" s="1"/>
  <c r="AG21" i="1"/>
  <c r="AA31" i="1"/>
  <c r="AE31" i="1" s="1"/>
  <c r="AH31" i="1"/>
  <c r="AG31" i="1"/>
  <c r="AH22" i="1"/>
  <c r="AI22" i="1" s="1"/>
  <c r="AA22" i="1"/>
  <c r="AE22" i="1" s="1"/>
  <c r="AG22" i="1"/>
  <c r="AA32" i="1"/>
  <c r="AE32" i="1" s="1"/>
  <c r="AH32" i="1"/>
  <c r="AG32" i="1"/>
  <c r="V32" i="1"/>
  <c r="T32" i="1" s="1"/>
  <c r="W32" i="1" s="1"/>
  <c r="Q32" i="1" s="1"/>
  <c r="R32" i="1" s="1"/>
  <c r="AA24" i="1"/>
  <c r="AE24" i="1" s="1"/>
  <c r="AH24" i="1"/>
  <c r="AG24" i="1"/>
  <c r="V24" i="1"/>
  <c r="T24" i="1" s="1"/>
  <c r="W24" i="1" s="1"/>
  <c r="Q24" i="1" s="1"/>
  <c r="R24" i="1" s="1"/>
  <c r="AA19" i="1"/>
  <c r="AE19" i="1" s="1"/>
  <c r="AH19" i="1"/>
  <c r="AG19" i="1"/>
  <c r="AH34" i="1"/>
  <c r="AA34" i="1"/>
  <c r="AE34" i="1" s="1"/>
  <c r="AG34" i="1"/>
  <c r="AG29" i="1"/>
  <c r="AA29" i="1"/>
  <c r="AE29" i="1" s="1"/>
  <c r="AH29" i="1"/>
  <c r="AG33" i="1"/>
  <c r="AH33" i="1"/>
  <c r="AI33" i="1" s="1"/>
  <c r="AA33" i="1"/>
  <c r="AE33" i="1" s="1"/>
  <c r="AA36" i="1"/>
  <c r="AE36" i="1" s="1"/>
  <c r="AH36" i="1"/>
  <c r="AG36" i="1"/>
  <c r="V36" i="1"/>
  <c r="T36" i="1" s="1"/>
  <c r="W36" i="1" s="1"/>
  <c r="Q36" i="1" s="1"/>
  <c r="R36" i="1" s="1"/>
  <c r="V22" i="1"/>
  <c r="T22" i="1" s="1"/>
  <c r="W22" i="1" s="1"/>
  <c r="Q22" i="1" s="1"/>
  <c r="R22" i="1" s="1"/>
  <c r="AH25" i="1"/>
  <c r="AA25" i="1"/>
  <c r="AE25" i="1" s="1"/>
  <c r="AG25" i="1"/>
  <c r="V29" i="1"/>
  <c r="T29" i="1" s="1"/>
  <c r="W29" i="1" s="1"/>
  <c r="Q29" i="1" s="1"/>
  <c r="R29" i="1" s="1"/>
  <c r="V34" i="1"/>
  <c r="T34" i="1" s="1"/>
  <c r="W34" i="1" s="1"/>
  <c r="Q34" i="1" s="1"/>
  <c r="R34" i="1" s="1"/>
  <c r="AA35" i="1"/>
  <c r="AE35" i="1" s="1"/>
  <c r="AH35" i="1"/>
  <c r="AI35" i="1" s="1"/>
  <c r="AG35" i="1"/>
  <c r="V19" i="1"/>
  <c r="T19" i="1" s="1"/>
  <c r="W19" i="1" s="1"/>
  <c r="Q19" i="1" s="1"/>
  <c r="R19" i="1" s="1"/>
  <c r="AH37" i="1"/>
  <c r="AG37" i="1"/>
  <c r="AA37" i="1"/>
  <c r="AE37" i="1" s="1"/>
  <c r="AA20" i="1"/>
  <c r="AE20" i="1" s="1"/>
  <c r="AH20" i="1"/>
  <c r="AI20" i="1" s="1"/>
  <c r="AG20" i="1"/>
  <c r="V20" i="1"/>
  <c r="T20" i="1" s="1"/>
  <c r="W20" i="1" s="1"/>
  <c r="Q20" i="1" s="1"/>
  <c r="R20" i="1" s="1"/>
  <c r="AH26" i="1"/>
  <c r="AA26" i="1"/>
  <c r="AE26" i="1" s="1"/>
  <c r="AG26" i="1"/>
  <c r="AH30" i="1"/>
  <c r="AA30" i="1"/>
  <c r="AE30" i="1" s="1"/>
  <c r="AG30" i="1"/>
  <c r="AA23" i="1"/>
  <c r="AE23" i="1" s="1"/>
  <c r="AH23" i="1"/>
  <c r="AI23" i="1" s="1"/>
  <c r="AG23" i="1"/>
  <c r="AH38" i="1"/>
  <c r="AA38" i="1"/>
  <c r="AE38" i="1" s="1"/>
  <c r="AG38" i="1"/>
  <c r="AA27" i="1"/>
  <c r="AE27" i="1" s="1"/>
  <c r="AH27" i="1"/>
  <c r="AI27" i="1" s="1"/>
  <c r="AG27" i="1"/>
  <c r="AI30" i="1" l="1"/>
  <c r="AI31" i="1"/>
  <c r="AI38" i="1"/>
  <c r="AI37" i="1"/>
  <c r="AI24" i="1"/>
  <c r="AI26" i="1"/>
  <c r="AI25" i="1"/>
  <c r="AI19" i="1"/>
  <c r="AI32" i="1"/>
  <c r="AI34" i="1"/>
  <c r="AI29" i="1"/>
  <c r="AI36" i="1"/>
</calcChain>
</file>

<file path=xl/sharedStrings.xml><?xml version="1.0" encoding="utf-8"?>
<sst xmlns="http://schemas.openxmlformats.org/spreadsheetml/2006/main" count="1016" uniqueCount="397">
  <si>
    <t>File opened</t>
  </si>
  <si>
    <t>2023-07-17 14:40:37</t>
  </si>
  <si>
    <t>Console s/n</t>
  </si>
  <si>
    <t>68C-811759</t>
  </si>
  <si>
    <t>Console ver</t>
  </si>
  <si>
    <t>Bluestem v.2.1.08</t>
  </si>
  <si>
    <t>Scripts ver</t>
  </si>
  <si>
    <t>2022.05  2.1.08, Aug 2022</t>
  </si>
  <si>
    <t>Head s/n</t>
  </si>
  <si>
    <t>68H-891759</t>
  </si>
  <si>
    <t>Head ver</t>
  </si>
  <si>
    <t>1.4.22</t>
  </si>
  <si>
    <t>Head cal</t>
  </si>
  <si>
    <t>{"co2bspan2b": "0.29074", "co2aspanconc2": "301.4", "h2obspan2a": "0.0687607", "flowazero": "0.2969", "ssb_ref": "37125.5", "co2aspan2": "-0.0349502", "h2obspan2b": "0.0690967", "h2oaspanconc1": "11.65", "co2bspanconc2": "301.4", "flowmeterzero": "0.996167", "h2obspanconc1": "11.65", "flowbzero": "0.29043", "co2aspanconc1": "2473", "co2azero": "0.925242", "h2obspanconc2": "0", "oxygen": "21", "h2obspan1": "1.00489", "h2obzero": "1.0566", "h2oaspanconc2": "0", "chamberpressurezero": "2.68486", "h2obspan2": "0", "h2oazero": "1.04545", "co2aspan2b": "0.289966", "h2oaspan2": "0", "co2aspan1": "1.00226", "co2bzero": "0.928369", "tazero": "-0.14134", "co2bspan2": "-0.0342144", "co2aspan2a": "0.292292", "h2oaspan2b": "0.0685964", "co2bspanconc1": "2473", "h2oaspan2a": "0.0681933", "tbzero": "-0.243059", "ssa_ref": "34842.2", "co2bspan1": "1.0021", "co2bspan2a": "0.293064", "h2oaspan1": "1.00591"}</t>
  </si>
  <si>
    <t>CO2 rangematch</t>
  </si>
  <si>
    <t>Mon Jul 10 11:02</t>
  </si>
  <si>
    <t>H2O rangematch</t>
  </si>
  <si>
    <t>Tue Jun  6 10:36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</si>
  <si>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</si>
  <si>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</si>
  <si>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</si>
  <si>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</si>
  <si>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</si>
  <si>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</si>
  <si>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</si>
  <si>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</si>
  <si>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</si>
  <si>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14:40:37</t>
  </si>
  <si>
    <t>Stability Definition:	A (GasEx): Std&lt;0.2 Per=20	CO2_r (Meas): Std&lt;0.75 Per=20	Qin (LeafQ): Per=20</t>
  </si>
  <si>
    <t>14:41:03</t>
  </si>
  <si>
    <t>Stability Definition:	A (GasEx): Std&lt;0.2 Per=20	CO2_r (Meas): Std&lt;0.75 Per=20	Qin (LeafQ): Std&lt;1 Per=20</t>
  </si>
  <si>
    <t>14:41:04</t>
  </si>
  <si>
    <t>Stability Definition:	A (GasEx): Std&lt;0.2 Per=20	CO2_r (Meas): Per=20	Qin (LeafQ): Std&lt;1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</si>
  <si>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</si>
  <si>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</si>
  <si>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</si>
  <si>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</si>
  <si>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</si>
  <si>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</si>
  <si>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</si>
  <si>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</si>
  <si>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</si>
  <si>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</si>
  <si>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</si>
  <si>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</si>
  <si>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</si>
  <si>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</si>
  <si>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</si>
  <si>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</si>
  <si>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</si>
  <si>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</si>
  <si>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</si>
  <si>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</si>
  <si>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</si>
  <si>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</si>
  <si>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</si>
  <si>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</si>
  <si>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</si>
  <si>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</si>
  <si>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</si>
  <si>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</si>
  <si>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</si>
  <si>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</si>
  <si>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</si>
  <si>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</si>
  <si>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</si>
  <si>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</si>
  <si>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</si>
  <si>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</si>
  <si>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</si>
  <si>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</si>
  <si>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</si>
  <si>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</si>
  <si>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</si>
  <si>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</si>
  <si>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</si>
  <si>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</si>
  <si>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</si>
  <si>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</si>
  <si>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</si>
  <si>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</si>
  <si>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</si>
  <si>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</si>
  <si>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</si>
  <si>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</si>
  <si>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</si>
  <si>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</si>
  <si>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</si>
  <si>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</si>
  <si>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</si>
  <si>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</si>
  <si>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4.42204 88.455 384.912 625.813 858.827 1075.67 1260.85 1359.46</t>
  </si>
  <si>
    <t>Fs_true</t>
  </si>
  <si>
    <t>0.130681 101.051 403.766 601.321 802.202 1001.04 1202.6 1401.11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</si>
  <si>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</si>
  <si>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</si>
  <si>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</si>
  <si>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</si>
  <si>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</si>
  <si>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</si>
  <si>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</si>
  <si>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</si>
  <si>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</si>
  <si>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</si>
  <si>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</si>
  <si>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</si>
  <si>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</si>
  <si>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</si>
  <si>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</si>
  <si>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</si>
  <si>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</si>
  <si>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</si>
  <si>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</si>
  <si>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</si>
  <si>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</si>
  <si>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</si>
  <si>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</si>
  <si>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</si>
  <si>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</si>
  <si>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</si>
  <si>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</si>
  <si>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Barcode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</si>
  <si>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</si>
  <si>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</si>
  <si>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</si>
  <si>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</si>
  <si>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</si>
  <si>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</si>
  <si>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</si>
  <si>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</si>
  <si>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</si>
  <si>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</si>
  <si>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</si>
  <si>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</si>
  <si>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</si>
  <si>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</si>
  <si>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</si>
  <si>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</si>
  <si>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</si>
  <si>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</si>
  <si>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</si>
  <si>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</si>
  <si>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</si>
  <si>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</si>
  <si>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</si>
  <si>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</si>
  <si>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</si>
  <si>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</si>
  <si>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</si>
  <si>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</si>
  <si>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</si>
  <si>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</si>
  <si>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</si>
  <si>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</si>
  <si>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</si>
  <si>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</si>
  <si>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</si>
  <si>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</si>
  <si>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</si>
  <si>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</si>
  <si>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</si>
  <si>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</si>
  <si>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</si>
  <si>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</si>
  <si>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</si>
  <si>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</si>
  <si>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</si>
  <si>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</si>
  <si>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</si>
  <si>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</si>
  <si>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</si>
  <si>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</si>
  <si>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</si>
  <si>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</si>
  <si>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</si>
  <si>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</si>
  <si>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</si>
  <si>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</si>
  <si>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</si>
  <si>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</si>
  <si>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</si>
  <si>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</si>
  <si>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</si>
  <si>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</si>
  <si>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</si>
  <si>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</si>
  <si>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</si>
  <si>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</si>
  <si>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</si>
  <si>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</si>
  <si>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</si>
  <si>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</si>
  <si>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</si>
  <si>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</si>
  <si>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</si>
  <si>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</si>
  <si>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</si>
  <si>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</si>
  <si>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</si>
  <si>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</si>
  <si>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</si>
  <si>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</si>
  <si>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</si>
  <si>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</si>
  <si>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</si>
  <si>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</si>
  <si>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</si>
  <si>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</si>
  <si>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</si>
  <si>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</si>
  <si>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</si>
  <si>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</si>
  <si>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</si>
  <si>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</si>
  <si>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</si>
  <si>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</si>
  <si>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</si>
  <si>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</si>
  <si>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</si>
  <si>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</si>
  <si>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</si>
  <si>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</si>
  <si>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</si>
  <si>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</si>
  <si>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</si>
  <si>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</si>
  <si>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</si>
  <si>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</si>
  <si>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</si>
  <si>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</si>
  <si>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</si>
  <si>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</si>
  <si>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</si>
  <si>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</si>
  <si>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</si>
  <si>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</si>
  <si>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</si>
  <si>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</si>
  <si>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</si>
  <si>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</si>
  <si>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</si>
  <si>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</si>
  <si>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</si>
  <si>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</si>
  <si>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</si>
  <si>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</si>
  <si>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</si>
  <si>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</si>
  <si>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</si>
  <si>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</si>
  <si>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</si>
  <si>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</si>
  <si>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</si>
  <si>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</si>
  <si>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</si>
  <si>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</si>
  <si>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</si>
  <si>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</si>
  <si>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</si>
  <si>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</si>
  <si>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AccH2O_des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</si>
  <si>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</si>
  <si>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</si>
  <si>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</si>
  <si>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</si>
  <si>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</si>
  <si>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</si>
  <si>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</si>
  <si>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</si>
  <si>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</si>
  <si>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</si>
  <si>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</si>
  <si>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</si>
  <si>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</si>
  <si>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</si>
  <si>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</si>
  <si>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</si>
  <si>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</si>
  <si>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</si>
  <si>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</si>
  <si>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</si>
  <si>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</si>
  <si>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</si>
  <si>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</si>
  <si>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</si>
  <si>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</si>
  <si>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</si>
  <si>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</si>
  <si>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</si>
  <si>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</si>
  <si>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</si>
  <si>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</si>
  <si>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</si>
  <si>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</si>
  <si>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</si>
  <si>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</si>
  <si>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</si>
  <si>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</si>
  <si>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</si>
  <si>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</si>
  <si>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</si>
  <si>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</si>
  <si>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</si>
  <si>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</si>
  <si>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</si>
  <si>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</si>
  <si>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</si>
  <si>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</si>
  <si>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</si>
  <si>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</si>
  <si>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</si>
  <si>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</si>
  <si>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</si>
  <si>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</si>
  <si>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</si>
  <si>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</si>
  <si>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</si>
  <si>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</si>
  <si>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</si>
  <si>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</si>
  <si>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</si>
  <si>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</si>
  <si>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</si>
  <si>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</si>
  <si>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</si>
  <si>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</si>
  <si>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</si>
  <si>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</si>
  <si>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</si>
  <si>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</si>
  <si>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</si>
  <si>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</si>
  <si>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</si>
  <si>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</si>
  <si>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</si>
  <si>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</si>
  <si>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</si>
  <si>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</si>
  <si>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</si>
  <si>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</si>
  <si>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</si>
  <si>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</si>
  <si>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</si>
  <si>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hrs</t>
  </si>
  <si>
    <t>mg</t>
  </si>
  <si>
    <t>min</t>
  </si>
  <si>
    <t>20230717 15:12:19</t>
  </si>
  <si>
    <t>15:12:19</t>
  </si>
  <si>
    <t>none</t>
  </si>
  <si>
    <t>Lindsey</t>
  </si>
  <si>
    <t>20230717</t>
  </si>
  <si>
    <t>AR</t>
  </si>
  <si>
    <t>BNL21844</t>
  </si>
  <si>
    <t>15:10:57</t>
  </si>
  <si>
    <t>2/2</t>
  </si>
  <si>
    <t>00000000</t>
  </si>
  <si>
    <t>iiiiiiii</t>
  </si>
  <si>
    <t>off</t>
  </si>
  <si>
    <t>20230717 15:13:20</t>
  </si>
  <si>
    <t>15:13:20</t>
  </si>
  <si>
    <t>20230717 15:14:21</t>
  </si>
  <si>
    <t>15:14:21</t>
  </si>
  <si>
    <t>20230717 15:15:22</t>
  </si>
  <si>
    <t>15:15:22</t>
  </si>
  <si>
    <t>20230717 15:16:23</t>
  </si>
  <si>
    <t>15:16:23</t>
  </si>
  <si>
    <t>20230717 15:17:24</t>
  </si>
  <si>
    <t>15:17:24</t>
  </si>
  <si>
    <t>20230717 15:18:25</t>
  </si>
  <si>
    <t>15:18:25</t>
  </si>
  <si>
    <t>20230717 15:19:26</t>
  </si>
  <si>
    <t>15:19:26</t>
  </si>
  <si>
    <t>20230717 15:20:27</t>
  </si>
  <si>
    <t>15:20:27</t>
  </si>
  <si>
    <t>20230717 15:21:28</t>
  </si>
  <si>
    <t>15:21:28</t>
  </si>
  <si>
    <t>20230717 15:22:29</t>
  </si>
  <si>
    <t>15:22:29</t>
  </si>
  <si>
    <t>20230717 15:23:30</t>
  </si>
  <si>
    <t>15:23:30</t>
  </si>
  <si>
    <t>20230717 15:24:31</t>
  </si>
  <si>
    <t>15:24:31</t>
  </si>
  <si>
    <t>20230717 15:25:32</t>
  </si>
  <si>
    <t>15:25:32</t>
  </si>
  <si>
    <t>20230717 15:26:33</t>
  </si>
  <si>
    <t>15:26:33</t>
  </si>
  <si>
    <t>20230717 15:27:34</t>
  </si>
  <si>
    <t>15:27:34</t>
  </si>
  <si>
    <t>20230717 15:28:35</t>
  </si>
  <si>
    <t>15:28:35</t>
  </si>
  <si>
    <t>20230717 15:29:36</t>
  </si>
  <si>
    <t>15:29:36</t>
  </si>
  <si>
    <t>20230717 15:30:37</t>
  </si>
  <si>
    <t>15:30:37</t>
  </si>
  <si>
    <t>20230717 15:32:11</t>
  </si>
  <si>
    <t>15:32:11</t>
  </si>
  <si>
    <t>SARE2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</si>
</sst>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>
      <selection activeCell="H20" sqref="H20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6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344</v>
      </c>
      <c r="EX18" t="s">
        <v>344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1689635539</v>
      </c>
      <c r="C19">
        <v>0</v>
      </c>
      <c r="D19" t="s">
        <v>346</v>
      </c>
      <c r="E19" t="s">
        <v>347</v>
      </c>
      <c r="F19" t="s">
        <v>348</v>
      </c>
      <c r="G19" t="s">
        <v>349</v>
      </c>
      <c r="H19" t="s">
        <v>350</v>
      </c>
      <c r="I19" t="s">
        <v>351</v>
      </c>
      <c r="J19" t="s">
        <v>396</v>
      </c>
      <c r="K19" t="s">
        <v>352</v>
      </c>
      <c r="L19">
        <v>1689635539</v>
      </c>
      <c r="M19">
        <f t="shared" ref="M19:M38" si="0">(N19)/1000</f>
        <v>1.9677742624134328E-3</v>
      </c>
      <c r="N19">
        <f t="shared" ref="N19:N38" si="1">1000*AZ19*AL19*(AV19-AW19)/(100*$B$7*(1000-AL19*AV19))</f>
        <v>1.9677742624134329</v>
      </c>
      <c r="O19">
        <f t="shared" ref="O19:O38" si="2">AZ19*AL19*(AU19-AT19*(1000-AL19*AW19)/(1000-AL19*AV19))/(100*$B$7)</f>
        <v>15.538014431585243</v>
      </c>
      <c r="P19">
        <f t="shared" ref="P19:P38" si="3">AT19 - IF(AL19&gt;1, O19*$B$7*100/(AN19*BH19), 0)</f>
        <v>399.96699999999998</v>
      </c>
      <c r="Q19">
        <f t="shared" ref="Q19:Q38" si="4">((W19-M19/2)*P19-O19)/(W19+M19/2)</f>
        <v>267.79975366155759</v>
      </c>
      <c r="R19">
        <f t="shared" ref="R19:R38" si="5">Q19*(BA19+BB19)/1000</f>
        <v>26.827872878556725</v>
      </c>
      <c r="S19">
        <f t="shared" ref="S19:S38" si="6">(AT19 - IF(AL19&gt;1, O19*$B$7*100/(AN19*BH19), 0))*(BA19+BB19)/1000</f>
        <v>40.068236377761899</v>
      </c>
      <c r="T19">
        <f t="shared" ref="T19:T38" si="7">2/((1/V19-1/U19)+SIGN(V19)*SQRT((1/V19-1/U19)*(1/V19-1/U19) + 4*$C$7/(($C$7+1)*($C$7+1))*(2*1/V19*1/U19-1/U19*1/U19)))</f>
        <v>0.20248543962039864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2.929115959349323</v>
      </c>
      <c r="V19">
        <f t="shared" ref="V19:V38" si="9">M19*(1000-(1000*0.61365*EXP(17.502*Z19/(240.97+Z19))/(BA19+BB19)+AV19)/2)/(1000*0.61365*EXP(17.502*Z19/(240.97+Z19))/(BA19+BB19)-AV19)</f>
        <v>0.19501814522156208</v>
      </c>
      <c r="W19">
        <f t="shared" ref="W19:W38" si="10">1/(($C$7+1)/(T19/1.6)+1/(U19/1.37)) + $C$7/(($C$7+1)/(T19/1.6) + $C$7/(U19/1.37))</f>
        <v>0.12253430404148494</v>
      </c>
      <c r="X19">
        <f t="shared" ref="X19:X38" si="11">(AO19*AR19)</f>
        <v>330.78057899999999</v>
      </c>
      <c r="Y19">
        <f t="shared" ref="Y19:Y38" si="12">(BC19+(X19+2*0.95*0.0000000567*(((BC19+$B$9)+273)^4-(BC19+273)^4)-44100*M19)/(1.84*29.3*U19+8*0.95*0.0000000567*(BC19+273)^3))</f>
        <v>28.821540922959368</v>
      </c>
      <c r="Z19">
        <f t="shared" ref="Z19:Z38" si="13">($C$9*BD19+$D$9*BE19+$E$9*Y19)</f>
        <v>27.0046</v>
      </c>
      <c r="AA19">
        <f t="shared" ref="AA19:AA38" si="14">0.61365*EXP(17.502*Z19/(240.97+Z19))</f>
        <v>3.5801267861870345</v>
      </c>
      <c r="AB19">
        <f t="shared" ref="AB19:AB38" si="15">(AC19/AD19*100)</f>
        <v>71.043228127201644</v>
      </c>
      <c r="AC19">
        <f t="shared" ref="AC19:AC38" si="16">AV19*(BA19+BB19)/1000</f>
        <v>2.6004828078028801</v>
      </c>
      <c r="AD19">
        <f t="shared" ref="AD19:AD38" si="17">0.61365*EXP(17.502*BC19/(240.97+BC19))</f>
        <v>3.6604232047940752</v>
      </c>
      <c r="AE19">
        <f t="shared" ref="AE19:AE38" si="18">(AA19-AV19*(BA19+BB19)/1000)</f>
        <v>0.9796439783841544</v>
      </c>
      <c r="AF19">
        <f t="shared" ref="AF19:AF38" si="19">(-M19*44100)</f>
        <v>-86.778844972432381</v>
      </c>
      <c r="AG19">
        <f t="shared" ref="AG19:AG38" si="20">2*29.3*U19*0.92*(BC19-Z19)</f>
        <v>59.72326374888663</v>
      </c>
      <c r="AH19">
        <f t="shared" ref="AH19:AH38" si="21">2*0.95*0.0000000567*(((BC19+$B$9)+273)^4-(Z19+273)^4)</f>
        <v>4.4088271161952344</v>
      </c>
      <c r="AI19">
        <f t="shared" ref="AI19:AI38" si="22">X19+AH19+AF19+AG19</f>
        <v>308.1338248926495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52800.222112229829</v>
      </c>
      <c r="AO19">
        <f t="shared" ref="AO19:AO38" si="26">$B$13*BI19+$C$13*BJ19+$F$13*BU19*(1-BX19)</f>
        <v>2000</v>
      </c>
      <c r="AP19">
        <f t="shared" ref="AP19:AP38" si="27">AO19*AQ19</f>
        <v>1686.0002999999999</v>
      </c>
      <c r="AQ19">
        <f t="shared" ref="AQ19:AQ38" si="28">($B$13*$D$11+$C$13*$D$11+$F$13*((CH19+BZ19)/MAX(CH19+BZ19+CI19, 0.1)*$I$11+CI19/MAX(CH19+BZ19+CI19, 0.1)*$J$11))/($B$13+$C$13+$F$13)</f>
        <v>0.84300014999999995</v>
      </c>
      <c r="AR19">
        <f t="shared" ref="AR19:AR38" si="29">($B$13*$K$11+$C$13*$K$11+$F$13*((CH19+BZ19)/MAX(CH19+BZ19+CI19, 0.1)*$P$11+CI19/MAX(CH19+BZ19+CI19, 0.1)*$Q$11))/($B$13+$C$13+$F$13)</f>
        <v>0.16539028949999998</v>
      </c>
      <c r="AS19">
        <v>1689635539</v>
      </c>
      <c r="AT19">
        <v>399.96699999999998</v>
      </c>
      <c r="AU19">
        <v>416.28699999999998</v>
      </c>
      <c r="AV19">
        <v>25.958400000000001</v>
      </c>
      <c r="AW19">
        <v>24.042300000000001</v>
      </c>
      <c r="AX19">
        <v>402.959</v>
      </c>
      <c r="AY19">
        <v>25.7653</v>
      </c>
      <c r="AZ19">
        <v>600.18600000000004</v>
      </c>
      <c r="BA19">
        <v>100.13800000000001</v>
      </c>
      <c r="BB19">
        <v>4.0855700000000002E-2</v>
      </c>
      <c r="BC19">
        <v>27.3828</v>
      </c>
      <c r="BD19">
        <v>27.0046</v>
      </c>
      <c r="BE19">
        <v>999.9</v>
      </c>
      <c r="BF19">
        <v>0</v>
      </c>
      <c r="BG19">
        <v>0</v>
      </c>
      <c r="BH19">
        <v>9983.75</v>
      </c>
      <c r="BI19">
        <v>0</v>
      </c>
      <c r="BJ19">
        <v>83.395700000000005</v>
      </c>
      <c r="BK19">
        <v>-16.319500000000001</v>
      </c>
      <c r="BL19">
        <v>410.62599999999998</v>
      </c>
      <c r="BM19">
        <v>426.54199999999997</v>
      </c>
      <c r="BN19">
        <v>1.9160699999999999</v>
      </c>
      <c r="BO19">
        <v>416.28699999999998</v>
      </c>
      <c r="BP19">
        <v>24.042300000000001</v>
      </c>
      <c r="BQ19">
        <v>2.5994299999999999</v>
      </c>
      <c r="BR19">
        <v>2.4075600000000001</v>
      </c>
      <c r="BS19">
        <v>21.662800000000001</v>
      </c>
      <c r="BT19">
        <v>20.4147</v>
      </c>
      <c r="BU19">
        <v>2000</v>
      </c>
      <c r="BV19">
        <v>0.89999300000000004</v>
      </c>
      <c r="BW19">
        <v>0.100007</v>
      </c>
      <c r="BX19">
        <v>0</v>
      </c>
      <c r="BY19">
        <v>2.5173999999999999</v>
      </c>
      <c r="BZ19">
        <v>0</v>
      </c>
      <c r="CA19">
        <v>14632.5</v>
      </c>
      <c r="CB19">
        <v>19110.7</v>
      </c>
      <c r="CC19">
        <v>40.375</v>
      </c>
      <c r="CD19">
        <v>42.125</v>
      </c>
      <c r="CE19">
        <v>41.5</v>
      </c>
      <c r="CF19">
        <v>40.186999999999998</v>
      </c>
      <c r="CG19">
        <v>40.061999999999998</v>
      </c>
      <c r="CH19">
        <v>1799.99</v>
      </c>
      <c r="CI19">
        <v>200.01</v>
      </c>
      <c r="CJ19">
        <v>0</v>
      </c>
      <c r="CK19">
        <v>1689635542.4000001</v>
      </c>
      <c r="CL19">
        <v>0</v>
      </c>
      <c r="CM19">
        <v>1689635457</v>
      </c>
      <c r="CN19" t="s">
        <v>353</v>
      </c>
      <c r="CO19">
        <v>1689635457</v>
      </c>
      <c r="CP19">
        <v>1689635456</v>
      </c>
      <c r="CQ19">
        <v>43</v>
      </c>
      <c r="CR19">
        <v>4.0000000000000001E-3</v>
      </c>
      <c r="CS19">
        <v>-2.9000000000000001E-2</v>
      </c>
      <c r="CT19">
        <v>-2.9929999999999999</v>
      </c>
      <c r="CU19">
        <v>0.193</v>
      </c>
      <c r="CV19">
        <v>416</v>
      </c>
      <c r="CW19">
        <v>24</v>
      </c>
      <c r="CX19">
        <v>0.09</v>
      </c>
      <c r="CY19">
        <v>0.05</v>
      </c>
      <c r="CZ19">
        <v>15.501535543307799</v>
      </c>
      <c r="DA19">
        <v>-0.52213397147001706</v>
      </c>
      <c r="DB19">
        <v>7.1701958425177403E-2</v>
      </c>
      <c r="DC19">
        <v>1</v>
      </c>
      <c r="DD19">
        <v>416.27890000000002</v>
      </c>
      <c r="DE19">
        <v>-0.44174436090274</v>
      </c>
      <c r="DF19">
        <v>5.6171077967221997E-2</v>
      </c>
      <c r="DG19">
        <v>-1</v>
      </c>
      <c r="DH19">
        <v>1999.9957142857099</v>
      </c>
      <c r="DI19">
        <v>4.73531018330757E-3</v>
      </c>
      <c r="DJ19">
        <v>8.4916926191003807E-3</v>
      </c>
      <c r="DK19">
        <v>1</v>
      </c>
      <c r="DL19">
        <v>2</v>
      </c>
      <c r="DM19">
        <v>2</v>
      </c>
      <c r="DN19" t="s">
        <v>354</v>
      </c>
      <c r="DO19">
        <v>3.1545399999999999</v>
      </c>
      <c r="DP19">
        <v>2.7750400000000002</v>
      </c>
      <c r="DQ19">
        <v>9.3751299999999996E-2</v>
      </c>
      <c r="DR19">
        <v>9.6420199999999998E-2</v>
      </c>
      <c r="DS19">
        <v>0.125362</v>
      </c>
      <c r="DT19">
        <v>0.11934500000000001</v>
      </c>
      <c r="DU19">
        <v>28537.4</v>
      </c>
      <c r="DV19">
        <v>29722.1</v>
      </c>
      <c r="DW19">
        <v>29271.7</v>
      </c>
      <c r="DX19">
        <v>30685.4</v>
      </c>
      <c r="DY19">
        <v>33576.699999999997</v>
      </c>
      <c r="DZ19">
        <v>35450.800000000003</v>
      </c>
      <c r="EA19">
        <v>40226.400000000001</v>
      </c>
      <c r="EB19">
        <v>42603.199999999997</v>
      </c>
      <c r="EC19">
        <v>2.20513</v>
      </c>
      <c r="ED19">
        <v>1.71068</v>
      </c>
      <c r="EE19">
        <v>0.12045</v>
      </c>
      <c r="EF19">
        <v>0</v>
      </c>
      <c r="EG19">
        <v>25.031600000000001</v>
      </c>
      <c r="EH19">
        <v>999.9</v>
      </c>
      <c r="EI19">
        <v>39.213999999999999</v>
      </c>
      <c r="EJ19">
        <v>37.051000000000002</v>
      </c>
      <c r="EK19">
        <v>24.7578</v>
      </c>
      <c r="EL19">
        <v>61.256100000000004</v>
      </c>
      <c r="EM19">
        <v>23.914300000000001</v>
      </c>
      <c r="EN19">
        <v>1</v>
      </c>
      <c r="EO19">
        <v>6.6437999999999997E-2</v>
      </c>
      <c r="EP19">
        <v>1.0065299999999999</v>
      </c>
      <c r="EQ19">
        <v>20.287400000000002</v>
      </c>
      <c r="ER19">
        <v>5.2358599999999997</v>
      </c>
      <c r="ES19">
        <v>11.8302</v>
      </c>
      <c r="ET19">
        <v>4.9800000000000004</v>
      </c>
      <c r="EU19">
        <v>3.2991000000000001</v>
      </c>
      <c r="EV19">
        <v>52.7</v>
      </c>
      <c r="EW19">
        <v>164.4</v>
      </c>
      <c r="EX19">
        <v>8887.9</v>
      </c>
      <c r="EY19">
        <v>3433.1</v>
      </c>
      <c r="EZ19">
        <v>1.8736299999999999</v>
      </c>
      <c r="FA19">
        <v>1.8793500000000001</v>
      </c>
      <c r="FB19">
        <v>1.8797299999999999</v>
      </c>
      <c r="FC19">
        <v>1.8803399999999999</v>
      </c>
      <c r="FD19">
        <v>1.8778999999999999</v>
      </c>
      <c r="FE19">
        <v>1.8766799999999999</v>
      </c>
      <c r="FF19">
        <v>1.8773</v>
      </c>
      <c r="FG19">
        <v>1.8751199999999999</v>
      </c>
      <c r="FH19">
        <v>0</v>
      </c>
      <c r="FI19">
        <v>0</v>
      </c>
      <c r="FJ19">
        <v>0</v>
      </c>
      <c r="FK19">
        <v>0</v>
      </c>
      <c r="FL19" t="s">
        <v>355</v>
      </c>
      <c r="FM19" t="s">
        <v>356</v>
      </c>
      <c r="FN19" t="s">
        <v>357</v>
      </c>
      <c r="FO19" t="s">
        <v>357</v>
      </c>
      <c r="FP19" t="s">
        <v>357</v>
      </c>
      <c r="FQ19" t="s">
        <v>357</v>
      </c>
      <c r="FR19">
        <v>0</v>
      </c>
      <c r="FS19">
        <v>100</v>
      </c>
      <c r="FT19">
        <v>100</v>
      </c>
      <c r="FU19">
        <v>-2.992</v>
      </c>
      <c r="FV19">
        <v>0.19309999999999999</v>
      </c>
      <c r="FW19">
        <v>-2.9929271402982298</v>
      </c>
      <c r="FX19">
        <v>1.4527828764109799E-4</v>
      </c>
      <c r="FY19">
        <v>-4.3579519040863002E-7</v>
      </c>
      <c r="FZ19">
        <v>2.0799061152897499E-10</v>
      </c>
      <c r="GA19">
        <v>0.19308181818182399</v>
      </c>
      <c r="GB19">
        <v>0</v>
      </c>
      <c r="GC19">
        <v>0</v>
      </c>
      <c r="GD19">
        <v>0</v>
      </c>
      <c r="GE19">
        <v>4</v>
      </c>
      <c r="GF19">
        <v>2147</v>
      </c>
      <c r="GG19">
        <v>-1</v>
      </c>
      <c r="GH19">
        <v>-1</v>
      </c>
      <c r="GI19">
        <v>1.4</v>
      </c>
      <c r="GJ19">
        <v>1.4</v>
      </c>
      <c r="GK19">
        <v>1.08643</v>
      </c>
      <c r="GL19">
        <v>2.6000999999999999</v>
      </c>
      <c r="GM19">
        <v>1.54541</v>
      </c>
      <c r="GN19">
        <v>2.2705099999999998</v>
      </c>
      <c r="GO19">
        <v>1.5979000000000001</v>
      </c>
      <c r="GP19">
        <v>2.48047</v>
      </c>
      <c r="GQ19">
        <v>38.232399999999998</v>
      </c>
      <c r="GR19">
        <v>14.0007</v>
      </c>
      <c r="GS19">
        <v>18</v>
      </c>
      <c r="GT19">
        <v>649.37800000000004</v>
      </c>
      <c r="GU19">
        <v>359.88799999999998</v>
      </c>
      <c r="GV19">
        <v>25.201899999999998</v>
      </c>
      <c r="GW19">
        <v>27.768899999999999</v>
      </c>
      <c r="GX19">
        <v>29.999400000000001</v>
      </c>
      <c r="GY19">
        <v>27.924399999999999</v>
      </c>
      <c r="GZ19">
        <v>27.925899999999999</v>
      </c>
      <c r="HA19">
        <v>21.806799999999999</v>
      </c>
      <c r="HB19">
        <v>-30</v>
      </c>
      <c r="HC19">
        <v>-30</v>
      </c>
      <c r="HD19">
        <v>25.205400000000001</v>
      </c>
      <c r="HE19">
        <v>416.31599999999997</v>
      </c>
      <c r="HF19">
        <v>0</v>
      </c>
      <c r="HG19">
        <v>99.732699999999994</v>
      </c>
      <c r="HH19">
        <v>98.703900000000004</v>
      </c>
    </row>
    <row r="20" spans="1:216" x14ac:dyDescent="0.2">
      <c r="A20">
        <v>2</v>
      </c>
      <c r="B20">
        <v>1689635600</v>
      </c>
      <c r="C20">
        <v>61</v>
      </c>
      <c r="D20" t="s">
        <v>358</v>
      </c>
      <c r="E20" t="s">
        <v>359</v>
      </c>
      <c r="F20" t="s">
        <v>348</v>
      </c>
      <c r="G20" t="s">
        <v>349</v>
      </c>
      <c r="H20" t="s">
        <v>350</v>
      </c>
      <c r="I20" t="s">
        <v>351</v>
      </c>
      <c r="J20" t="s">
        <v>396</v>
      </c>
      <c r="K20" t="s">
        <v>352</v>
      </c>
      <c r="L20">
        <v>1689635600</v>
      </c>
      <c r="M20">
        <f t="shared" si="0"/>
        <v>2.0188178063586196E-3</v>
      </c>
      <c r="N20">
        <f t="shared" si="1"/>
        <v>2.0188178063586197</v>
      </c>
      <c r="O20">
        <f t="shared" si="2"/>
        <v>15.504248617261897</v>
      </c>
      <c r="P20">
        <f t="shared" si="3"/>
        <v>399.96600000000001</v>
      </c>
      <c r="Q20">
        <f t="shared" si="4"/>
        <v>273.2318394266257</v>
      </c>
      <c r="R20">
        <f t="shared" si="5"/>
        <v>27.372233210963611</v>
      </c>
      <c r="S20">
        <f t="shared" si="6"/>
        <v>40.068399976483207</v>
      </c>
      <c r="T20">
        <f t="shared" si="7"/>
        <v>0.21131587267525673</v>
      </c>
      <c r="U20">
        <f t="shared" si="8"/>
        <v>2.9270296181271176</v>
      </c>
      <c r="V20">
        <f t="shared" si="9"/>
        <v>0.20319157344406893</v>
      </c>
      <c r="W20">
        <f t="shared" si="10"/>
        <v>0.12769864444409523</v>
      </c>
      <c r="X20">
        <f t="shared" si="11"/>
        <v>297.660504</v>
      </c>
      <c r="Y20">
        <f t="shared" si="12"/>
        <v>28.582320588459478</v>
      </c>
      <c r="Z20">
        <f t="shared" si="13"/>
        <v>26.915800000000001</v>
      </c>
      <c r="AA20">
        <f t="shared" si="14"/>
        <v>3.5614979234781026</v>
      </c>
      <c r="AB20">
        <f t="shared" si="15"/>
        <v>71.072347086585765</v>
      </c>
      <c r="AC20">
        <f t="shared" si="16"/>
        <v>2.5967532134992002</v>
      </c>
      <c r="AD20">
        <f t="shared" si="17"/>
        <v>3.6536758949801351</v>
      </c>
      <c r="AE20">
        <f t="shared" si="18"/>
        <v>0.96474470997890238</v>
      </c>
      <c r="AF20">
        <f t="shared" si="19"/>
        <v>-89.029865260415121</v>
      </c>
      <c r="AG20">
        <f t="shared" si="20"/>
        <v>68.722780046409937</v>
      </c>
      <c r="AH20">
        <f t="shared" si="21"/>
        <v>5.0737454457071234</v>
      </c>
      <c r="AI20">
        <f t="shared" si="22"/>
        <v>282.42716423170191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52745.508252668929</v>
      </c>
      <c r="AO20">
        <f t="shared" si="26"/>
        <v>1799.74</v>
      </c>
      <c r="AP20">
        <f t="shared" si="27"/>
        <v>1517.1815999999999</v>
      </c>
      <c r="AQ20">
        <f t="shared" si="28"/>
        <v>0.84300043339593489</v>
      </c>
      <c r="AR20">
        <f t="shared" si="29"/>
        <v>0.16539083645415448</v>
      </c>
      <c r="AS20">
        <v>1689635600</v>
      </c>
      <c r="AT20">
        <v>399.96600000000001</v>
      </c>
      <c r="AU20">
        <v>416.27199999999999</v>
      </c>
      <c r="AV20">
        <v>25.920999999999999</v>
      </c>
      <c r="AW20">
        <v>23.955200000000001</v>
      </c>
      <c r="AX20">
        <v>402.95800000000003</v>
      </c>
      <c r="AY20">
        <v>25.728000000000002</v>
      </c>
      <c r="AZ20">
        <v>600.21</v>
      </c>
      <c r="BA20">
        <v>100.13800000000001</v>
      </c>
      <c r="BB20">
        <v>4.1515200000000002E-2</v>
      </c>
      <c r="BC20">
        <v>27.351299999999998</v>
      </c>
      <c r="BD20">
        <v>26.915800000000001</v>
      </c>
      <c r="BE20">
        <v>999.9</v>
      </c>
      <c r="BF20">
        <v>0</v>
      </c>
      <c r="BG20">
        <v>0</v>
      </c>
      <c r="BH20">
        <v>9971.8799999999992</v>
      </c>
      <c r="BI20">
        <v>0</v>
      </c>
      <c r="BJ20">
        <v>82.971000000000004</v>
      </c>
      <c r="BK20">
        <v>-16.305800000000001</v>
      </c>
      <c r="BL20">
        <v>410.60899999999998</v>
      </c>
      <c r="BM20">
        <v>426.48899999999998</v>
      </c>
      <c r="BN20">
        <v>1.9658</v>
      </c>
      <c r="BO20">
        <v>416.27199999999999</v>
      </c>
      <c r="BP20">
        <v>23.955200000000001</v>
      </c>
      <c r="BQ20">
        <v>2.5956700000000001</v>
      </c>
      <c r="BR20">
        <v>2.3988200000000002</v>
      </c>
      <c r="BS20">
        <v>21.639199999999999</v>
      </c>
      <c r="BT20">
        <v>20.355799999999999</v>
      </c>
      <c r="BU20">
        <v>1799.74</v>
      </c>
      <c r="BV20">
        <v>0.89998500000000003</v>
      </c>
      <c r="BW20">
        <v>0.10001500000000001</v>
      </c>
      <c r="BX20">
        <v>0</v>
      </c>
      <c r="BY20">
        <v>2.3391999999999999</v>
      </c>
      <c r="BZ20">
        <v>0</v>
      </c>
      <c r="CA20">
        <v>13143.1</v>
      </c>
      <c r="CB20">
        <v>17197.099999999999</v>
      </c>
      <c r="CC20">
        <v>40.25</v>
      </c>
      <c r="CD20">
        <v>42.061999999999998</v>
      </c>
      <c r="CE20">
        <v>41.311999999999998</v>
      </c>
      <c r="CF20">
        <v>40.125</v>
      </c>
      <c r="CG20">
        <v>40</v>
      </c>
      <c r="CH20">
        <v>1619.74</v>
      </c>
      <c r="CI20">
        <v>180</v>
      </c>
      <c r="CJ20">
        <v>0</v>
      </c>
      <c r="CK20">
        <v>1689635603.5999999</v>
      </c>
      <c r="CL20">
        <v>0</v>
      </c>
      <c r="CM20">
        <v>1689635457</v>
      </c>
      <c r="CN20" t="s">
        <v>353</v>
      </c>
      <c r="CO20">
        <v>1689635457</v>
      </c>
      <c r="CP20">
        <v>1689635456</v>
      </c>
      <c r="CQ20">
        <v>43</v>
      </c>
      <c r="CR20">
        <v>4.0000000000000001E-3</v>
      </c>
      <c r="CS20">
        <v>-2.9000000000000001E-2</v>
      </c>
      <c r="CT20">
        <v>-2.9929999999999999</v>
      </c>
      <c r="CU20">
        <v>0.193</v>
      </c>
      <c r="CV20">
        <v>416</v>
      </c>
      <c r="CW20">
        <v>24</v>
      </c>
      <c r="CX20">
        <v>0.09</v>
      </c>
      <c r="CY20">
        <v>0.05</v>
      </c>
      <c r="CZ20">
        <v>15.5030590388213</v>
      </c>
      <c r="DA20">
        <v>-0.23856869227914301</v>
      </c>
      <c r="DB20">
        <v>3.2309936182785E-2</v>
      </c>
      <c r="DC20">
        <v>1</v>
      </c>
      <c r="DD20">
        <v>416.30361904761901</v>
      </c>
      <c r="DE20">
        <v>-0.18514285714238399</v>
      </c>
      <c r="DF20">
        <v>3.7154088655962703E-2</v>
      </c>
      <c r="DG20">
        <v>-1</v>
      </c>
      <c r="DH20">
        <v>1799.99</v>
      </c>
      <c r="DI20">
        <v>-4.3143345354967902E-2</v>
      </c>
      <c r="DJ20">
        <v>0.121860576069519</v>
      </c>
      <c r="DK20">
        <v>1</v>
      </c>
      <c r="DL20">
        <v>2</v>
      </c>
      <c r="DM20">
        <v>2</v>
      </c>
      <c r="DN20" t="s">
        <v>354</v>
      </c>
      <c r="DO20">
        <v>3.1546599999999998</v>
      </c>
      <c r="DP20">
        <v>2.7755899999999998</v>
      </c>
      <c r="DQ20">
        <v>9.3769900000000003E-2</v>
      </c>
      <c r="DR20">
        <v>9.6436900000000006E-2</v>
      </c>
      <c r="DS20">
        <v>0.12525800000000001</v>
      </c>
      <c r="DT20">
        <v>0.119065</v>
      </c>
      <c r="DU20">
        <v>28540.5</v>
      </c>
      <c r="DV20">
        <v>29727</v>
      </c>
      <c r="DW20">
        <v>29275.200000000001</v>
      </c>
      <c r="DX20">
        <v>30690.6</v>
      </c>
      <c r="DY20">
        <v>33583.699999999997</v>
      </c>
      <c r="DZ20">
        <v>35467.5</v>
      </c>
      <c r="EA20">
        <v>40230.5</v>
      </c>
      <c r="EB20">
        <v>42610.1</v>
      </c>
      <c r="EC20">
        <v>2.2066499999999998</v>
      </c>
      <c r="ED20">
        <v>1.71143</v>
      </c>
      <c r="EE20">
        <v>0.119574</v>
      </c>
      <c r="EF20">
        <v>0</v>
      </c>
      <c r="EG20">
        <v>24.956900000000001</v>
      </c>
      <c r="EH20">
        <v>999.9</v>
      </c>
      <c r="EI20">
        <v>39.091999999999999</v>
      </c>
      <c r="EJ20">
        <v>37.051000000000002</v>
      </c>
      <c r="EK20">
        <v>24.678599999999999</v>
      </c>
      <c r="EL20">
        <v>61.426099999999998</v>
      </c>
      <c r="EM20">
        <v>23.465499999999999</v>
      </c>
      <c r="EN20">
        <v>1</v>
      </c>
      <c r="EO20">
        <v>5.8996399999999997E-2</v>
      </c>
      <c r="EP20">
        <v>-0.68798499999999996</v>
      </c>
      <c r="EQ20">
        <v>20.291599999999999</v>
      </c>
      <c r="ER20">
        <v>5.2384000000000004</v>
      </c>
      <c r="ES20">
        <v>11.8302</v>
      </c>
      <c r="ET20">
        <v>4.9813000000000001</v>
      </c>
      <c r="EU20">
        <v>3.2997000000000001</v>
      </c>
      <c r="EV20">
        <v>52.8</v>
      </c>
      <c r="EW20">
        <v>164.4</v>
      </c>
      <c r="EX20">
        <v>8887.9</v>
      </c>
      <c r="EY20">
        <v>3434.2</v>
      </c>
      <c r="EZ20">
        <v>1.8736299999999999</v>
      </c>
      <c r="FA20">
        <v>1.87931</v>
      </c>
      <c r="FB20">
        <v>1.8797200000000001</v>
      </c>
      <c r="FC20">
        <v>1.8803399999999999</v>
      </c>
      <c r="FD20">
        <v>1.8778999999999999</v>
      </c>
      <c r="FE20">
        <v>1.8766799999999999</v>
      </c>
      <c r="FF20">
        <v>1.8772899999999999</v>
      </c>
      <c r="FG20">
        <v>1.8751100000000001</v>
      </c>
      <c r="FH20">
        <v>0</v>
      </c>
      <c r="FI20">
        <v>0</v>
      </c>
      <c r="FJ20">
        <v>0</v>
      </c>
      <c r="FK20">
        <v>0</v>
      </c>
      <c r="FL20" t="s">
        <v>355</v>
      </c>
      <c r="FM20" t="s">
        <v>356</v>
      </c>
      <c r="FN20" t="s">
        <v>357</v>
      </c>
      <c r="FO20" t="s">
        <v>357</v>
      </c>
      <c r="FP20" t="s">
        <v>357</v>
      </c>
      <c r="FQ20" t="s">
        <v>357</v>
      </c>
      <c r="FR20">
        <v>0</v>
      </c>
      <c r="FS20">
        <v>100</v>
      </c>
      <c r="FT20">
        <v>100</v>
      </c>
      <c r="FU20">
        <v>-2.992</v>
      </c>
      <c r="FV20">
        <v>0.193</v>
      </c>
      <c r="FW20">
        <v>-2.9929271402982298</v>
      </c>
      <c r="FX20">
        <v>1.4527828764109799E-4</v>
      </c>
      <c r="FY20">
        <v>-4.3579519040863002E-7</v>
      </c>
      <c r="FZ20">
        <v>2.0799061152897499E-10</v>
      </c>
      <c r="GA20">
        <v>0.19308181818182399</v>
      </c>
      <c r="GB20">
        <v>0</v>
      </c>
      <c r="GC20">
        <v>0</v>
      </c>
      <c r="GD20">
        <v>0</v>
      </c>
      <c r="GE20">
        <v>4</v>
      </c>
      <c r="GF20">
        <v>2147</v>
      </c>
      <c r="GG20">
        <v>-1</v>
      </c>
      <c r="GH20">
        <v>-1</v>
      </c>
      <c r="GI20">
        <v>2.4</v>
      </c>
      <c r="GJ20">
        <v>2.4</v>
      </c>
      <c r="GK20">
        <v>1.08643</v>
      </c>
      <c r="GL20">
        <v>2.6049799999999999</v>
      </c>
      <c r="GM20">
        <v>1.54541</v>
      </c>
      <c r="GN20">
        <v>2.2705099999999998</v>
      </c>
      <c r="GO20">
        <v>1.5979000000000001</v>
      </c>
      <c r="GP20">
        <v>2.48047</v>
      </c>
      <c r="GQ20">
        <v>38.207999999999998</v>
      </c>
      <c r="GR20">
        <v>14.0007</v>
      </c>
      <c r="GS20">
        <v>18</v>
      </c>
      <c r="GT20">
        <v>649.59699999999998</v>
      </c>
      <c r="GU20">
        <v>359.75099999999998</v>
      </c>
      <c r="GV20">
        <v>26.414000000000001</v>
      </c>
      <c r="GW20">
        <v>27.684699999999999</v>
      </c>
      <c r="GX20">
        <v>29.999400000000001</v>
      </c>
      <c r="GY20">
        <v>27.8416</v>
      </c>
      <c r="GZ20">
        <v>27.840499999999999</v>
      </c>
      <c r="HA20">
        <v>21.808</v>
      </c>
      <c r="HB20">
        <v>-30</v>
      </c>
      <c r="HC20">
        <v>-30</v>
      </c>
      <c r="HD20">
        <v>26.426500000000001</v>
      </c>
      <c r="HE20">
        <v>416.31700000000001</v>
      </c>
      <c r="HF20">
        <v>0</v>
      </c>
      <c r="HG20">
        <v>99.743600000000001</v>
      </c>
      <c r="HH20">
        <v>98.720100000000002</v>
      </c>
    </row>
    <row r="21" spans="1:216" x14ac:dyDescent="0.2">
      <c r="A21">
        <v>3</v>
      </c>
      <c r="B21">
        <v>1689635661</v>
      </c>
      <c r="C21">
        <v>122</v>
      </c>
      <c r="D21" t="s">
        <v>360</v>
      </c>
      <c r="E21" t="s">
        <v>361</v>
      </c>
      <c r="F21" t="s">
        <v>348</v>
      </c>
      <c r="G21" t="s">
        <v>349</v>
      </c>
      <c r="H21" t="s">
        <v>350</v>
      </c>
      <c r="I21" t="s">
        <v>351</v>
      </c>
      <c r="J21" t="s">
        <v>396</v>
      </c>
      <c r="K21" t="s">
        <v>352</v>
      </c>
      <c r="L21">
        <v>1689635661</v>
      </c>
      <c r="M21">
        <f t="shared" si="0"/>
        <v>1.9977720678571631E-3</v>
      </c>
      <c r="N21">
        <f t="shared" si="1"/>
        <v>1.9977720678571633</v>
      </c>
      <c r="O21">
        <f t="shared" si="2"/>
        <v>15.535423147750313</v>
      </c>
      <c r="P21">
        <f t="shared" si="3"/>
        <v>399.88400000000001</v>
      </c>
      <c r="Q21">
        <f t="shared" si="4"/>
        <v>266.57840677726205</v>
      </c>
      <c r="R21">
        <f t="shared" si="5"/>
        <v>26.705970102835643</v>
      </c>
      <c r="S21">
        <f t="shared" si="6"/>
        <v>40.060597096768397</v>
      </c>
      <c r="T21">
        <f t="shared" si="7"/>
        <v>0.2007768485769576</v>
      </c>
      <c r="U21">
        <f t="shared" si="8"/>
        <v>2.9299011503906773</v>
      </c>
      <c r="V21">
        <f t="shared" si="9"/>
        <v>0.19343447416130641</v>
      </c>
      <c r="W21">
        <f t="shared" si="10"/>
        <v>0.12153385875526129</v>
      </c>
      <c r="X21">
        <f t="shared" si="11"/>
        <v>248.07121500000002</v>
      </c>
      <c r="Y21">
        <f t="shared" si="12"/>
        <v>28.574852852635299</v>
      </c>
      <c r="Z21">
        <f t="shared" si="13"/>
        <v>27.043399999999998</v>
      </c>
      <c r="AA21">
        <f t="shared" si="14"/>
        <v>3.5882930892841758</v>
      </c>
      <c r="AB21">
        <f t="shared" si="15"/>
        <v>69.612005778515524</v>
      </c>
      <c r="AC21">
        <f t="shared" si="16"/>
        <v>2.5855196162678595</v>
      </c>
      <c r="AD21">
        <f t="shared" si="17"/>
        <v>3.7141863495417811</v>
      </c>
      <c r="AE21">
        <f t="shared" si="18"/>
        <v>1.0027734730163163</v>
      </c>
      <c r="AF21">
        <f t="shared" si="19"/>
        <v>-88.101748192500892</v>
      </c>
      <c r="AG21">
        <f t="shared" si="20"/>
        <v>92.973390620571394</v>
      </c>
      <c r="AH21">
        <f t="shared" si="21"/>
        <v>6.871426061595483</v>
      </c>
      <c r="AI21">
        <f t="shared" si="22"/>
        <v>259.81428348966597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52779.137878689828</v>
      </c>
      <c r="AO21">
        <f t="shared" si="26"/>
        <v>1499.91</v>
      </c>
      <c r="AP21">
        <f t="shared" si="27"/>
        <v>1264.4247000000003</v>
      </c>
      <c r="AQ21">
        <f t="shared" si="28"/>
        <v>0.84300038002280142</v>
      </c>
      <c r="AR21">
        <f t="shared" si="29"/>
        <v>0.16539073344400665</v>
      </c>
      <c r="AS21">
        <v>1689635661</v>
      </c>
      <c r="AT21">
        <v>399.88400000000001</v>
      </c>
      <c r="AU21">
        <v>416.214</v>
      </c>
      <c r="AV21">
        <v>25.808599999999998</v>
      </c>
      <c r="AW21">
        <v>23.8629</v>
      </c>
      <c r="AX21">
        <v>402.87599999999998</v>
      </c>
      <c r="AY21">
        <v>25.615600000000001</v>
      </c>
      <c r="AZ21">
        <v>600.15800000000002</v>
      </c>
      <c r="BA21">
        <v>100.139</v>
      </c>
      <c r="BB21">
        <v>4.1545100000000001E-2</v>
      </c>
      <c r="BC21">
        <v>27.632000000000001</v>
      </c>
      <c r="BD21">
        <v>27.043399999999998</v>
      </c>
      <c r="BE21">
        <v>999.9</v>
      </c>
      <c r="BF21">
        <v>0</v>
      </c>
      <c r="BG21">
        <v>0</v>
      </c>
      <c r="BH21">
        <v>9988.1200000000008</v>
      </c>
      <c r="BI21">
        <v>0</v>
      </c>
      <c r="BJ21">
        <v>81.728899999999996</v>
      </c>
      <c r="BK21">
        <v>-16.329599999999999</v>
      </c>
      <c r="BL21">
        <v>410.47800000000001</v>
      </c>
      <c r="BM21">
        <v>426.38900000000001</v>
      </c>
      <c r="BN21">
        <v>1.9457</v>
      </c>
      <c r="BO21">
        <v>416.214</v>
      </c>
      <c r="BP21">
        <v>23.8629</v>
      </c>
      <c r="BQ21">
        <v>2.58446</v>
      </c>
      <c r="BR21">
        <v>2.3896199999999999</v>
      </c>
      <c r="BS21">
        <v>21.5684</v>
      </c>
      <c r="BT21">
        <v>20.293600000000001</v>
      </c>
      <c r="BU21">
        <v>1499.91</v>
      </c>
      <c r="BV21">
        <v>0.89998900000000004</v>
      </c>
      <c r="BW21">
        <v>0.100011</v>
      </c>
      <c r="BX21">
        <v>0</v>
      </c>
      <c r="BY21">
        <v>2.2823000000000002</v>
      </c>
      <c r="BZ21">
        <v>0</v>
      </c>
      <c r="CA21">
        <v>11043.7</v>
      </c>
      <c r="CB21">
        <v>14332.2</v>
      </c>
      <c r="CC21">
        <v>40</v>
      </c>
      <c r="CD21">
        <v>42</v>
      </c>
      <c r="CE21">
        <v>41.375</v>
      </c>
      <c r="CF21">
        <v>40.061999999999998</v>
      </c>
      <c r="CG21">
        <v>39.875</v>
      </c>
      <c r="CH21">
        <v>1349.9</v>
      </c>
      <c r="CI21">
        <v>150.01</v>
      </c>
      <c r="CJ21">
        <v>0</v>
      </c>
      <c r="CK21">
        <v>1689635664.2</v>
      </c>
      <c r="CL21">
        <v>0</v>
      </c>
      <c r="CM21">
        <v>1689635457</v>
      </c>
      <c r="CN21" t="s">
        <v>353</v>
      </c>
      <c r="CO21">
        <v>1689635457</v>
      </c>
      <c r="CP21">
        <v>1689635456</v>
      </c>
      <c r="CQ21">
        <v>43</v>
      </c>
      <c r="CR21">
        <v>4.0000000000000001E-3</v>
      </c>
      <c r="CS21">
        <v>-2.9000000000000001E-2</v>
      </c>
      <c r="CT21">
        <v>-2.9929999999999999</v>
      </c>
      <c r="CU21">
        <v>0.193</v>
      </c>
      <c r="CV21">
        <v>416</v>
      </c>
      <c r="CW21">
        <v>24</v>
      </c>
      <c r="CX21">
        <v>0.09</v>
      </c>
      <c r="CY21">
        <v>0.05</v>
      </c>
      <c r="CZ21">
        <v>15.425496390477701</v>
      </c>
      <c r="DA21">
        <v>-0.22498459696187101</v>
      </c>
      <c r="DB21">
        <v>5.6639275702591897E-2</v>
      </c>
      <c r="DC21">
        <v>1</v>
      </c>
      <c r="DD21">
        <v>416.24166666666702</v>
      </c>
      <c r="DE21">
        <v>-7.5740259739516202E-2</v>
      </c>
      <c r="DF21">
        <v>5.0976496295870997E-2</v>
      </c>
      <c r="DG21">
        <v>-1</v>
      </c>
      <c r="DH21">
        <v>1500.0315000000001</v>
      </c>
      <c r="DI21">
        <v>-0.349168917963669</v>
      </c>
      <c r="DJ21">
        <v>0.14450865026012299</v>
      </c>
      <c r="DK21">
        <v>1</v>
      </c>
      <c r="DL21">
        <v>2</v>
      </c>
      <c r="DM21">
        <v>2</v>
      </c>
      <c r="DN21" t="s">
        <v>354</v>
      </c>
      <c r="DO21">
        <v>3.1546400000000001</v>
      </c>
      <c r="DP21">
        <v>2.7757700000000001</v>
      </c>
      <c r="DQ21">
        <v>9.3781199999999995E-2</v>
      </c>
      <c r="DR21">
        <v>9.6453200000000003E-2</v>
      </c>
      <c r="DS21">
        <v>0.124904</v>
      </c>
      <c r="DT21">
        <v>0.11877500000000001</v>
      </c>
      <c r="DU21">
        <v>28547.200000000001</v>
      </c>
      <c r="DV21">
        <v>29732.799999999999</v>
      </c>
      <c r="DW21">
        <v>29281.8</v>
      </c>
      <c r="DX21">
        <v>30696.5</v>
      </c>
      <c r="DY21">
        <v>33604.1</v>
      </c>
      <c r="DZ21">
        <v>35484.699999999997</v>
      </c>
      <c r="EA21">
        <v>40239.4</v>
      </c>
      <c r="EB21">
        <v>42617.2</v>
      </c>
      <c r="EC21">
        <v>2.2078500000000001</v>
      </c>
      <c r="ED21">
        <v>1.7132499999999999</v>
      </c>
      <c r="EE21">
        <v>0.12604099999999999</v>
      </c>
      <c r="EF21">
        <v>0</v>
      </c>
      <c r="EG21">
        <v>24.9788</v>
      </c>
      <c r="EH21">
        <v>999.9</v>
      </c>
      <c r="EI21">
        <v>38.951000000000001</v>
      </c>
      <c r="EJ21">
        <v>37.040999999999997</v>
      </c>
      <c r="EK21">
        <v>24.580300000000001</v>
      </c>
      <c r="EL21">
        <v>61.086100000000002</v>
      </c>
      <c r="EM21">
        <v>24.026399999999999</v>
      </c>
      <c r="EN21">
        <v>1</v>
      </c>
      <c r="EO21">
        <v>5.4885700000000003E-2</v>
      </c>
      <c r="EP21">
        <v>1.8768899999999999</v>
      </c>
      <c r="EQ21">
        <v>20.2803</v>
      </c>
      <c r="ER21">
        <v>5.2404999999999999</v>
      </c>
      <c r="ES21">
        <v>11.8302</v>
      </c>
      <c r="ET21">
        <v>4.9812500000000002</v>
      </c>
      <c r="EU21">
        <v>3.2997800000000002</v>
      </c>
      <c r="EV21">
        <v>52.8</v>
      </c>
      <c r="EW21">
        <v>164.4</v>
      </c>
      <c r="EX21">
        <v>8887.9</v>
      </c>
      <c r="EY21">
        <v>3435.6</v>
      </c>
      <c r="EZ21">
        <v>1.8736600000000001</v>
      </c>
      <c r="FA21">
        <v>1.8793800000000001</v>
      </c>
      <c r="FB21">
        <v>1.8797200000000001</v>
      </c>
      <c r="FC21">
        <v>1.8803700000000001</v>
      </c>
      <c r="FD21">
        <v>1.8778999999999999</v>
      </c>
      <c r="FE21">
        <v>1.8766799999999999</v>
      </c>
      <c r="FF21">
        <v>1.8773599999999999</v>
      </c>
      <c r="FG21">
        <v>1.8751199999999999</v>
      </c>
      <c r="FH21">
        <v>0</v>
      </c>
      <c r="FI21">
        <v>0</v>
      </c>
      <c r="FJ21">
        <v>0</v>
      </c>
      <c r="FK21">
        <v>0</v>
      </c>
      <c r="FL21" t="s">
        <v>355</v>
      </c>
      <c r="FM21" t="s">
        <v>356</v>
      </c>
      <c r="FN21" t="s">
        <v>357</v>
      </c>
      <c r="FO21" t="s">
        <v>357</v>
      </c>
      <c r="FP21" t="s">
        <v>357</v>
      </c>
      <c r="FQ21" t="s">
        <v>357</v>
      </c>
      <c r="FR21">
        <v>0</v>
      </c>
      <c r="FS21">
        <v>100</v>
      </c>
      <c r="FT21">
        <v>100</v>
      </c>
      <c r="FU21">
        <v>-2.992</v>
      </c>
      <c r="FV21">
        <v>0.193</v>
      </c>
      <c r="FW21">
        <v>-2.9929271402982298</v>
      </c>
      <c r="FX21">
        <v>1.4527828764109799E-4</v>
      </c>
      <c r="FY21">
        <v>-4.3579519040863002E-7</v>
      </c>
      <c r="FZ21">
        <v>2.0799061152897499E-10</v>
      </c>
      <c r="GA21">
        <v>0.19308181818182399</v>
      </c>
      <c r="GB21">
        <v>0</v>
      </c>
      <c r="GC21">
        <v>0</v>
      </c>
      <c r="GD21">
        <v>0</v>
      </c>
      <c r="GE21">
        <v>4</v>
      </c>
      <c r="GF21">
        <v>2147</v>
      </c>
      <c r="GG21">
        <v>-1</v>
      </c>
      <c r="GH21">
        <v>-1</v>
      </c>
      <c r="GI21">
        <v>3.4</v>
      </c>
      <c r="GJ21">
        <v>3.4</v>
      </c>
      <c r="GK21">
        <v>1.08643</v>
      </c>
      <c r="GL21">
        <v>2.6098599999999998</v>
      </c>
      <c r="GM21">
        <v>1.54541</v>
      </c>
      <c r="GN21">
        <v>2.2705099999999998</v>
      </c>
      <c r="GO21">
        <v>1.5979000000000001</v>
      </c>
      <c r="GP21">
        <v>2.4169900000000002</v>
      </c>
      <c r="GQ21">
        <v>38.183700000000002</v>
      </c>
      <c r="GR21">
        <v>13.9832</v>
      </c>
      <c r="GS21">
        <v>18</v>
      </c>
      <c r="GT21">
        <v>649.29600000000005</v>
      </c>
      <c r="GU21">
        <v>360.05399999999997</v>
      </c>
      <c r="GV21">
        <v>26.6007</v>
      </c>
      <c r="GW21">
        <v>27.558700000000002</v>
      </c>
      <c r="GX21">
        <v>30.002300000000002</v>
      </c>
      <c r="GY21">
        <v>27.7346</v>
      </c>
      <c r="GZ21">
        <v>27.733699999999999</v>
      </c>
      <c r="HA21">
        <v>21.807500000000001</v>
      </c>
      <c r="HB21">
        <v>-30</v>
      </c>
      <c r="HC21">
        <v>-30</v>
      </c>
      <c r="HD21">
        <v>26.273</v>
      </c>
      <c r="HE21">
        <v>416.43599999999998</v>
      </c>
      <c r="HF21">
        <v>0</v>
      </c>
      <c r="HG21">
        <v>99.765900000000002</v>
      </c>
      <c r="HH21">
        <v>98.737700000000004</v>
      </c>
    </row>
    <row r="22" spans="1:216" x14ac:dyDescent="0.2">
      <c r="A22">
        <v>4</v>
      </c>
      <c r="B22">
        <v>1689635722</v>
      </c>
      <c r="C22">
        <v>183</v>
      </c>
      <c r="D22" t="s">
        <v>362</v>
      </c>
      <c r="E22" t="s">
        <v>363</v>
      </c>
      <c r="F22" t="s">
        <v>348</v>
      </c>
      <c r="G22" t="s">
        <v>349</v>
      </c>
      <c r="H22" t="s">
        <v>350</v>
      </c>
      <c r="I22" t="s">
        <v>351</v>
      </c>
      <c r="J22" t="s">
        <v>396</v>
      </c>
      <c r="K22" t="s">
        <v>352</v>
      </c>
      <c r="L22">
        <v>1689635722</v>
      </c>
      <c r="M22">
        <f t="shared" si="0"/>
        <v>1.9513980742846121E-3</v>
      </c>
      <c r="N22">
        <f t="shared" si="1"/>
        <v>1.9513980742846122</v>
      </c>
      <c r="O22">
        <f t="shared" si="2"/>
        <v>15.354240020602932</v>
      </c>
      <c r="P22">
        <f t="shared" si="3"/>
        <v>400.02600000000001</v>
      </c>
      <c r="Q22">
        <f t="shared" si="4"/>
        <v>266.713642174732</v>
      </c>
      <c r="R22">
        <f t="shared" si="5"/>
        <v>26.720358420014762</v>
      </c>
      <c r="S22">
        <f t="shared" si="6"/>
        <v>40.076083136093395</v>
      </c>
      <c r="T22">
        <f t="shared" si="7"/>
        <v>0.19826754535053343</v>
      </c>
      <c r="U22">
        <f t="shared" si="8"/>
        <v>2.9241297842210616</v>
      </c>
      <c r="V22">
        <f t="shared" si="9"/>
        <v>0.19109044329662511</v>
      </c>
      <c r="W22">
        <f t="shared" si="10"/>
        <v>0.12005471592119626</v>
      </c>
      <c r="X22">
        <f t="shared" si="11"/>
        <v>206.735466</v>
      </c>
      <c r="Y22">
        <f t="shared" si="12"/>
        <v>28.331688623511255</v>
      </c>
      <c r="Z22">
        <f t="shared" si="13"/>
        <v>26.9421</v>
      </c>
      <c r="AA22">
        <f t="shared" si="14"/>
        <v>3.5670064154393537</v>
      </c>
      <c r="AB22">
        <f t="shared" si="15"/>
        <v>69.389218444799923</v>
      </c>
      <c r="AC22">
        <f t="shared" si="16"/>
        <v>2.5753020500662198</v>
      </c>
      <c r="AD22">
        <f t="shared" si="17"/>
        <v>3.7113864484796117</v>
      </c>
      <c r="AE22">
        <f t="shared" si="18"/>
        <v>0.99170436537313389</v>
      </c>
      <c r="AF22">
        <f t="shared" si="19"/>
        <v>-86.056655075951397</v>
      </c>
      <c r="AG22">
        <f t="shared" si="20"/>
        <v>106.72612869552877</v>
      </c>
      <c r="AH22">
        <f t="shared" si="21"/>
        <v>7.8989196604546734</v>
      </c>
      <c r="AI22">
        <f t="shared" si="22"/>
        <v>235.30385928003204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52614.981204717689</v>
      </c>
      <c r="AO22">
        <f t="shared" si="26"/>
        <v>1249.98</v>
      </c>
      <c r="AP22">
        <f t="shared" si="27"/>
        <v>1053.7338</v>
      </c>
      <c r="AQ22">
        <f t="shared" si="28"/>
        <v>0.84300052800844816</v>
      </c>
      <c r="AR22">
        <f t="shared" si="29"/>
        <v>0.16539101905630491</v>
      </c>
      <c r="AS22">
        <v>1689635722</v>
      </c>
      <c r="AT22">
        <v>400.02600000000001</v>
      </c>
      <c r="AU22">
        <v>416.15800000000002</v>
      </c>
      <c r="AV22">
        <v>25.7058</v>
      </c>
      <c r="AW22">
        <v>23.8049</v>
      </c>
      <c r="AX22">
        <v>403.01799999999997</v>
      </c>
      <c r="AY22">
        <v>25.512699999999999</v>
      </c>
      <c r="AZ22">
        <v>600.10599999999999</v>
      </c>
      <c r="BA22">
        <v>100.142</v>
      </c>
      <c r="BB22">
        <v>4.1695900000000001E-2</v>
      </c>
      <c r="BC22">
        <v>27.6191</v>
      </c>
      <c r="BD22">
        <v>26.9421</v>
      </c>
      <c r="BE22">
        <v>999.9</v>
      </c>
      <c r="BF22">
        <v>0</v>
      </c>
      <c r="BG22">
        <v>0</v>
      </c>
      <c r="BH22">
        <v>9955</v>
      </c>
      <c r="BI22">
        <v>0</v>
      </c>
      <c r="BJ22">
        <v>80.727599999999995</v>
      </c>
      <c r="BK22">
        <v>-16.131699999999999</v>
      </c>
      <c r="BL22">
        <v>410.58100000000002</v>
      </c>
      <c r="BM22">
        <v>426.30599999999998</v>
      </c>
      <c r="BN22">
        <v>1.9009</v>
      </c>
      <c r="BO22">
        <v>416.15800000000002</v>
      </c>
      <c r="BP22">
        <v>23.8049</v>
      </c>
      <c r="BQ22">
        <v>2.5742400000000001</v>
      </c>
      <c r="BR22">
        <v>2.38388</v>
      </c>
      <c r="BS22">
        <v>21.503599999999999</v>
      </c>
      <c r="BT22">
        <v>20.2547</v>
      </c>
      <c r="BU22">
        <v>1249.98</v>
      </c>
      <c r="BV22">
        <v>0.89998599999999995</v>
      </c>
      <c r="BW22">
        <v>0.10001400000000001</v>
      </c>
      <c r="BX22">
        <v>0</v>
      </c>
      <c r="BY22">
        <v>2.6313</v>
      </c>
      <c r="BZ22">
        <v>0</v>
      </c>
      <c r="CA22">
        <v>9412.76</v>
      </c>
      <c r="CB22">
        <v>11944</v>
      </c>
      <c r="CC22">
        <v>39.625</v>
      </c>
      <c r="CD22">
        <v>41.875</v>
      </c>
      <c r="CE22">
        <v>41.186999999999998</v>
      </c>
      <c r="CF22">
        <v>39.936999999999998</v>
      </c>
      <c r="CG22">
        <v>39.625</v>
      </c>
      <c r="CH22">
        <v>1124.96</v>
      </c>
      <c r="CI22">
        <v>125.02</v>
      </c>
      <c r="CJ22">
        <v>0</v>
      </c>
      <c r="CK22">
        <v>1689635725.4000001</v>
      </c>
      <c r="CL22">
        <v>0</v>
      </c>
      <c r="CM22">
        <v>1689635457</v>
      </c>
      <c r="CN22" t="s">
        <v>353</v>
      </c>
      <c r="CO22">
        <v>1689635457</v>
      </c>
      <c r="CP22">
        <v>1689635456</v>
      </c>
      <c r="CQ22">
        <v>43</v>
      </c>
      <c r="CR22">
        <v>4.0000000000000001E-3</v>
      </c>
      <c r="CS22">
        <v>-2.9000000000000001E-2</v>
      </c>
      <c r="CT22">
        <v>-2.9929999999999999</v>
      </c>
      <c r="CU22">
        <v>0.193</v>
      </c>
      <c r="CV22">
        <v>416</v>
      </c>
      <c r="CW22">
        <v>24</v>
      </c>
      <c r="CX22">
        <v>0.09</v>
      </c>
      <c r="CY22">
        <v>0.05</v>
      </c>
      <c r="CZ22">
        <v>15.3629349609602</v>
      </c>
      <c r="DA22">
        <v>0.168665217233223</v>
      </c>
      <c r="DB22">
        <v>3.5586008751123797E-2</v>
      </c>
      <c r="DC22">
        <v>1</v>
      </c>
      <c r="DD22">
        <v>416.13023809523798</v>
      </c>
      <c r="DE22">
        <v>0.19215584415641501</v>
      </c>
      <c r="DF22">
        <v>4.0015359862722401E-2</v>
      </c>
      <c r="DG22">
        <v>-1</v>
      </c>
      <c r="DH22">
        <v>1249.9895238095201</v>
      </c>
      <c r="DI22">
        <v>0.36300367524156102</v>
      </c>
      <c r="DJ22">
        <v>0.107591652644695</v>
      </c>
      <c r="DK22">
        <v>1</v>
      </c>
      <c r="DL22">
        <v>2</v>
      </c>
      <c r="DM22">
        <v>2</v>
      </c>
      <c r="DN22" t="s">
        <v>354</v>
      </c>
      <c r="DO22">
        <v>3.15463</v>
      </c>
      <c r="DP22">
        <v>2.77563</v>
      </c>
      <c r="DQ22">
        <v>9.3835699999999994E-2</v>
      </c>
      <c r="DR22">
        <v>9.6473400000000001E-2</v>
      </c>
      <c r="DS22">
        <v>0.124588</v>
      </c>
      <c r="DT22">
        <v>0.11860800000000001</v>
      </c>
      <c r="DU22">
        <v>28552.400000000001</v>
      </c>
      <c r="DV22">
        <v>29739.4</v>
      </c>
      <c r="DW22">
        <v>29288.400000000001</v>
      </c>
      <c r="DX22">
        <v>30703.4</v>
      </c>
      <c r="DY22">
        <v>33622.699999999997</v>
      </c>
      <c r="DZ22">
        <v>35499.300000000003</v>
      </c>
      <c r="EA22">
        <v>40247.800000000003</v>
      </c>
      <c r="EB22">
        <v>42627.3</v>
      </c>
      <c r="EC22">
        <v>2.2097199999999999</v>
      </c>
      <c r="ED22">
        <v>1.7149300000000001</v>
      </c>
      <c r="EE22">
        <v>0.11902699999999999</v>
      </c>
      <c r="EF22">
        <v>0</v>
      </c>
      <c r="EG22">
        <v>24.9923</v>
      </c>
      <c r="EH22">
        <v>999.9</v>
      </c>
      <c r="EI22">
        <v>38.841000000000001</v>
      </c>
      <c r="EJ22">
        <v>37.051000000000002</v>
      </c>
      <c r="EK22">
        <v>24.5212</v>
      </c>
      <c r="EL22">
        <v>61.406100000000002</v>
      </c>
      <c r="EM22">
        <v>24.375</v>
      </c>
      <c r="EN22">
        <v>1</v>
      </c>
      <c r="EO22">
        <v>4.0980700000000002E-2</v>
      </c>
      <c r="EP22">
        <v>-0.96798200000000001</v>
      </c>
      <c r="EQ22">
        <v>20.294799999999999</v>
      </c>
      <c r="ER22">
        <v>5.2404999999999999</v>
      </c>
      <c r="ES22">
        <v>11.8302</v>
      </c>
      <c r="ET22">
        <v>4.9813999999999998</v>
      </c>
      <c r="EU22">
        <v>3.2997800000000002</v>
      </c>
      <c r="EV22">
        <v>52.8</v>
      </c>
      <c r="EW22">
        <v>164.4</v>
      </c>
      <c r="EX22">
        <v>8887.9</v>
      </c>
      <c r="EY22">
        <v>3436.8</v>
      </c>
      <c r="EZ22">
        <v>1.8737200000000001</v>
      </c>
      <c r="FA22">
        <v>1.8794299999999999</v>
      </c>
      <c r="FB22">
        <v>1.8797299999999999</v>
      </c>
      <c r="FC22">
        <v>1.88043</v>
      </c>
      <c r="FD22">
        <v>1.87792</v>
      </c>
      <c r="FE22">
        <v>1.87669</v>
      </c>
      <c r="FF22">
        <v>1.8773899999999999</v>
      </c>
      <c r="FG22">
        <v>1.8751500000000001</v>
      </c>
      <c r="FH22">
        <v>0</v>
      </c>
      <c r="FI22">
        <v>0</v>
      </c>
      <c r="FJ22">
        <v>0</v>
      </c>
      <c r="FK22">
        <v>0</v>
      </c>
      <c r="FL22" t="s">
        <v>355</v>
      </c>
      <c r="FM22" t="s">
        <v>356</v>
      </c>
      <c r="FN22" t="s">
        <v>357</v>
      </c>
      <c r="FO22" t="s">
        <v>357</v>
      </c>
      <c r="FP22" t="s">
        <v>357</v>
      </c>
      <c r="FQ22" t="s">
        <v>357</v>
      </c>
      <c r="FR22">
        <v>0</v>
      </c>
      <c r="FS22">
        <v>100</v>
      </c>
      <c r="FT22">
        <v>100</v>
      </c>
      <c r="FU22">
        <v>-2.992</v>
      </c>
      <c r="FV22">
        <v>0.19309999999999999</v>
      </c>
      <c r="FW22">
        <v>-2.9929271402982298</v>
      </c>
      <c r="FX22">
        <v>1.4527828764109799E-4</v>
      </c>
      <c r="FY22">
        <v>-4.3579519040863002E-7</v>
      </c>
      <c r="FZ22">
        <v>2.0799061152897499E-10</v>
      </c>
      <c r="GA22">
        <v>0.19308181818182399</v>
      </c>
      <c r="GB22">
        <v>0</v>
      </c>
      <c r="GC22">
        <v>0</v>
      </c>
      <c r="GD22">
        <v>0</v>
      </c>
      <c r="GE22">
        <v>4</v>
      </c>
      <c r="GF22">
        <v>2147</v>
      </c>
      <c r="GG22">
        <v>-1</v>
      </c>
      <c r="GH22">
        <v>-1</v>
      </c>
      <c r="GI22">
        <v>4.4000000000000004</v>
      </c>
      <c r="GJ22">
        <v>4.4000000000000004</v>
      </c>
      <c r="GK22">
        <v>1.08643</v>
      </c>
      <c r="GL22">
        <v>2.6110799999999998</v>
      </c>
      <c r="GM22">
        <v>1.54541</v>
      </c>
      <c r="GN22">
        <v>2.2705099999999998</v>
      </c>
      <c r="GO22">
        <v>1.5979000000000001</v>
      </c>
      <c r="GP22">
        <v>2.4096700000000002</v>
      </c>
      <c r="GQ22">
        <v>38.183700000000002</v>
      </c>
      <c r="GR22">
        <v>13.9832</v>
      </c>
      <c r="GS22">
        <v>18</v>
      </c>
      <c r="GT22">
        <v>649.40899999999999</v>
      </c>
      <c r="GU22">
        <v>360.22800000000001</v>
      </c>
      <c r="GV22">
        <v>27.012599999999999</v>
      </c>
      <c r="GW22">
        <v>27.4239</v>
      </c>
      <c r="GX22">
        <v>29.999500000000001</v>
      </c>
      <c r="GY22">
        <v>27.619399999999999</v>
      </c>
      <c r="GZ22">
        <v>27.619700000000002</v>
      </c>
      <c r="HA22">
        <v>21.803799999999999</v>
      </c>
      <c r="HB22">
        <v>-30</v>
      </c>
      <c r="HC22">
        <v>-30</v>
      </c>
      <c r="HD22">
        <v>27.046600000000002</v>
      </c>
      <c r="HE22">
        <v>416.05700000000002</v>
      </c>
      <c r="HF22">
        <v>0</v>
      </c>
      <c r="HG22">
        <v>99.787300000000002</v>
      </c>
      <c r="HH22">
        <v>98.760499999999993</v>
      </c>
    </row>
    <row r="23" spans="1:216" x14ac:dyDescent="0.2">
      <c r="A23">
        <v>5</v>
      </c>
      <c r="B23">
        <v>1689635783</v>
      </c>
      <c r="C23">
        <v>244</v>
      </c>
      <c r="D23" t="s">
        <v>364</v>
      </c>
      <c r="E23" t="s">
        <v>365</v>
      </c>
      <c r="F23" t="s">
        <v>348</v>
      </c>
      <c r="G23" t="s">
        <v>349</v>
      </c>
      <c r="H23" t="s">
        <v>350</v>
      </c>
      <c r="I23" t="s">
        <v>351</v>
      </c>
      <c r="J23" t="s">
        <v>396</v>
      </c>
      <c r="K23" t="s">
        <v>352</v>
      </c>
      <c r="L23">
        <v>1689635783</v>
      </c>
      <c r="M23">
        <f t="shared" si="0"/>
        <v>1.8660477770385017E-3</v>
      </c>
      <c r="N23">
        <f t="shared" si="1"/>
        <v>1.8660477770385018</v>
      </c>
      <c r="O23">
        <f t="shared" si="2"/>
        <v>15.335229351720123</v>
      </c>
      <c r="P23">
        <f t="shared" si="3"/>
        <v>399.92599999999999</v>
      </c>
      <c r="Q23">
        <f t="shared" si="4"/>
        <v>257.16540536404005</v>
      </c>
      <c r="R23">
        <f t="shared" si="5"/>
        <v>25.764324491807777</v>
      </c>
      <c r="S23">
        <f t="shared" si="6"/>
        <v>40.066910330045197</v>
      </c>
      <c r="T23">
        <f t="shared" si="7"/>
        <v>0.18407388504507322</v>
      </c>
      <c r="U23">
        <f t="shared" si="8"/>
        <v>2.9284706559116098</v>
      </c>
      <c r="V23">
        <f t="shared" si="9"/>
        <v>0.17787916082482444</v>
      </c>
      <c r="W23">
        <f t="shared" si="10"/>
        <v>0.11171367960839415</v>
      </c>
      <c r="X23">
        <f t="shared" si="11"/>
        <v>165.39434999999997</v>
      </c>
      <c r="Y23">
        <f t="shared" si="12"/>
        <v>28.286664461275556</v>
      </c>
      <c r="Z23">
        <f t="shared" si="13"/>
        <v>27.030999999999999</v>
      </c>
      <c r="AA23">
        <f t="shared" si="14"/>
        <v>3.5856814737859599</v>
      </c>
      <c r="AB23">
        <f t="shared" si="15"/>
        <v>68.450264596211824</v>
      </c>
      <c r="AC23">
        <f t="shared" si="16"/>
        <v>2.5669508103633798</v>
      </c>
      <c r="AD23">
        <f t="shared" si="17"/>
        <v>3.7500962567578449</v>
      </c>
      <c r="AE23">
        <f t="shared" si="18"/>
        <v>1.0187306634225801</v>
      </c>
      <c r="AF23">
        <f t="shared" si="19"/>
        <v>-82.292706967397919</v>
      </c>
      <c r="AG23">
        <f t="shared" si="20"/>
        <v>120.88849394815408</v>
      </c>
      <c r="AH23">
        <f t="shared" si="21"/>
        <v>8.945731457479237</v>
      </c>
      <c r="AI23">
        <f t="shared" si="22"/>
        <v>212.93586843823539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52709.106061561899</v>
      </c>
      <c r="AO23">
        <f t="shared" si="26"/>
        <v>1000.02</v>
      </c>
      <c r="AP23">
        <f t="shared" si="27"/>
        <v>843.01739999999984</v>
      </c>
      <c r="AQ23">
        <f t="shared" si="28"/>
        <v>0.8430005399892001</v>
      </c>
      <c r="AR23">
        <f t="shared" si="29"/>
        <v>0.1653910421791564</v>
      </c>
      <c r="AS23">
        <v>1689635783</v>
      </c>
      <c r="AT23">
        <v>399.92599999999999</v>
      </c>
      <c r="AU23">
        <v>416.00099999999998</v>
      </c>
      <c r="AV23">
        <v>25.6219</v>
      </c>
      <c r="AW23">
        <v>23.804400000000001</v>
      </c>
      <c r="AX23">
        <v>402.91699999999997</v>
      </c>
      <c r="AY23">
        <v>25.428899999999999</v>
      </c>
      <c r="AZ23">
        <v>600.24300000000005</v>
      </c>
      <c r="BA23">
        <v>100.145</v>
      </c>
      <c r="BB23">
        <v>4.0810199999999998E-2</v>
      </c>
      <c r="BC23">
        <v>27.796700000000001</v>
      </c>
      <c r="BD23">
        <v>27.030999999999999</v>
      </c>
      <c r="BE23">
        <v>999.9</v>
      </c>
      <c r="BF23">
        <v>0</v>
      </c>
      <c r="BG23">
        <v>0</v>
      </c>
      <c r="BH23">
        <v>9979.3799999999992</v>
      </c>
      <c r="BI23">
        <v>0</v>
      </c>
      <c r="BJ23">
        <v>79.685199999999995</v>
      </c>
      <c r="BK23">
        <v>-16.075399999999998</v>
      </c>
      <c r="BL23">
        <v>410.44200000000001</v>
      </c>
      <c r="BM23">
        <v>426.14499999999998</v>
      </c>
      <c r="BN23">
        <v>1.81752</v>
      </c>
      <c r="BO23">
        <v>416.00099999999998</v>
      </c>
      <c r="BP23">
        <v>23.804400000000001</v>
      </c>
      <c r="BQ23">
        <v>2.5659200000000002</v>
      </c>
      <c r="BR23">
        <v>2.3839000000000001</v>
      </c>
      <c r="BS23">
        <v>21.450800000000001</v>
      </c>
      <c r="BT23">
        <v>20.254799999999999</v>
      </c>
      <c r="BU23">
        <v>1000.02</v>
      </c>
      <c r="BV23">
        <v>0.89998299999999998</v>
      </c>
      <c r="BW23">
        <v>0.10001699999999999</v>
      </c>
      <c r="BX23">
        <v>0</v>
      </c>
      <c r="BY23">
        <v>2.3473000000000002</v>
      </c>
      <c r="BZ23">
        <v>0</v>
      </c>
      <c r="CA23">
        <v>7894.66</v>
      </c>
      <c r="CB23">
        <v>9555.5300000000007</v>
      </c>
      <c r="CC23">
        <v>39.186999999999998</v>
      </c>
      <c r="CD23">
        <v>41.75</v>
      </c>
      <c r="CE23">
        <v>40.936999999999998</v>
      </c>
      <c r="CF23">
        <v>39.811999999999998</v>
      </c>
      <c r="CG23">
        <v>39.311999999999998</v>
      </c>
      <c r="CH23">
        <v>900</v>
      </c>
      <c r="CI23">
        <v>100.02</v>
      </c>
      <c r="CJ23">
        <v>0</v>
      </c>
      <c r="CK23">
        <v>1689635786.5999999</v>
      </c>
      <c r="CL23">
        <v>0</v>
      </c>
      <c r="CM23">
        <v>1689635457</v>
      </c>
      <c r="CN23" t="s">
        <v>353</v>
      </c>
      <c r="CO23">
        <v>1689635457</v>
      </c>
      <c r="CP23">
        <v>1689635456</v>
      </c>
      <c r="CQ23">
        <v>43</v>
      </c>
      <c r="CR23">
        <v>4.0000000000000001E-3</v>
      </c>
      <c r="CS23">
        <v>-2.9000000000000001E-2</v>
      </c>
      <c r="CT23">
        <v>-2.9929999999999999</v>
      </c>
      <c r="CU23">
        <v>0.193</v>
      </c>
      <c r="CV23">
        <v>416</v>
      </c>
      <c r="CW23">
        <v>24</v>
      </c>
      <c r="CX23">
        <v>0.09</v>
      </c>
      <c r="CY23">
        <v>0.05</v>
      </c>
      <c r="CZ23">
        <v>15.267771990988701</v>
      </c>
      <c r="DA23">
        <v>0.494532566093979</v>
      </c>
      <c r="DB23">
        <v>6.2090316920528098E-2</v>
      </c>
      <c r="DC23">
        <v>1</v>
      </c>
      <c r="DD23">
        <v>416.02085</v>
      </c>
      <c r="DE23">
        <v>0.105518796992775</v>
      </c>
      <c r="DF23">
        <v>4.0505894632753899E-2</v>
      </c>
      <c r="DG23">
        <v>-1</v>
      </c>
      <c r="DH23">
        <v>999.99194999999997</v>
      </c>
      <c r="DI23">
        <v>0.195354739410564</v>
      </c>
      <c r="DJ23">
        <v>1.9379047964227802E-2</v>
      </c>
      <c r="DK23">
        <v>1</v>
      </c>
      <c r="DL23">
        <v>2</v>
      </c>
      <c r="DM23">
        <v>2</v>
      </c>
      <c r="DN23" t="s">
        <v>354</v>
      </c>
      <c r="DO23">
        <v>3.15503</v>
      </c>
      <c r="DP23">
        <v>2.7749700000000002</v>
      </c>
      <c r="DQ23">
        <v>9.3845399999999995E-2</v>
      </c>
      <c r="DR23">
        <v>9.6474199999999996E-2</v>
      </c>
      <c r="DS23">
        <v>0.124334</v>
      </c>
      <c r="DT23">
        <v>0.11863899999999999</v>
      </c>
      <c r="DU23">
        <v>28558.1</v>
      </c>
      <c r="DV23">
        <v>29746.2</v>
      </c>
      <c r="DW23">
        <v>29293.9</v>
      </c>
      <c r="DX23">
        <v>30709.8</v>
      </c>
      <c r="DY23">
        <v>33637.300000000003</v>
      </c>
      <c r="DZ23">
        <v>35503.800000000003</v>
      </c>
      <c r="EA23">
        <v>40254.300000000003</v>
      </c>
      <c r="EB23">
        <v>42634.9</v>
      </c>
      <c r="EC23">
        <v>2.2111999999999998</v>
      </c>
      <c r="ED23">
        <v>1.7163299999999999</v>
      </c>
      <c r="EE23">
        <v>0.119243</v>
      </c>
      <c r="EF23">
        <v>0</v>
      </c>
      <c r="EG23">
        <v>25.0779</v>
      </c>
      <c r="EH23">
        <v>999.9</v>
      </c>
      <c r="EI23">
        <v>38.744</v>
      </c>
      <c r="EJ23">
        <v>37.051000000000002</v>
      </c>
      <c r="EK23">
        <v>24.459900000000001</v>
      </c>
      <c r="EL23">
        <v>61.366100000000003</v>
      </c>
      <c r="EM23">
        <v>23.990400000000001</v>
      </c>
      <c r="EN23">
        <v>1</v>
      </c>
      <c r="EO23">
        <v>3.2853100000000003E-2</v>
      </c>
      <c r="EP23">
        <v>8.5310499999999997E-2</v>
      </c>
      <c r="EQ23">
        <v>20.3002</v>
      </c>
      <c r="ER23">
        <v>5.2361599999999999</v>
      </c>
      <c r="ES23">
        <v>11.8302</v>
      </c>
      <c r="ET23">
        <v>4.9814499999999997</v>
      </c>
      <c r="EU23">
        <v>3.2996300000000001</v>
      </c>
      <c r="EV23">
        <v>52.8</v>
      </c>
      <c r="EW23">
        <v>164.4</v>
      </c>
      <c r="EX23">
        <v>8887.9</v>
      </c>
      <c r="EY23">
        <v>3438.2</v>
      </c>
      <c r="EZ23">
        <v>1.87365</v>
      </c>
      <c r="FA23">
        <v>1.8793800000000001</v>
      </c>
      <c r="FB23">
        <v>1.8797299999999999</v>
      </c>
      <c r="FC23">
        <v>1.8803700000000001</v>
      </c>
      <c r="FD23">
        <v>1.8778999999999999</v>
      </c>
      <c r="FE23">
        <v>1.8766799999999999</v>
      </c>
      <c r="FF23">
        <v>1.87734</v>
      </c>
      <c r="FG23">
        <v>1.8751199999999999</v>
      </c>
      <c r="FH23">
        <v>0</v>
      </c>
      <c r="FI23">
        <v>0</v>
      </c>
      <c r="FJ23">
        <v>0</v>
      </c>
      <c r="FK23">
        <v>0</v>
      </c>
      <c r="FL23" t="s">
        <v>355</v>
      </c>
      <c r="FM23" t="s">
        <v>356</v>
      </c>
      <c r="FN23" t="s">
        <v>357</v>
      </c>
      <c r="FO23" t="s">
        <v>357</v>
      </c>
      <c r="FP23" t="s">
        <v>357</v>
      </c>
      <c r="FQ23" t="s">
        <v>357</v>
      </c>
      <c r="FR23">
        <v>0</v>
      </c>
      <c r="FS23">
        <v>100</v>
      </c>
      <c r="FT23">
        <v>100</v>
      </c>
      <c r="FU23">
        <v>-2.9910000000000001</v>
      </c>
      <c r="FV23">
        <v>0.193</v>
      </c>
      <c r="FW23">
        <v>-2.9929271402982298</v>
      </c>
      <c r="FX23">
        <v>1.4527828764109799E-4</v>
      </c>
      <c r="FY23">
        <v>-4.3579519040863002E-7</v>
      </c>
      <c r="FZ23">
        <v>2.0799061152897499E-10</v>
      </c>
      <c r="GA23">
        <v>0.19308181818182399</v>
      </c>
      <c r="GB23">
        <v>0</v>
      </c>
      <c r="GC23">
        <v>0</v>
      </c>
      <c r="GD23">
        <v>0</v>
      </c>
      <c r="GE23">
        <v>4</v>
      </c>
      <c r="GF23">
        <v>2147</v>
      </c>
      <c r="GG23">
        <v>-1</v>
      </c>
      <c r="GH23">
        <v>-1</v>
      </c>
      <c r="GI23">
        <v>5.4</v>
      </c>
      <c r="GJ23">
        <v>5.5</v>
      </c>
      <c r="GK23">
        <v>1.08643</v>
      </c>
      <c r="GL23">
        <v>2.6196299999999999</v>
      </c>
      <c r="GM23">
        <v>1.54541</v>
      </c>
      <c r="GN23">
        <v>2.2705099999999998</v>
      </c>
      <c r="GO23">
        <v>1.5979000000000001</v>
      </c>
      <c r="GP23">
        <v>2.3290999999999999</v>
      </c>
      <c r="GQ23">
        <v>38.183700000000002</v>
      </c>
      <c r="GR23">
        <v>13.974399999999999</v>
      </c>
      <c r="GS23">
        <v>18</v>
      </c>
      <c r="GT23">
        <v>649.298</v>
      </c>
      <c r="GU23">
        <v>360.30799999999999</v>
      </c>
      <c r="GV23">
        <v>26.7529</v>
      </c>
      <c r="GW23">
        <v>27.3004</v>
      </c>
      <c r="GX23">
        <v>29.998899999999999</v>
      </c>
      <c r="GY23">
        <v>27.511600000000001</v>
      </c>
      <c r="GZ23">
        <v>27.514399999999998</v>
      </c>
      <c r="HA23">
        <v>21.799199999999999</v>
      </c>
      <c r="HB23">
        <v>-30</v>
      </c>
      <c r="HC23">
        <v>-30</v>
      </c>
      <c r="HD23">
        <v>26.772400000000001</v>
      </c>
      <c r="HE23">
        <v>416.02199999999999</v>
      </c>
      <c r="HF23">
        <v>0</v>
      </c>
      <c r="HG23">
        <v>99.804699999999997</v>
      </c>
      <c r="HH23">
        <v>98.779399999999995</v>
      </c>
    </row>
    <row r="24" spans="1:216" x14ac:dyDescent="0.2">
      <c r="A24">
        <v>6</v>
      </c>
      <c r="B24">
        <v>1689635844</v>
      </c>
      <c r="C24">
        <v>305</v>
      </c>
      <c r="D24" t="s">
        <v>366</v>
      </c>
      <c r="E24" t="s">
        <v>367</v>
      </c>
      <c r="F24" t="s">
        <v>348</v>
      </c>
      <c r="G24" t="s">
        <v>349</v>
      </c>
      <c r="H24" t="s">
        <v>350</v>
      </c>
      <c r="I24" t="s">
        <v>351</v>
      </c>
      <c r="J24" t="s">
        <v>396</v>
      </c>
      <c r="K24" t="s">
        <v>352</v>
      </c>
      <c r="L24">
        <v>1689635844</v>
      </c>
      <c r="M24">
        <f t="shared" si="0"/>
        <v>1.8336089646620154E-3</v>
      </c>
      <c r="N24">
        <f t="shared" si="1"/>
        <v>1.8336089646620155</v>
      </c>
      <c r="O24">
        <f t="shared" si="2"/>
        <v>14.822457308359835</v>
      </c>
      <c r="P24">
        <f t="shared" si="3"/>
        <v>400.02699999999999</v>
      </c>
      <c r="Q24">
        <f t="shared" si="4"/>
        <v>262.07170594830774</v>
      </c>
      <c r="R24">
        <f t="shared" si="5"/>
        <v>26.256374924522959</v>
      </c>
      <c r="S24">
        <f t="shared" si="6"/>
        <v>40.077805629287802</v>
      </c>
      <c r="T24">
        <f t="shared" si="7"/>
        <v>0.18429598775778566</v>
      </c>
      <c r="U24">
        <f t="shared" si="8"/>
        <v>2.9279555195391738</v>
      </c>
      <c r="V24">
        <f t="shared" si="9"/>
        <v>0.17808552395007726</v>
      </c>
      <c r="W24">
        <f t="shared" si="10"/>
        <v>0.11184400334747094</v>
      </c>
      <c r="X24">
        <f t="shared" si="11"/>
        <v>124.04500578138959</v>
      </c>
      <c r="Y24">
        <f t="shared" si="12"/>
        <v>28.001755024898237</v>
      </c>
      <c r="Z24">
        <f t="shared" si="13"/>
        <v>26.9316</v>
      </c>
      <c r="AA24">
        <f t="shared" si="14"/>
        <v>3.5648063163476005</v>
      </c>
      <c r="AB24">
        <f t="shared" si="15"/>
        <v>68.591465011697565</v>
      </c>
      <c r="AC24">
        <f t="shared" si="16"/>
        <v>2.5648064358400005</v>
      </c>
      <c r="AD24">
        <f t="shared" si="17"/>
        <v>3.7392501172013155</v>
      </c>
      <c r="AE24">
        <f t="shared" si="18"/>
        <v>0.99999988050760003</v>
      </c>
      <c r="AF24">
        <f t="shared" si="19"/>
        <v>-80.862155341594885</v>
      </c>
      <c r="AG24">
        <f t="shared" si="20"/>
        <v>128.72825541404242</v>
      </c>
      <c r="AH24">
        <f t="shared" si="21"/>
        <v>9.5204642505308357</v>
      </c>
      <c r="AI24">
        <f t="shared" si="22"/>
        <v>181.43157010436795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52702.983608291761</v>
      </c>
      <c r="AO24">
        <f t="shared" si="26"/>
        <v>750.01199999999994</v>
      </c>
      <c r="AP24">
        <f t="shared" si="27"/>
        <v>632.2603860007199</v>
      </c>
      <c r="AQ24">
        <f t="shared" si="28"/>
        <v>0.84300035999520007</v>
      </c>
      <c r="AR24">
        <f t="shared" si="29"/>
        <v>0.16539069479073615</v>
      </c>
      <c r="AS24">
        <v>1689635844</v>
      </c>
      <c r="AT24">
        <v>400.02699999999999</v>
      </c>
      <c r="AU24">
        <v>415.57799999999997</v>
      </c>
      <c r="AV24">
        <v>25.6</v>
      </c>
      <c r="AW24">
        <v>23.8139</v>
      </c>
      <c r="AX24">
        <v>403.01900000000001</v>
      </c>
      <c r="AY24">
        <v>25.4069</v>
      </c>
      <c r="AZ24">
        <v>600.19100000000003</v>
      </c>
      <c r="BA24">
        <v>100.14700000000001</v>
      </c>
      <c r="BB24">
        <v>4.07514E-2</v>
      </c>
      <c r="BC24">
        <v>27.7471</v>
      </c>
      <c r="BD24">
        <v>26.9316</v>
      </c>
      <c r="BE24">
        <v>999.9</v>
      </c>
      <c r="BF24">
        <v>0</v>
      </c>
      <c r="BG24">
        <v>0</v>
      </c>
      <c r="BH24">
        <v>9976.25</v>
      </c>
      <c r="BI24">
        <v>0</v>
      </c>
      <c r="BJ24">
        <v>79.456299999999999</v>
      </c>
      <c r="BK24">
        <v>-15.550700000000001</v>
      </c>
      <c r="BL24">
        <v>410.53699999999998</v>
      </c>
      <c r="BM24">
        <v>425.71600000000001</v>
      </c>
      <c r="BN24">
        <v>1.78607</v>
      </c>
      <c r="BO24">
        <v>415.57799999999997</v>
      </c>
      <c r="BP24">
        <v>23.8139</v>
      </c>
      <c r="BQ24">
        <v>2.5637500000000002</v>
      </c>
      <c r="BR24">
        <v>2.38489</v>
      </c>
      <c r="BS24">
        <v>21.437000000000001</v>
      </c>
      <c r="BT24">
        <v>20.261500000000002</v>
      </c>
      <c r="BU24">
        <v>750.01199999999994</v>
      </c>
      <c r="BV24">
        <v>0.89998199999999995</v>
      </c>
      <c r="BW24">
        <v>0.100018</v>
      </c>
      <c r="BX24">
        <v>0</v>
      </c>
      <c r="BY24">
        <v>2.5701000000000001</v>
      </c>
      <c r="BZ24">
        <v>0</v>
      </c>
      <c r="CA24">
        <v>6421.36</v>
      </c>
      <c r="CB24">
        <v>7166.59</v>
      </c>
      <c r="CC24">
        <v>38.625</v>
      </c>
      <c r="CD24">
        <v>41.561999999999998</v>
      </c>
      <c r="CE24">
        <v>40.625</v>
      </c>
      <c r="CF24">
        <v>39.686999999999998</v>
      </c>
      <c r="CG24">
        <v>39</v>
      </c>
      <c r="CH24">
        <v>675</v>
      </c>
      <c r="CI24">
        <v>75.010000000000005</v>
      </c>
      <c r="CJ24">
        <v>0</v>
      </c>
      <c r="CK24">
        <v>1689635847.2</v>
      </c>
      <c r="CL24">
        <v>0</v>
      </c>
      <c r="CM24">
        <v>1689635457</v>
      </c>
      <c r="CN24" t="s">
        <v>353</v>
      </c>
      <c r="CO24">
        <v>1689635457</v>
      </c>
      <c r="CP24">
        <v>1689635456</v>
      </c>
      <c r="CQ24">
        <v>43</v>
      </c>
      <c r="CR24">
        <v>4.0000000000000001E-3</v>
      </c>
      <c r="CS24">
        <v>-2.9000000000000001E-2</v>
      </c>
      <c r="CT24">
        <v>-2.9929999999999999</v>
      </c>
      <c r="CU24">
        <v>0.193</v>
      </c>
      <c r="CV24">
        <v>416</v>
      </c>
      <c r="CW24">
        <v>24</v>
      </c>
      <c r="CX24">
        <v>0.09</v>
      </c>
      <c r="CY24">
        <v>0.05</v>
      </c>
      <c r="CZ24">
        <v>14.8930192859893</v>
      </c>
      <c r="DA24">
        <v>-0.14311979019155999</v>
      </c>
      <c r="DB24">
        <v>5.5096988768913002E-2</v>
      </c>
      <c r="DC24">
        <v>1</v>
      </c>
      <c r="DD24">
        <v>415.64942857142898</v>
      </c>
      <c r="DE24">
        <v>-2.0103896103374898E-2</v>
      </c>
      <c r="DF24">
        <v>4.1817712616017799E-2</v>
      </c>
      <c r="DG24">
        <v>-1</v>
      </c>
      <c r="DH24">
        <v>750.00547619047597</v>
      </c>
      <c r="DI24">
        <v>3.4413332212227803E-2</v>
      </c>
      <c r="DJ24">
        <v>8.6625971607348598E-2</v>
      </c>
      <c r="DK24">
        <v>1</v>
      </c>
      <c r="DL24">
        <v>2</v>
      </c>
      <c r="DM24">
        <v>2</v>
      </c>
      <c r="DN24" t="s">
        <v>354</v>
      </c>
      <c r="DO24">
        <v>3.1549900000000002</v>
      </c>
      <c r="DP24">
        <v>2.7748699999999999</v>
      </c>
      <c r="DQ24">
        <v>9.3887700000000004E-2</v>
      </c>
      <c r="DR24">
        <v>9.6424399999999993E-2</v>
      </c>
      <c r="DS24">
        <v>0.124288</v>
      </c>
      <c r="DT24">
        <v>0.1187</v>
      </c>
      <c r="DU24">
        <v>28563.200000000001</v>
      </c>
      <c r="DV24">
        <v>29751.7</v>
      </c>
      <c r="DW24">
        <v>29300.2</v>
      </c>
      <c r="DX24">
        <v>30713.4</v>
      </c>
      <c r="DY24">
        <v>33644.800000000003</v>
      </c>
      <c r="DZ24">
        <v>35505.4</v>
      </c>
      <c r="EA24">
        <v>40261.800000000003</v>
      </c>
      <c r="EB24">
        <v>42640.3</v>
      </c>
      <c r="EC24">
        <v>2.2127500000000002</v>
      </c>
      <c r="ED24">
        <v>1.71723</v>
      </c>
      <c r="EE24">
        <v>0.109509</v>
      </c>
      <c r="EF24">
        <v>0</v>
      </c>
      <c r="EG24">
        <v>25.137899999999998</v>
      </c>
      <c r="EH24">
        <v>999.9</v>
      </c>
      <c r="EI24">
        <v>38.658000000000001</v>
      </c>
      <c r="EJ24">
        <v>37.040999999999997</v>
      </c>
      <c r="EK24">
        <v>24.3919</v>
      </c>
      <c r="EL24">
        <v>61.176099999999998</v>
      </c>
      <c r="EM24">
        <v>23.7059</v>
      </c>
      <c r="EN24">
        <v>1</v>
      </c>
      <c r="EO24">
        <v>2.6402399999999999E-2</v>
      </c>
      <c r="EP24">
        <v>-1.12141</v>
      </c>
      <c r="EQ24">
        <v>20.297899999999998</v>
      </c>
      <c r="ER24">
        <v>5.2408000000000001</v>
      </c>
      <c r="ES24">
        <v>11.8302</v>
      </c>
      <c r="ET24">
        <v>4.9813000000000001</v>
      </c>
      <c r="EU24">
        <v>3.2993000000000001</v>
      </c>
      <c r="EV24">
        <v>52.8</v>
      </c>
      <c r="EW24">
        <v>164.4</v>
      </c>
      <c r="EX24">
        <v>8887.9</v>
      </c>
      <c r="EY24">
        <v>3439.4</v>
      </c>
      <c r="EZ24">
        <v>1.87365</v>
      </c>
      <c r="FA24">
        <v>1.87934</v>
      </c>
      <c r="FB24">
        <v>1.8797299999999999</v>
      </c>
      <c r="FC24">
        <v>1.8803399999999999</v>
      </c>
      <c r="FD24">
        <v>1.8778999999999999</v>
      </c>
      <c r="FE24">
        <v>1.8766799999999999</v>
      </c>
      <c r="FF24">
        <v>1.87734</v>
      </c>
      <c r="FG24">
        <v>1.8750899999999999</v>
      </c>
      <c r="FH24">
        <v>0</v>
      </c>
      <c r="FI24">
        <v>0</v>
      </c>
      <c r="FJ24">
        <v>0</v>
      </c>
      <c r="FK24">
        <v>0</v>
      </c>
      <c r="FL24" t="s">
        <v>355</v>
      </c>
      <c r="FM24" t="s">
        <v>356</v>
      </c>
      <c r="FN24" t="s">
        <v>357</v>
      </c>
      <c r="FO24" t="s">
        <v>357</v>
      </c>
      <c r="FP24" t="s">
        <v>357</v>
      </c>
      <c r="FQ24" t="s">
        <v>357</v>
      </c>
      <c r="FR24">
        <v>0</v>
      </c>
      <c r="FS24">
        <v>100</v>
      </c>
      <c r="FT24">
        <v>100</v>
      </c>
      <c r="FU24">
        <v>-2.992</v>
      </c>
      <c r="FV24">
        <v>0.19309999999999999</v>
      </c>
      <c r="FW24">
        <v>-2.9929271402982298</v>
      </c>
      <c r="FX24">
        <v>1.4527828764109799E-4</v>
      </c>
      <c r="FY24">
        <v>-4.3579519040863002E-7</v>
      </c>
      <c r="FZ24">
        <v>2.0799061152897499E-10</v>
      </c>
      <c r="GA24">
        <v>0.19308181818182399</v>
      </c>
      <c r="GB24">
        <v>0</v>
      </c>
      <c r="GC24">
        <v>0</v>
      </c>
      <c r="GD24">
        <v>0</v>
      </c>
      <c r="GE24">
        <v>4</v>
      </c>
      <c r="GF24">
        <v>2147</v>
      </c>
      <c r="GG24">
        <v>-1</v>
      </c>
      <c r="GH24">
        <v>-1</v>
      </c>
      <c r="GI24">
        <v>6.5</v>
      </c>
      <c r="GJ24">
        <v>6.5</v>
      </c>
      <c r="GK24">
        <v>1.08521</v>
      </c>
      <c r="GL24">
        <v>2.5988799999999999</v>
      </c>
      <c r="GM24">
        <v>1.54541</v>
      </c>
      <c r="GN24">
        <v>2.2705099999999998</v>
      </c>
      <c r="GO24">
        <v>1.5979000000000001</v>
      </c>
      <c r="GP24">
        <v>2.4719199999999999</v>
      </c>
      <c r="GQ24">
        <v>38.207999999999998</v>
      </c>
      <c r="GR24">
        <v>13.9832</v>
      </c>
      <c r="GS24">
        <v>18</v>
      </c>
      <c r="GT24">
        <v>649.41899999999998</v>
      </c>
      <c r="GU24">
        <v>360.214</v>
      </c>
      <c r="GV24">
        <v>27.376300000000001</v>
      </c>
      <c r="GW24">
        <v>27.204699999999999</v>
      </c>
      <c r="GX24">
        <v>29.999700000000001</v>
      </c>
      <c r="GY24">
        <v>27.4192</v>
      </c>
      <c r="GZ24">
        <v>27.424299999999999</v>
      </c>
      <c r="HA24">
        <v>21.782499999999999</v>
      </c>
      <c r="HB24">
        <v>-30</v>
      </c>
      <c r="HC24">
        <v>-30</v>
      </c>
      <c r="HD24">
        <v>27.400700000000001</v>
      </c>
      <c r="HE24">
        <v>415.67099999999999</v>
      </c>
      <c r="HF24">
        <v>0</v>
      </c>
      <c r="HG24">
        <v>99.824299999999994</v>
      </c>
      <c r="HH24">
        <v>98.791499999999999</v>
      </c>
    </row>
    <row r="25" spans="1:216" x14ac:dyDescent="0.2">
      <c r="A25">
        <v>7</v>
      </c>
      <c r="B25">
        <v>1689635905.0999999</v>
      </c>
      <c r="C25">
        <v>366.09999990463302</v>
      </c>
      <c r="D25" t="s">
        <v>368</v>
      </c>
      <c r="E25" t="s">
        <v>369</v>
      </c>
      <c r="F25" t="s">
        <v>348</v>
      </c>
      <c r="G25" t="s">
        <v>349</v>
      </c>
      <c r="H25" t="s">
        <v>350</v>
      </c>
      <c r="I25" t="s">
        <v>351</v>
      </c>
      <c r="J25" t="s">
        <v>396</v>
      </c>
      <c r="K25" t="s">
        <v>352</v>
      </c>
      <c r="L25">
        <v>1689635905.0999999</v>
      </c>
      <c r="M25">
        <f t="shared" si="0"/>
        <v>1.8412733674276834E-3</v>
      </c>
      <c r="N25">
        <f t="shared" si="1"/>
        <v>1.8412733674276833</v>
      </c>
      <c r="O25">
        <f t="shared" si="2"/>
        <v>14.457371397071132</v>
      </c>
      <c r="P25">
        <f t="shared" si="3"/>
        <v>399.93400000000003</v>
      </c>
      <c r="Q25">
        <f t="shared" si="4"/>
        <v>262.52513940541115</v>
      </c>
      <c r="R25">
        <f t="shared" si="5"/>
        <v>26.302151957627267</v>
      </c>
      <c r="S25">
        <f t="shared" si="6"/>
        <v>40.069019160779405</v>
      </c>
      <c r="T25">
        <f t="shared" si="7"/>
        <v>0.18057298637991642</v>
      </c>
      <c r="U25">
        <f t="shared" si="8"/>
        <v>2.9317233920253738</v>
      </c>
      <c r="V25">
        <f t="shared" si="9"/>
        <v>0.17461393070906217</v>
      </c>
      <c r="W25">
        <f t="shared" si="10"/>
        <v>0.10965272193562312</v>
      </c>
      <c r="X25">
        <f t="shared" si="11"/>
        <v>99.260090342894273</v>
      </c>
      <c r="Y25">
        <f t="shared" si="12"/>
        <v>28.017562388953923</v>
      </c>
      <c r="Z25">
        <f t="shared" si="13"/>
        <v>27.0397</v>
      </c>
      <c r="AA25">
        <f t="shared" si="14"/>
        <v>3.5875136431699848</v>
      </c>
      <c r="AB25">
        <f t="shared" si="15"/>
        <v>67.90213182479981</v>
      </c>
      <c r="AC25">
        <f t="shared" si="16"/>
        <v>2.56346783457633</v>
      </c>
      <c r="AD25">
        <f t="shared" si="17"/>
        <v>3.7752391061749817</v>
      </c>
      <c r="AE25">
        <f t="shared" si="18"/>
        <v>1.0240458085936548</v>
      </c>
      <c r="AF25">
        <f t="shared" si="19"/>
        <v>-81.200155503560836</v>
      </c>
      <c r="AG25">
        <f t="shared" si="20"/>
        <v>137.7449948217251</v>
      </c>
      <c r="AH25">
        <f t="shared" si="21"/>
        <v>10.188070434191699</v>
      </c>
      <c r="AI25">
        <f t="shared" si="22"/>
        <v>165.99300009525024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52782.940667433679</v>
      </c>
      <c r="AO25">
        <f t="shared" si="26"/>
        <v>600.15599999999995</v>
      </c>
      <c r="AP25">
        <f t="shared" si="27"/>
        <v>505.93165800149961</v>
      </c>
      <c r="AQ25">
        <f t="shared" si="28"/>
        <v>0.84300024993751566</v>
      </c>
      <c r="AR25">
        <f t="shared" si="29"/>
        <v>0.16539048237940515</v>
      </c>
      <c r="AS25">
        <v>1689635905.0999999</v>
      </c>
      <c r="AT25">
        <v>399.93400000000003</v>
      </c>
      <c r="AU25">
        <v>415.12299999999999</v>
      </c>
      <c r="AV25">
        <v>25.586300000000001</v>
      </c>
      <c r="AW25">
        <v>23.7927</v>
      </c>
      <c r="AX25">
        <v>402.92500000000001</v>
      </c>
      <c r="AY25">
        <v>25.3932</v>
      </c>
      <c r="AZ25">
        <v>600.18799999999999</v>
      </c>
      <c r="BA25">
        <v>100.149</v>
      </c>
      <c r="BB25">
        <v>4.0079099999999999E-2</v>
      </c>
      <c r="BC25">
        <v>27.911200000000001</v>
      </c>
      <c r="BD25">
        <v>27.0397</v>
      </c>
      <c r="BE25">
        <v>999.9</v>
      </c>
      <c r="BF25">
        <v>0</v>
      </c>
      <c r="BG25">
        <v>0</v>
      </c>
      <c r="BH25">
        <v>9997.5</v>
      </c>
      <c r="BI25">
        <v>0</v>
      </c>
      <c r="BJ25">
        <v>79.498599999999996</v>
      </c>
      <c r="BK25">
        <v>-15.188700000000001</v>
      </c>
      <c r="BL25">
        <v>410.435</v>
      </c>
      <c r="BM25">
        <v>425.24</v>
      </c>
      <c r="BN25">
        <v>1.7936300000000001</v>
      </c>
      <c r="BO25">
        <v>415.12299999999999</v>
      </c>
      <c r="BP25">
        <v>23.7927</v>
      </c>
      <c r="BQ25">
        <v>2.5624400000000001</v>
      </c>
      <c r="BR25">
        <v>2.3828100000000001</v>
      </c>
      <c r="BS25">
        <v>21.428599999999999</v>
      </c>
      <c r="BT25">
        <v>20.247399999999999</v>
      </c>
      <c r="BU25">
        <v>600.15599999999995</v>
      </c>
      <c r="BV25">
        <v>0.89999099999999999</v>
      </c>
      <c r="BW25">
        <v>0.100009</v>
      </c>
      <c r="BX25">
        <v>0</v>
      </c>
      <c r="BY25">
        <v>2.2581000000000002</v>
      </c>
      <c r="BZ25">
        <v>0</v>
      </c>
      <c r="CA25">
        <v>5459.34</v>
      </c>
      <c r="CB25">
        <v>5734.69</v>
      </c>
      <c r="CC25">
        <v>38.186999999999998</v>
      </c>
      <c r="CD25">
        <v>41.375</v>
      </c>
      <c r="CE25">
        <v>40.311999999999998</v>
      </c>
      <c r="CF25">
        <v>39.561999999999998</v>
      </c>
      <c r="CG25">
        <v>38.686999999999998</v>
      </c>
      <c r="CH25">
        <v>540.13</v>
      </c>
      <c r="CI25">
        <v>60.02</v>
      </c>
      <c r="CJ25">
        <v>0</v>
      </c>
      <c r="CK25">
        <v>1689635908.4000001</v>
      </c>
      <c r="CL25">
        <v>0</v>
      </c>
      <c r="CM25">
        <v>1689635457</v>
      </c>
      <c r="CN25" t="s">
        <v>353</v>
      </c>
      <c r="CO25">
        <v>1689635457</v>
      </c>
      <c r="CP25">
        <v>1689635456</v>
      </c>
      <c r="CQ25">
        <v>43</v>
      </c>
      <c r="CR25">
        <v>4.0000000000000001E-3</v>
      </c>
      <c r="CS25">
        <v>-2.9000000000000001E-2</v>
      </c>
      <c r="CT25">
        <v>-2.9929999999999999</v>
      </c>
      <c r="CU25">
        <v>0.193</v>
      </c>
      <c r="CV25">
        <v>416</v>
      </c>
      <c r="CW25">
        <v>24</v>
      </c>
      <c r="CX25">
        <v>0.09</v>
      </c>
      <c r="CY25">
        <v>0.05</v>
      </c>
      <c r="CZ25">
        <v>14.4236171774859</v>
      </c>
      <c r="DA25">
        <v>4.9109459205496898E-2</v>
      </c>
      <c r="DB25">
        <v>6.0134173211419797E-2</v>
      </c>
      <c r="DC25">
        <v>1</v>
      </c>
      <c r="DD25">
        <v>415.13714285714298</v>
      </c>
      <c r="DE25">
        <v>0.134456692788468</v>
      </c>
      <c r="DF25">
        <v>7.4807871825596103E-2</v>
      </c>
      <c r="DG25">
        <v>-1</v>
      </c>
      <c r="DH25">
        <v>599.96404761904796</v>
      </c>
      <c r="DI25">
        <v>8.9218340810140198E-2</v>
      </c>
      <c r="DJ25">
        <v>0.15191522579275199</v>
      </c>
      <c r="DK25">
        <v>1</v>
      </c>
      <c r="DL25">
        <v>2</v>
      </c>
      <c r="DM25">
        <v>2</v>
      </c>
      <c r="DN25" t="s">
        <v>354</v>
      </c>
      <c r="DO25">
        <v>3.1550500000000001</v>
      </c>
      <c r="DP25">
        <v>2.7743799999999998</v>
      </c>
      <c r="DQ25">
        <v>9.38919E-2</v>
      </c>
      <c r="DR25">
        <v>9.6365699999999999E-2</v>
      </c>
      <c r="DS25">
        <v>0.124266</v>
      </c>
      <c r="DT25">
        <v>0.11865000000000001</v>
      </c>
      <c r="DU25">
        <v>28566.799999999999</v>
      </c>
      <c r="DV25">
        <v>29756.3</v>
      </c>
      <c r="DW25">
        <v>29303.599999999999</v>
      </c>
      <c r="DX25">
        <v>30715.7</v>
      </c>
      <c r="DY25">
        <v>33648.300000000003</v>
      </c>
      <c r="DZ25">
        <v>35509.300000000003</v>
      </c>
      <c r="EA25">
        <v>40265.599999999999</v>
      </c>
      <c r="EB25">
        <v>42642.9</v>
      </c>
      <c r="EC25">
        <v>2.2136499999999999</v>
      </c>
      <c r="ED25">
        <v>1.7181200000000001</v>
      </c>
      <c r="EE25">
        <v>0.112925</v>
      </c>
      <c r="EF25">
        <v>0</v>
      </c>
      <c r="EG25">
        <v>25.190300000000001</v>
      </c>
      <c r="EH25">
        <v>999.9</v>
      </c>
      <c r="EI25">
        <v>38.597000000000001</v>
      </c>
      <c r="EJ25">
        <v>37.061</v>
      </c>
      <c r="EK25">
        <v>24.38</v>
      </c>
      <c r="EL25">
        <v>60.609699999999997</v>
      </c>
      <c r="EM25">
        <v>23.4175</v>
      </c>
      <c r="EN25">
        <v>1</v>
      </c>
      <c r="EO25">
        <v>2.2228100000000001E-2</v>
      </c>
      <c r="EP25">
        <v>0.94906299999999999</v>
      </c>
      <c r="EQ25">
        <v>20.297899999999998</v>
      </c>
      <c r="ER25">
        <v>5.2409499999999998</v>
      </c>
      <c r="ES25">
        <v>11.8302</v>
      </c>
      <c r="ET25">
        <v>4.9817999999999998</v>
      </c>
      <c r="EU25">
        <v>3.29975</v>
      </c>
      <c r="EV25">
        <v>52.8</v>
      </c>
      <c r="EW25">
        <v>164.4</v>
      </c>
      <c r="EX25">
        <v>8887.9</v>
      </c>
      <c r="EY25">
        <v>3440.7</v>
      </c>
      <c r="EZ25">
        <v>1.8736600000000001</v>
      </c>
      <c r="FA25">
        <v>1.8794299999999999</v>
      </c>
      <c r="FB25">
        <v>1.8797299999999999</v>
      </c>
      <c r="FC25">
        <v>1.8803799999999999</v>
      </c>
      <c r="FD25">
        <v>1.87791</v>
      </c>
      <c r="FE25">
        <v>1.8767</v>
      </c>
      <c r="FF25">
        <v>1.8774200000000001</v>
      </c>
      <c r="FG25">
        <v>1.87514</v>
      </c>
      <c r="FH25">
        <v>0</v>
      </c>
      <c r="FI25">
        <v>0</v>
      </c>
      <c r="FJ25">
        <v>0</v>
      </c>
      <c r="FK25">
        <v>0</v>
      </c>
      <c r="FL25" t="s">
        <v>355</v>
      </c>
      <c r="FM25" t="s">
        <v>356</v>
      </c>
      <c r="FN25" t="s">
        <v>357</v>
      </c>
      <c r="FO25" t="s">
        <v>357</v>
      </c>
      <c r="FP25" t="s">
        <v>357</v>
      </c>
      <c r="FQ25" t="s">
        <v>357</v>
      </c>
      <c r="FR25">
        <v>0</v>
      </c>
      <c r="FS25">
        <v>100</v>
      </c>
      <c r="FT25">
        <v>100</v>
      </c>
      <c r="FU25">
        <v>-2.9910000000000001</v>
      </c>
      <c r="FV25">
        <v>0.19309999999999999</v>
      </c>
      <c r="FW25">
        <v>-2.9929271402982298</v>
      </c>
      <c r="FX25">
        <v>1.4527828764109799E-4</v>
      </c>
      <c r="FY25">
        <v>-4.3579519040863002E-7</v>
      </c>
      <c r="FZ25">
        <v>2.0799061152897499E-10</v>
      </c>
      <c r="GA25">
        <v>0.19308181818182399</v>
      </c>
      <c r="GB25">
        <v>0</v>
      </c>
      <c r="GC25">
        <v>0</v>
      </c>
      <c r="GD25">
        <v>0</v>
      </c>
      <c r="GE25">
        <v>4</v>
      </c>
      <c r="GF25">
        <v>2147</v>
      </c>
      <c r="GG25">
        <v>-1</v>
      </c>
      <c r="GH25">
        <v>-1</v>
      </c>
      <c r="GI25">
        <v>7.5</v>
      </c>
      <c r="GJ25">
        <v>7.5</v>
      </c>
      <c r="GK25">
        <v>1.0839799999999999</v>
      </c>
      <c r="GL25">
        <v>2.6147499999999999</v>
      </c>
      <c r="GM25">
        <v>1.54541</v>
      </c>
      <c r="GN25">
        <v>2.2705099999999998</v>
      </c>
      <c r="GO25">
        <v>1.5979000000000001</v>
      </c>
      <c r="GP25">
        <v>2.4121100000000002</v>
      </c>
      <c r="GQ25">
        <v>38.207999999999998</v>
      </c>
      <c r="GR25">
        <v>13.974399999999999</v>
      </c>
      <c r="GS25">
        <v>18</v>
      </c>
      <c r="GT25">
        <v>649.13699999999994</v>
      </c>
      <c r="GU25">
        <v>360.149</v>
      </c>
      <c r="GV25">
        <v>27.6236</v>
      </c>
      <c r="GW25">
        <v>27.1205</v>
      </c>
      <c r="GX25">
        <v>30.0002</v>
      </c>
      <c r="GY25">
        <v>27.335000000000001</v>
      </c>
      <c r="GZ25">
        <v>27.338699999999999</v>
      </c>
      <c r="HA25">
        <v>21.758900000000001</v>
      </c>
      <c r="HB25">
        <v>-30</v>
      </c>
      <c r="HC25">
        <v>-30</v>
      </c>
      <c r="HD25">
        <v>27.3126</v>
      </c>
      <c r="HE25">
        <v>415.166</v>
      </c>
      <c r="HF25">
        <v>0</v>
      </c>
      <c r="HG25">
        <v>99.834599999999995</v>
      </c>
      <c r="HH25">
        <v>98.798199999999994</v>
      </c>
    </row>
    <row r="26" spans="1:216" x14ac:dyDescent="0.2">
      <c r="A26">
        <v>8</v>
      </c>
      <c r="B26">
        <v>1689635966.0999999</v>
      </c>
      <c r="C26">
        <v>427.09999990463302</v>
      </c>
      <c r="D26" t="s">
        <v>370</v>
      </c>
      <c r="E26" t="s">
        <v>371</v>
      </c>
      <c r="F26" t="s">
        <v>348</v>
      </c>
      <c r="G26" t="s">
        <v>349</v>
      </c>
      <c r="H26" t="s">
        <v>350</v>
      </c>
      <c r="I26" t="s">
        <v>351</v>
      </c>
      <c r="J26" t="s">
        <v>396</v>
      </c>
      <c r="K26" t="s">
        <v>352</v>
      </c>
      <c r="L26">
        <v>1689635966.0999999</v>
      </c>
      <c r="M26">
        <f t="shared" si="0"/>
        <v>1.8095741794941053E-3</v>
      </c>
      <c r="N26">
        <f t="shared" si="1"/>
        <v>1.8095741794941054</v>
      </c>
      <c r="O26">
        <f t="shared" si="2"/>
        <v>13.751215591741795</v>
      </c>
      <c r="P26">
        <f t="shared" si="3"/>
        <v>399.97699999999998</v>
      </c>
      <c r="Q26">
        <f t="shared" si="4"/>
        <v>268.60960715648281</v>
      </c>
      <c r="R26">
        <f t="shared" si="5"/>
        <v>26.911213651446992</v>
      </c>
      <c r="S26">
        <f t="shared" si="6"/>
        <v>40.072529857035796</v>
      </c>
      <c r="T26">
        <f t="shared" si="7"/>
        <v>0.17994509978081497</v>
      </c>
      <c r="U26">
        <f t="shared" si="8"/>
        <v>2.9319077550503501</v>
      </c>
      <c r="V26">
        <f t="shared" si="9"/>
        <v>0.1740270416925338</v>
      </c>
      <c r="W26">
        <f t="shared" si="10"/>
        <v>0.10928240114634519</v>
      </c>
      <c r="X26">
        <f t="shared" si="11"/>
        <v>82.674334561389955</v>
      </c>
      <c r="Y26">
        <f t="shared" si="12"/>
        <v>27.827515239500457</v>
      </c>
      <c r="Z26">
        <f t="shared" si="13"/>
        <v>26.9161</v>
      </c>
      <c r="AA26">
        <f t="shared" si="14"/>
        <v>3.5615607160921297</v>
      </c>
      <c r="AB26">
        <f t="shared" si="15"/>
        <v>67.985053055309834</v>
      </c>
      <c r="AC26">
        <f t="shared" si="16"/>
        <v>2.55157470967574</v>
      </c>
      <c r="AD26">
        <f t="shared" si="17"/>
        <v>3.7531407199166029</v>
      </c>
      <c r="AE26">
        <f t="shared" si="18"/>
        <v>1.0099860064163897</v>
      </c>
      <c r="AF26">
        <f t="shared" si="19"/>
        <v>-79.802221315690048</v>
      </c>
      <c r="AG26">
        <f t="shared" si="20"/>
        <v>141.38915224135064</v>
      </c>
      <c r="AH26">
        <f t="shared" si="21"/>
        <v>10.445248516682387</v>
      </c>
      <c r="AI26">
        <f t="shared" si="22"/>
        <v>154.70651400373293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52805.870459502257</v>
      </c>
      <c r="AO26">
        <f t="shared" si="26"/>
        <v>499.87400000000002</v>
      </c>
      <c r="AP26">
        <f t="shared" si="27"/>
        <v>421.39387200072019</v>
      </c>
      <c r="AQ26">
        <f t="shared" si="28"/>
        <v>0.8430001800468121</v>
      </c>
      <c r="AR26">
        <f t="shared" si="29"/>
        <v>0.16539034749034748</v>
      </c>
      <c r="AS26">
        <v>1689635966.0999999</v>
      </c>
      <c r="AT26">
        <v>399.97699999999998</v>
      </c>
      <c r="AU26">
        <v>414.44799999999998</v>
      </c>
      <c r="AV26">
        <v>25.4681</v>
      </c>
      <c r="AW26">
        <v>23.705100000000002</v>
      </c>
      <c r="AX26">
        <v>402.96800000000002</v>
      </c>
      <c r="AY26">
        <v>25.274999999999999</v>
      </c>
      <c r="AZ26">
        <v>600.16600000000005</v>
      </c>
      <c r="BA26">
        <v>100.14700000000001</v>
      </c>
      <c r="BB26">
        <v>4.00854E-2</v>
      </c>
      <c r="BC26">
        <v>27.810600000000001</v>
      </c>
      <c r="BD26">
        <v>26.9161</v>
      </c>
      <c r="BE26">
        <v>999.9</v>
      </c>
      <c r="BF26">
        <v>0</v>
      </c>
      <c r="BG26">
        <v>0</v>
      </c>
      <c r="BH26">
        <v>9998.75</v>
      </c>
      <c r="BI26">
        <v>0</v>
      </c>
      <c r="BJ26">
        <v>80.027799999999999</v>
      </c>
      <c r="BK26">
        <v>-14.4718</v>
      </c>
      <c r="BL26">
        <v>410.42899999999997</v>
      </c>
      <c r="BM26">
        <v>424.51100000000002</v>
      </c>
      <c r="BN26">
        <v>1.76305</v>
      </c>
      <c r="BO26">
        <v>414.44799999999998</v>
      </c>
      <c r="BP26">
        <v>23.705100000000002</v>
      </c>
      <c r="BQ26">
        <v>2.5505499999999999</v>
      </c>
      <c r="BR26">
        <v>2.37399</v>
      </c>
      <c r="BS26">
        <v>21.352699999999999</v>
      </c>
      <c r="BT26">
        <v>20.1874</v>
      </c>
      <c r="BU26">
        <v>499.87400000000002</v>
      </c>
      <c r="BV26">
        <v>0.89998599999999995</v>
      </c>
      <c r="BW26">
        <v>0.10001400000000001</v>
      </c>
      <c r="BX26">
        <v>0</v>
      </c>
      <c r="BY26">
        <v>2.4958</v>
      </c>
      <c r="BZ26">
        <v>0</v>
      </c>
      <c r="CA26">
        <v>4722.87</v>
      </c>
      <c r="CB26">
        <v>4776.45</v>
      </c>
      <c r="CC26">
        <v>37.625</v>
      </c>
      <c r="CD26">
        <v>41.125</v>
      </c>
      <c r="CE26">
        <v>39.875</v>
      </c>
      <c r="CF26">
        <v>39.25</v>
      </c>
      <c r="CG26">
        <v>38.311999999999998</v>
      </c>
      <c r="CH26">
        <v>449.88</v>
      </c>
      <c r="CI26">
        <v>49.99</v>
      </c>
      <c r="CJ26">
        <v>0</v>
      </c>
      <c r="CK26">
        <v>1689635969.5999999</v>
      </c>
      <c r="CL26">
        <v>0</v>
      </c>
      <c r="CM26">
        <v>1689635457</v>
      </c>
      <c r="CN26" t="s">
        <v>353</v>
      </c>
      <c r="CO26">
        <v>1689635457</v>
      </c>
      <c r="CP26">
        <v>1689635456</v>
      </c>
      <c r="CQ26">
        <v>43</v>
      </c>
      <c r="CR26">
        <v>4.0000000000000001E-3</v>
      </c>
      <c r="CS26">
        <v>-2.9000000000000001E-2</v>
      </c>
      <c r="CT26">
        <v>-2.9929999999999999</v>
      </c>
      <c r="CU26">
        <v>0.193</v>
      </c>
      <c r="CV26">
        <v>416</v>
      </c>
      <c r="CW26">
        <v>24</v>
      </c>
      <c r="CX26">
        <v>0.09</v>
      </c>
      <c r="CY26">
        <v>0.05</v>
      </c>
      <c r="CZ26">
        <v>13.780038901721699</v>
      </c>
      <c r="DA26">
        <v>0.18998886348392999</v>
      </c>
      <c r="DB26">
        <v>4.45979500653391E-2</v>
      </c>
      <c r="DC26">
        <v>1</v>
      </c>
      <c r="DD26">
        <v>414.52699999999999</v>
      </c>
      <c r="DE26">
        <v>0.31161038961046</v>
      </c>
      <c r="DF26">
        <v>7.3056403519731902E-2</v>
      </c>
      <c r="DG26">
        <v>-1</v>
      </c>
      <c r="DH26">
        <v>499.99200000000002</v>
      </c>
      <c r="DI26">
        <v>0.52406828342006095</v>
      </c>
      <c r="DJ26">
        <v>0.15985797267753199</v>
      </c>
      <c r="DK26">
        <v>1</v>
      </c>
      <c r="DL26">
        <v>2</v>
      </c>
      <c r="DM26">
        <v>2</v>
      </c>
      <c r="DN26" t="s">
        <v>354</v>
      </c>
      <c r="DO26">
        <v>3.15509</v>
      </c>
      <c r="DP26">
        <v>2.7744</v>
      </c>
      <c r="DQ26">
        <v>9.3920100000000006E-2</v>
      </c>
      <c r="DR26">
        <v>9.6268699999999999E-2</v>
      </c>
      <c r="DS26">
        <v>0.12388399999999999</v>
      </c>
      <c r="DT26">
        <v>0.118369</v>
      </c>
      <c r="DU26">
        <v>28570</v>
      </c>
      <c r="DV26">
        <v>29766</v>
      </c>
      <c r="DW26">
        <v>29307.4</v>
      </c>
      <c r="DX26">
        <v>30722</v>
      </c>
      <c r="DY26">
        <v>33666</v>
      </c>
      <c r="DZ26">
        <v>35526.6</v>
      </c>
      <c r="EA26">
        <v>40269.5</v>
      </c>
      <c r="EB26">
        <v>42650.5</v>
      </c>
      <c r="EC26">
        <v>2.2149999999999999</v>
      </c>
      <c r="ED26">
        <v>1.71885</v>
      </c>
      <c r="EE26">
        <v>0.105008</v>
      </c>
      <c r="EF26">
        <v>0</v>
      </c>
      <c r="EG26">
        <v>25.196200000000001</v>
      </c>
      <c r="EH26">
        <v>999.9</v>
      </c>
      <c r="EI26">
        <v>38.518000000000001</v>
      </c>
      <c r="EJ26">
        <v>37.061</v>
      </c>
      <c r="EK26">
        <v>24.332000000000001</v>
      </c>
      <c r="EL26">
        <v>60.719700000000003</v>
      </c>
      <c r="EM26">
        <v>24.363</v>
      </c>
      <c r="EN26">
        <v>1</v>
      </c>
      <c r="EO26">
        <v>1.4214900000000001E-2</v>
      </c>
      <c r="EP26">
        <v>-1.2038500000000001</v>
      </c>
      <c r="EQ26">
        <v>20.3</v>
      </c>
      <c r="ER26">
        <v>5.24125</v>
      </c>
      <c r="ES26">
        <v>11.8302</v>
      </c>
      <c r="ET26">
        <v>4.9814499999999997</v>
      </c>
      <c r="EU26">
        <v>3.2995800000000002</v>
      </c>
      <c r="EV26">
        <v>52.9</v>
      </c>
      <c r="EW26">
        <v>164.4</v>
      </c>
      <c r="EX26">
        <v>8887.9</v>
      </c>
      <c r="EY26">
        <v>3442.1</v>
      </c>
      <c r="EZ26">
        <v>1.8736600000000001</v>
      </c>
      <c r="FA26">
        <v>1.8794200000000001</v>
      </c>
      <c r="FB26">
        <v>1.8797299999999999</v>
      </c>
      <c r="FC26">
        <v>1.8804000000000001</v>
      </c>
      <c r="FD26">
        <v>1.8778999999999999</v>
      </c>
      <c r="FE26">
        <v>1.87669</v>
      </c>
      <c r="FF26">
        <v>1.87738</v>
      </c>
      <c r="FG26">
        <v>1.8751500000000001</v>
      </c>
      <c r="FH26">
        <v>0</v>
      </c>
      <c r="FI26">
        <v>0</v>
      </c>
      <c r="FJ26">
        <v>0</v>
      </c>
      <c r="FK26">
        <v>0</v>
      </c>
      <c r="FL26" t="s">
        <v>355</v>
      </c>
      <c r="FM26" t="s">
        <v>356</v>
      </c>
      <c r="FN26" t="s">
        <v>357</v>
      </c>
      <c r="FO26" t="s">
        <v>357</v>
      </c>
      <c r="FP26" t="s">
        <v>357</v>
      </c>
      <c r="FQ26" t="s">
        <v>357</v>
      </c>
      <c r="FR26">
        <v>0</v>
      </c>
      <c r="FS26">
        <v>100</v>
      </c>
      <c r="FT26">
        <v>100</v>
      </c>
      <c r="FU26">
        <v>-2.9910000000000001</v>
      </c>
      <c r="FV26">
        <v>0.19309999999999999</v>
      </c>
      <c r="FW26">
        <v>-2.9929271402982298</v>
      </c>
      <c r="FX26">
        <v>1.4527828764109799E-4</v>
      </c>
      <c r="FY26">
        <v>-4.3579519040863002E-7</v>
      </c>
      <c r="FZ26">
        <v>2.0799061152897499E-10</v>
      </c>
      <c r="GA26">
        <v>0.19308181818182399</v>
      </c>
      <c r="GB26">
        <v>0</v>
      </c>
      <c r="GC26">
        <v>0</v>
      </c>
      <c r="GD26">
        <v>0</v>
      </c>
      <c r="GE26">
        <v>4</v>
      </c>
      <c r="GF26">
        <v>2147</v>
      </c>
      <c r="GG26">
        <v>-1</v>
      </c>
      <c r="GH26">
        <v>-1</v>
      </c>
      <c r="GI26">
        <v>8.5</v>
      </c>
      <c r="GJ26">
        <v>8.5</v>
      </c>
      <c r="GK26">
        <v>1.0815399999999999</v>
      </c>
      <c r="GL26">
        <v>2.6122999999999998</v>
      </c>
      <c r="GM26">
        <v>1.54541</v>
      </c>
      <c r="GN26">
        <v>2.2705099999999998</v>
      </c>
      <c r="GO26">
        <v>1.5979000000000001</v>
      </c>
      <c r="GP26">
        <v>2.4011200000000001</v>
      </c>
      <c r="GQ26">
        <v>38.183700000000002</v>
      </c>
      <c r="GR26">
        <v>13.956899999999999</v>
      </c>
      <c r="GS26">
        <v>18</v>
      </c>
      <c r="GT26">
        <v>649.03399999999999</v>
      </c>
      <c r="GU26">
        <v>359.89800000000002</v>
      </c>
      <c r="GV26">
        <v>27.625599999999999</v>
      </c>
      <c r="GW26">
        <v>27.023099999999999</v>
      </c>
      <c r="GX26">
        <v>29.999600000000001</v>
      </c>
      <c r="GY26">
        <v>27.236699999999999</v>
      </c>
      <c r="GZ26">
        <v>27.238800000000001</v>
      </c>
      <c r="HA26">
        <v>21.7242</v>
      </c>
      <c r="HB26">
        <v>-30</v>
      </c>
      <c r="HC26">
        <v>-30</v>
      </c>
      <c r="HD26">
        <v>27.686299999999999</v>
      </c>
      <c r="HE26">
        <v>414.68299999999999</v>
      </c>
      <c r="HF26">
        <v>0</v>
      </c>
      <c r="HG26">
        <v>99.845699999999994</v>
      </c>
      <c r="HH26">
        <v>98.816900000000004</v>
      </c>
    </row>
    <row r="27" spans="1:216" x14ac:dyDescent="0.2">
      <c r="A27">
        <v>9</v>
      </c>
      <c r="B27">
        <v>1689636027.0999999</v>
      </c>
      <c r="C27">
        <v>488.09999990463302</v>
      </c>
      <c r="D27" t="s">
        <v>372</v>
      </c>
      <c r="E27" t="s">
        <v>373</v>
      </c>
      <c r="F27" t="s">
        <v>348</v>
      </c>
      <c r="G27" t="s">
        <v>349</v>
      </c>
      <c r="H27" t="s">
        <v>350</v>
      </c>
      <c r="I27" t="s">
        <v>351</v>
      </c>
      <c r="J27" t="s">
        <v>396</v>
      </c>
      <c r="K27" t="s">
        <v>352</v>
      </c>
      <c r="L27">
        <v>1689636027.0999999</v>
      </c>
      <c r="M27">
        <f t="shared" si="0"/>
        <v>1.8511341753974524E-3</v>
      </c>
      <c r="N27">
        <f t="shared" si="1"/>
        <v>1.8511341753974524</v>
      </c>
      <c r="O27">
        <f t="shared" si="2"/>
        <v>12.092827571880726</v>
      </c>
      <c r="P27">
        <f t="shared" si="3"/>
        <v>400.03199999999998</v>
      </c>
      <c r="Q27">
        <f t="shared" si="4"/>
        <v>283.0236165789504</v>
      </c>
      <c r="R27">
        <f t="shared" si="5"/>
        <v>28.355306744336655</v>
      </c>
      <c r="S27">
        <f t="shared" si="6"/>
        <v>40.078033786223997</v>
      </c>
      <c r="T27">
        <f t="shared" si="7"/>
        <v>0.17904588149524703</v>
      </c>
      <c r="U27">
        <f t="shared" si="8"/>
        <v>2.9334430974292482</v>
      </c>
      <c r="V27">
        <f t="shared" si="9"/>
        <v>0.17318874548420918</v>
      </c>
      <c r="W27">
        <f t="shared" si="10"/>
        <v>0.10875324483258136</v>
      </c>
      <c r="X27">
        <f t="shared" si="11"/>
        <v>62.032670219073765</v>
      </c>
      <c r="Y27">
        <f t="shared" si="12"/>
        <v>27.847220800435363</v>
      </c>
      <c r="Z27">
        <f t="shared" si="13"/>
        <v>27.018899999999999</v>
      </c>
      <c r="AA27">
        <f t="shared" si="14"/>
        <v>3.5831346421636696</v>
      </c>
      <c r="AB27">
        <f t="shared" si="15"/>
        <v>67.212004810549828</v>
      </c>
      <c r="AC27">
        <f t="shared" si="16"/>
        <v>2.5450320890946001</v>
      </c>
      <c r="AD27">
        <f t="shared" si="17"/>
        <v>3.7865736876444474</v>
      </c>
      <c r="AE27">
        <f t="shared" si="18"/>
        <v>1.0381025530690695</v>
      </c>
      <c r="AF27">
        <f t="shared" si="19"/>
        <v>-81.635017135027653</v>
      </c>
      <c r="AG27">
        <f t="shared" si="20"/>
        <v>149.24406401428311</v>
      </c>
      <c r="AH27">
        <f t="shared" si="21"/>
        <v>11.033797267749298</v>
      </c>
      <c r="AI27">
        <f t="shared" si="22"/>
        <v>140.67551436607852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52823.496554076344</v>
      </c>
      <c r="AO27">
        <f t="shared" si="26"/>
        <v>375.06799999999998</v>
      </c>
      <c r="AP27">
        <f t="shared" si="27"/>
        <v>316.18241399952007</v>
      </c>
      <c r="AQ27">
        <f t="shared" si="28"/>
        <v>0.84300023995520834</v>
      </c>
      <c r="AR27">
        <f t="shared" si="29"/>
        <v>0.16539046311355213</v>
      </c>
      <c r="AS27">
        <v>1689636027.0999999</v>
      </c>
      <c r="AT27">
        <v>400.03199999999998</v>
      </c>
      <c r="AU27">
        <v>412.86099999999999</v>
      </c>
      <c r="AV27">
        <v>25.402799999999999</v>
      </c>
      <c r="AW27">
        <v>23.599299999999999</v>
      </c>
      <c r="AX27">
        <v>403.024</v>
      </c>
      <c r="AY27">
        <v>25.209700000000002</v>
      </c>
      <c r="AZ27">
        <v>600.20299999999997</v>
      </c>
      <c r="BA27">
        <v>100.14700000000001</v>
      </c>
      <c r="BB27">
        <v>4.0069500000000001E-2</v>
      </c>
      <c r="BC27">
        <v>27.962599999999998</v>
      </c>
      <c r="BD27">
        <v>27.018899999999999</v>
      </c>
      <c r="BE27">
        <v>999.9</v>
      </c>
      <c r="BF27">
        <v>0</v>
      </c>
      <c r="BG27">
        <v>0</v>
      </c>
      <c r="BH27">
        <v>10007.5</v>
      </c>
      <c r="BI27">
        <v>0</v>
      </c>
      <c r="BJ27">
        <v>79.056799999999996</v>
      </c>
      <c r="BK27">
        <v>-12.8284</v>
      </c>
      <c r="BL27">
        <v>410.459</v>
      </c>
      <c r="BM27">
        <v>422.839</v>
      </c>
      <c r="BN27">
        <v>1.80352</v>
      </c>
      <c r="BO27">
        <v>412.86099999999999</v>
      </c>
      <c r="BP27">
        <v>23.599299999999999</v>
      </c>
      <c r="BQ27">
        <v>2.5440100000000001</v>
      </c>
      <c r="BR27">
        <v>2.3633899999999999</v>
      </c>
      <c r="BS27">
        <v>21.3108</v>
      </c>
      <c r="BT27">
        <v>20.115100000000002</v>
      </c>
      <c r="BU27">
        <v>375.06799999999998</v>
      </c>
      <c r="BV27">
        <v>0.89998599999999995</v>
      </c>
      <c r="BW27">
        <v>0.10001400000000001</v>
      </c>
      <c r="BX27">
        <v>0</v>
      </c>
      <c r="BY27">
        <v>2.3281000000000001</v>
      </c>
      <c r="BZ27">
        <v>0</v>
      </c>
      <c r="CA27">
        <v>3607.52</v>
      </c>
      <c r="CB27">
        <v>3583.89</v>
      </c>
      <c r="CC27">
        <v>37.125</v>
      </c>
      <c r="CD27">
        <v>40.811999999999998</v>
      </c>
      <c r="CE27">
        <v>39.561999999999998</v>
      </c>
      <c r="CF27">
        <v>39</v>
      </c>
      <c r="CG27">
        <v>37.811999999999998</v>
      </c>
      <c r="CH27">
        <v>337.56</v>
      </c>
      <c r="CI27">
        <v>37.51</v>
      </c>
      <c r="CJ27">
        <v>0</v>
      </c>
      <c r="CK27">
        <v>1689636030.2</v>
      </c>
      <c r="CL27">
        <v>0</v>
      </c>
      <c r="CM27">
        <v>1689635457</v>
      </c>
      <c r="CN27" t="s">
        <v>353</v>
      </c>
      <c r="CO27">
        <v>1689635457</v>
      </c>
      <c r="CP27">
        <v>1689635456</v>
      </c>
      <c r="CQ27">
        <v>43</v>
      </c>
      <c r="CR27">
        <v>4.0000000000000001E-3</v>
      </c>
      <c r="CS27">
        <v>-2.9000000000000001E-2</v>
      </c>
      <c r="CT27">
        <v>-2.9929999999999999</v>
      </c>
      <c r="CU27">
        <v>0.193</v>
      </c>
      <c r="CV27">
        <v>416</v>
      </c>
      <c r="CW27">
        <v>24</v>
      </c>
      <c r="CX27">
        <v>0.09</v>
      </c>
      <c r="CY27">
        <v>0.05</v>
      </c>
      <c r="CZ27">
        <v>12.0026447763984</v>
      </c>
      <c r="DA27">
        <v>0.31815483819863699</v>
      </c>
      <c r="DB27">
        <v>5.0965633696515703E-2</v>
      </c>
      <c r="DC27">
        <v>1</v>
      </c>
      <c r="DD27">
        <v>412.82240000000002</v>
      </c>
      <c r="DE27">
        <v>-0.123518796992973</v>
      </c>
      <c r="DF27">
        <v>4.5585524018044499E-2</v>
      </c>
      <c r="DG27">
        <v>-1</v>
      </c>
      <c r="DH27">
        <v>374.99185</v>
      </c>
      <c r="DI27">
        <v>0.13148432579757599</v>
      </c>
      <c r="DJ27">
        <v>0.115481719332543</v>
      </c>
      <c r="DK27">
        <v>1</v>
      </c>
      <c r="DL27">
        <v>2</v>
      </c>
      <c r="DM27">
        <v>2</v>
      </c>
      <c r="DN27" t="s">
        <v>354</v>
      </c>
      <c r="DO27">
        <v>3.1552500000000001</v>
      </c>
      <c r="DP27">
        <v>2.7744599999999999</v>
      </c>
      <c r="DQ27">
        <v>9.3957100000000002E-2</v>
      </c>
      <c r="DR27">
        <v>9.6016799999999999E-2</v>
      </c>
      <c r="DS27">
        <v>0.123692</v>
      </c>
      <c r="DT27">
        <v>0.118032</v>
      </c>
      <c r="DU27">
        <v>28575.8</v>
      </c>
      <c r="DV27">
        <v>29781.599999999999</v>
      </c>
      <c r="DW27">
        <v>29314</v>
      </c>
      <c r="DX27">
        <v>30728.9</v>
      </c>
      <c r="DY27">
        <v>33679.599999999999</v>
      </c>
      <c r="DZ27">
        <v>35547.4</v>
      </c>
      <c r="EA27">
        <v>40277.699999999997</v>
      </c>
      <c r="EB27">
        <v>42659.7</v>
      </c>
      <c r="EC27">
        <v>2.2166800000000002</v>
      </c>
      <c r="ED27">
        <v>1.72075</v>
      </c>
      <c r="EE27">
        <v>0.11171</v>
      </c>
      <c r="EF27">
        <v>0</v>
      </c>
      <c r="EG27">
        <v>25.189399999999999</v>
      </c>
      <c r="EH27">
        <v>999.9</v>
      </c>
      <c r="EI27">
        <v>38.445</v>
      </c>
      <c r="EJ27">
        <v>37.061</v>
      </c>
      <c r="EK27">
        <v>24.284600000000001</v>
      </c>
      <c r="EL27">
        <v>61.189700000000002</v>
      </c>
      <c r="EM27">
        <v>24.046500000000002</v>
      </c>
      <c r="EN27">
        <v>1</v>
      </c>
      <c r="EO27">
        <v>5.2439000000000001E-3</v>
      </c>
      <c r="EP27">
        <v>-0.94091000000000002</v>
      </c>
      <c r="EQ27">
        <v>20.298500000000001</v>
      </c>
      <c r="ER27">
        <v>5.2357100000000001</v>
      </c>
      <c r="ES27">
        <v>11.8302</v>
      </c>
      <c r="ET27">
        <v>4.9813999999999998</v>
      </c>
      <c r="EU27">
        <v>3.2997000000000001</v>
      </c>
      <c r="EV27">
        <v>52.9</v>
      </c>
      <c r="EW27">
        <v>164.4</v>
      </c>
      <c r="EX27">
        <v>8887.9</v>
      </c>
      <c r="EY27">
        <v>3443.3</v>
      </c>
      <c r="EZ27">
        <v>1.8736600000000001</v>
      </c>
      <c r="FA27">
        <v>1.87941</v>
      </c>
      <c r="FB27">
        <v>1.8797299999999999</v>
      </c>
      <c r="FC27">
        <v>1.88039</v>
      </c>
      <c r="FD27">
        <v>1.8778999999999999</v>
      </c>
      <c r="FE27">
        <v>1.8767</v>
      </c>
      <c r="FF27">
        <v>1.8773899999999999</v>
      </c>
      <c r="FG27">
        <v>1.87514</v>
      </c>
      <c r="FH27">
        <v>0</v>
      </c>
      <c r="FI27">
        <v>0</v>
      </c>
      <c r="FJ27">
        <v>0</v>
      </c>
      <c r="FK27">
        <v>0</v>
      </c>
      <c r="FL27" t="s">
        <v>355</v>
      </c>
      <c r="FM27" t="s">
        <v>356</v>
      </c>
      <c r="FN27" t="s">
        <v>357</v>
      </c>
      <c r="FO27" t="s">
        <v>357</v>
      </c>
      <c r="FP27" t="s">
        <v>357</v>
      </c>
      <c r="FQ27" t="s">
        <v>357</v>
      </c>
      <c r="FR27">
        <v>0</v>
      </c>
      <c r="FS27">
        <v>100</v>
      </c>
      <c r="FT27">
        <v>100</v>
      </c>
      <c r="FU27">
        <v>-2.992</v>
      </c>
      <c r="FV27">
        <v>0.19309999999999999</v>
      </c>
      <c r="FW27">
        <v>-2.9929271402982298</v>
      </c>
      <c r="FX27">
        <v>1.4527828764109799E-4</v>
      </c>
      <c r="FY27">
        <v>-4.3579519040863002E-7</v>
      </c>
      <c r="FZ27">
        <v>2.0799061152897499E-10</v>
      </c>
      <c r="GA27">
        <v>0.19308181818182399</v>
      </c>
      <c r="GB27">
        <v>0</v>
      </c>
      <c r="GC27">
        <v>0</v>
      </c>
      <c r="GD27">
        <v>0</v>
      </c>
      <c r="GE27">
        <v>4</v>
      </c>
      <c r="GF27">
        <v>2147</v>
      </c>
      <c r="GG27">
        <v>-1</v>
      </c>
      <c r="GH27">
        <v>-1</v>
      </c>
      <c r="GI27">
        <v>9.5</v>
      </c>
      <c r="GJ27">
        <v>9.5</v>
      </c>
      <c r="GK27">
        <v>1.0790999999999999</v>
      </c>
      <c r="GL27">
        <v>2.6000999999999999</v>
      </c>
      <c r="GM27">
        <v>1.54541</v>
      </c>
      <c r="GN27">
        <v>2.2705099999999998</v>
      </c>
      <c r="GO27">
        <v>1.5979000000000001</v>
      </c>
      <c r="GP27">
        <v>2.4645999999999999</v>
      </c>
      <c r="GQ27">
        <v>38.159300000000002</v>
      </c>
      <c r="GR27">
        <v>13.9657</v>
      </c>
      <c r="GS27">
        <v>18</v>
      </c>
      <c r="GT27">
        <v>648.96100000000001</v>
      </c>
      <c r="GU27">
        <v>360.14499999999998</v>
      </c>
      <c r="GV27">
        <v>28.268599999999999</v>
      </c>
      <c r="GW27">
        <v>26.898800000000001</v>
      </c>
      <c r="GX27">
        <v>29.999300000000002</v>
      </c>
      <c r="GY27">
        <v>27.119800000000001</v>
      </c>
      <c r="GZ27">
        <v>27.1191</v>
      </c>
      <c r="HA27">
        <v>21.653199999999998</v>
      </c>
      <c r="HB27">
        <v>-30</v>
      </c>
      <c r="HC27">
        <v>-30</v>
      </c>
      <c r="HD27">
        <v>27.765000000000001</v>
      </c>
      <c r="HE27">
        <v>412.73899999999998</v>
      </c>
      <c r="HF27">
        <v>0</v>
      </c>
      <c r="HG27">
        <v>99.867000000000004</v>
      </c>
      <c r="HH27">
        <v>98.838499999999996</v>
      </c>
    </row>
    <row r="28" spans="1:216" x14ac:dyDescent="0.2">
      <c r="A28">
        <v>10</v>
      </c>
      <c r="B28">
        <v>1689636088.0999999</v>
      </c>
      <c r="C28">
        <v>549.09999990463302</v>
      </c>
      <c r="D28" t="s">
        <v>374</v>
      </c>
      <c r="E28" t="s">
        <v>375</v>
      </c>
      <c r="F28" t="s">
        <v>348</v>
      </c>
      <c r="G28" t="s">
        <v>349</v>
      </c>
      <c r="H28" t="s">
        <v>350</v>
      </c>
      <c r="I28" t="s">
        <v>351</v>
      </c>
      <c r="J28" t="s">
        <v>396</v>
      </c>
      <c r="K28" t="s">
        <v>352</v>
      </c>
      <c r="L28">
        <v>1689636088.0999999</v>
      </c>
      <c r="M28">
        <f t="shared" si="0"/>
        <v>1.8176014889635156E-3</v>
      </c>
      <c r="N28">
        <f t="shared" si="1"/>
        <v>1.8176014889635155</v>
      </c>
      <c r="O28">
        <f t="shared" si="2"/>
        <v>9.0051338624388517</v>
      </c>
      <c r="P28">
        <f t="shared" si="3"/>
        <v>400.11799999999999</v>
      </c>
      <c r="Q28">
        <f t="shared" si="4"/>
        <v>309.61592497196364</v>
      </c>
      <c r="R28">
        <f t="shared" si="5"/>
        <v>31.01780469260828</v>
      </c>
      <c r="S28">
        <f t="shared" si="6"/>
        <v>40.0844432634428</v>
      </c>
      <c r="T28">
        <f t="shared" si="7"/>
        <v>0.17545934849797321</v>
      </c>
      <c r="U28">
        <f t="shared" si="8"/>
        <v>2.9276307062531965</v>
      </c>
      <c r="V28">
        <f t="shared" si="9"/>
        <v>0.16981975673076791</v>
      </c>
      <c r="W28">
        <f t="shared" si="10"/>
        <v>0.10662894280432628</v>
      </c>
      <c r="X28">
        <f t="shared" si="11"/>
        <v>41.343646438147047</v>
      </c>
      <c r="Y28">
        <f t="shared" si="12"/>
        <v>27.716924791234405</v>
      </c>
      <c r="Z28">
        <f t="shared" si="13"/>
        <v>26.975999999999999</v>
      </c>
      <c r="AA28">
        <f t="shared" si="14"/>
        <v>3.574117685795466</v>
      </c>
      <c r="AB28">
        <f t="shared" si="15"/>
        <v>67.000878023788232</v>
      </c>
      <c r="AC28">
        <f t="shared" si="16"/>
        <v>2.5345532587581601</v>
      </c>
      <c r="AD28">
        <f t="shared" si="17"/>
        <v>3.782865737756874</v>
      </c>
      <c r="AE28">
        <f t="shared" si="18"/>
        <v>1.0395644270373059</v>
      </c>
      <c r="AF28">
        <f t="shared" si="19"/>
        <v>-80.156225663291039</v>
      </c>
      <c r="AG28">
        <f t="shared" si="20"/>
        <v>153.06782695112949</v>
      </c>
      <c r="AH28">
        <f t="shared" si="21"/>
        <v>11.335582797668581</v>
      </c>
      <c r="AI28">
        <f t="shared" si="22"/>
        <v>125.59083052365408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52658.697932258387</v>
      </c>
      <c r="AO28">
        <f t="shared" si="26"/>
        <v>249.976</v>
      </c>
      <c r="AP28">
        <f t="shared" si="27"/>
        <v>210.72982799903991</v>
      </c>
      <c r="AQ28">
        <f t="shared" si="28"/>
        <v>0.84300024001920149</v>
      </c>
      <c r="AR28">
        <f t="shared" si="29"/>
        <v>0.16539046323705894</v>
      </c>
      <c r="AS28">
        <v>1689636088.0999999</v>
      </c>
      <c r="AT28">
        <v>400.11799999999999</v>
      </c>
      <c r="AU28">
        <v>409.84699999999998</v>
      </c>
      <c r="AV28">
        <v>25.299600000000002</v>
      </c>
      <c r="AW28">
        <v>23.528600000000001</v>
      </c>
      <c r="AX28">
        <v>403.10899999999998</v>
      </c>
      <c r="AY28">
        <v>25.1065</v>
      </c>
      <c r="AZ28">
        <v>600.20899999999995</v>
      </c>
      <c r="BA28">
        <v>100.14100000000001</v>
      </c>
      <c r="BB28">
        <v>4.0554600000000003E-2</v>
      </c>
      <c r="BC28">
        <v>27.945799999999998</v>
      </c>
      <c r="BD28">
        <v>26.975999999999999</v>
      </c>
      <c r="BE28">
        <v>999.9</v>
      </c>
      <c r="BF28">
        <v>0</v>
      </c>
      <c r="BG28">
        <v>0</v>
      </c>
      <c r="BH28">
        <v>9975</v>
      </c>
      <c r="BI28">
        <v>0</v>
      </c>
      <c r="BJ28">
        <v>78.499899999999997</v>
      </c>
      <c r="BK28">
        <v>-9.7294300000000007</v>
      </c>
      <c r="BL28">
        <v>410.50299999999999</v>
      </c>
      <c r="BM28">
        <v>419.72199999999998</v>
      </c>
      <c r="BN28">
        <v>1.7710399999999999</v>
      </c>
      <c r="BO28">
        <v>409.84699999999998</v>
      </c>
      <c r="BP28">
        <v>23.528600000000001</v>
      </c>
      <c r="BQ28">
        <v>2.5335200000000002</v>
      </c>
      <c r="BR28">
        <v>2.35616</v>
      </c>
      <c r="BS28">
        <v>21.243400000000001</v>
      </c>
      <c r="BT28">
        <v>20.0656</v>
      </c>
      <c r="BU28">
        <v>249.976</v>
      </c>
      <c r="BV28">
        <v>0.89999899999999999</v>
      </c>
      <c r="BW28">
        <v>0.10000100000000001</v>
      </c>
      <c r="BX28">
        <v>0</v>
      </c>
      <c r="BY28">
        <v>2.2673999999999999</v>
      </c>
      <c r="BZ28">
        <v>0</v>
      </c>
      <c r="CA28">
        <v>2396.42</v>
      </c>
      <c r="CB28">
        <v>2388.61</v>
      </c>
      <c r="CC28">
        <v>36.561999999999998</v>
      </c>
      <c r="CD28">
        <v>40.5</v>
      </c>
      <c r="CE28">
        <v>39</v>
      </c>
      <c r="CF28">
        <v>38.686999999999998</v>
      </c>
      <c r="CG28">
        <v>37.436999999999998</v>
      </c>
      <c r="CH28">
        <v>224.98</v>
      </c>
      <c r="CI28">
        <v>25</v>
      </c>
      <c r="CJ28">
        <v>0</v>
      </c>
      <c r="CK28">
        <v>1689636091.4000001</v>
      </c>
      <c r="CL28">
        <v>0</v>
      </c>
      <c r="CM28">
        <v>1689635457</v>
      </c>
      <c r="CN28" t="s">
        <v>353</v>
      </c>
      <c r="CO28">
        <v>1689635457</v>
      </c>
      <c r="CP28">
        <v>1689635456</v>
      </c>
      <c r="CQ28">
        <v>43</v>
      </c>
      <c r="CR28">
        <v>4.0000000000000001E-3</v>
      </c>
      <c r="CS28">
        <v>-2.9000000000000001E-2</v>
      </c>
      <c r="CT28">
        <v>-2.9929999999999999</v>
      </c>
      <c r="CU28">
        <v>0.193</v>
      </c>
      <c r="CV28">
        <v>416</v>
      </c>
      <c r="CW28">
        <v>24</v>
      </c>
      <c r="CX28">
        <v>0.09</v>
      </c>
      <c r="CY28">
        <v>0.05</v>
      </c>
      <c r="CZ28">
        <v>8.9331825609692004</v>
      </c>
      <c r="DA28">
        <v>0.27244192557269697</v>
      </c>
      <c r="DB28">
        <v>4.0370472013358798E-2</v>
      </c>
      <c r="DC28">
        <v>1</v>
      </c>
      <c r="DD28">
        <v>409.84114285714298</v>
      </c>
      <c r="DE28">
        <v>-0.40464935064916502</v>
      </c>
      <c r="DF28">
        <v>5.7723714458479E-2</v>
      </c>
      <c r="DG28">
        <v>-1</v>
      </c>
      <c r="DH28">
        <v>250</v>
      </c>
      <c r="DI28">
        <v>-0.21018234779231201</v>
      </c>
      <c r="DJ28">
        <v>8.8957989014611494E-2</v>
      </c>
      <c r="DK28">
        <v>1</v>
      </c>
      <c r="DL28">
        <v>2</v>
      </c>
      <c r="DM28">
        <v>2</v>
      </c>
      <c r="DN28" t="s">
        <v>354</v>
      </c>
      <c r="DO28">
        <v>3.15537</v>
      </c>
      <c r="DP28">
        <v>2.7746599999999999</v>
      </c>
      <c r="DQ28">
        <v>9.3994599999999998E-2</v>
      </c>
      <c r="DR28">
        <v>9.5506900000000006E-2</v>
      </c>
      <c r="DS28">
        <v>0.123361</v>
      </c>
      <c r="DT28">
        <v>0.117809</v>
      </c>
      <c r="DU28">
        <v>28582.3</v>
      </c>
      <c r="DV28">
        <v>29806.799999999999</v>
      </c>
      <c r="DW28">
        <v>29321.3</v>
      </c>
      <c r="DX28">
        <v>30736.9</v>
      </c>
      <c r="DY28">
        <v>33699.300000000003</v>
      </c>
      <c r="DZ28">
        <v>35564.9</v>
      </c>
      <c r="EA28">
        <v>40286.699999999997</v>
      </c>
      <c r="EB28">
        <v>42670.5</v>
      </c>
      <c r="EC28">
        <v>2.21882</v>
      </c>
      <c r="ED28">
        <v>1.7222200000000001</v>
      </c>
      <c r="EE28">
        <v>0.106335</v>
      </c>
      <c r="EF28">
        <v>0</v>
      </c>
      <c r="EG28">
        <v>25.234500000000001</v>
      </c>
      <c r="EH28">
        <v>999.9</v>
      </c>
      <c r="EI28">
        <v>38.335000000000001</v>
      </c>
      <c r="EJ28">
        <v>37.040999999999997</v>
      </c>
      <c r="EK28">
        <v>24.1892</v>
      </c>
      <c r="EL28">
        <v>61.239699999999999</v>
      </c>
      <c r="EM28">
        <v>23.637799999999999</v>
      </c>
      <c r="EN28">
        <v>1</v>
      </c>
      <c r="EO28">
        <v>-5.0762200000000002E-3</v>
      </c>
      <c r="EP28">
        <v>-1.37001</v>
      </c>
      <c r="EQ28">
        <v>20.300599999999999</v>
      </c>
      <c r="ER28">
        <v>5.23855</v>
      </c>
      <c r="ES28">
        <v>11.8302</v>
      </c>
      <c r="ET28">
        <v>4.9816000000000003</v>
      </c>
      <c r="EU28">
        <v>3.2995800000000002</v>
      </c>
      <c r="EV28">
        <v>52.9</v>
      </c>
      <c r="EW28">
        <v>164.4</v>
      </c>
      <c r="EX28">
        <v>8887.9</v>
      </c>
      <c r="EY28">
        <v>3444.7</v>
      </c>
      <c r="EZ28">
        <v>1.8736600000000001</v>
      </c>
      <c r="FA28">
        <v>1.8794200000000001</v>
      </c>
      <c r="FB28">
        <v>1.8797299999999999</v>
      </c>
      <c r="FC28">
        <v>1.88035</v>
      </c>
      <c r="FD28">
        <v>1.8778999999999999</v>
      </c>
      <c r="FE28">
        <v>1.87669</v>
      </c>
      <c r="FF28">
        <v>1.87741</v>
      </c>
      <c r="FG28">
        <v>1.87514</v>
      </c>
      <c r="FH28">
        <v>0</v>
      </c>
      <c r="FI28">
        <v>0</v>
      </c>
      <c r="FJ28">
        <v>0</v>
      </c>
      <c r="FK28">
        <v>0</v>
      </c>
      <c r="FL28" t="s">
        <v>355</v>
      </c>
      <c r="FM28" t="s">
        <v>356</v>
      </c>
      <c r="FN28" t="s">
        <v>357</v>
      </c>
      <c r="FO28" t="s">
        <v>357</v>
      </c>
      <c r="FP28" t="s">
        <v>357</v>
      </c>
      <c r="FQ28" t="s">
        <v>357</v>
      </c>
      <c r="FR28">
        <v>0</v>
      </c>
      <c r="FS28">
        <v>100</v>
      </c>
      <c r="FT28">
        <v>100</v>
      </c>
      <c r="FU28">
        <v>-2.9910000000000001</v>
      </c>
      <c r="FV28">
        <v>0.19309999999999999</v>
      </c>
      <c r="FW28">
        <v>-2.9929271402982298</v>
      </c>
      <c r="FX28">
        <v>1.4527828764109799E-4</v>
      </c>
      <c r="FY28">
        <v>-4.3579519040863002E-7</v>
      </c>
      <c r="FZ28">
        <v>2.0799061152897499E-10</v>
      </c>
      <c r="GA28">
        <v>0.19308181818182399</v>
      </c>
      <c r="GB28">
        <v>0</v>
      </c>
      <c r="GC28">
        <v>0</v>
      </c>
      <c r="GD28">
        <v>0</v>
      </c>
      <c r="GE28">
        <v>4</v>
      </c>
      <c r="GF28">
        <v>2147</v>
      </c>
      <c r="GG28">
        <v>-1</v>
      </c>
      <c r="GH28">
        <v>-1</v>
      </c>
      <c r="GI28">
        <v>10.5</v>
      </c>
      <c r="GJ28">
        <v>10.5</v>
      </c>
      <c r="GK28">
        <v>1.073</v>
      </c>
      <c r="GL28">
        <v>2.6122999999999998</v>
      </c>
      <c r="GM28">
        <v>1.54541</v>
      </c>
      <c r="GN28">
        <v>2.2705099999999998</v>
      </c>
      <c r="GO28">
        <v>1.5979000000000001</v>
      </c>
      <c r="GP28">
        <v>2.47559</v>
      </c>
      <c r="GQ28">
        <v>38.134999999999998</v>
      </c>
      <c r="GR28">
        <v>13.956899999999999</v>
      </c>
      <c r="GS28">
        <v>18</v>
      </c>
      <c r="GT28">
        <v>649.19299999999998</v>
      </c>
      <c r="GU28">
        <v>360.166</v>
      </c>
      <c r="GV28">
        <v>27.9817</v>
      </c>
      <c r="GW28">
        <v>26.767700000000001</v>
      </c>
      <c r="GX28">
        <v>29.999300000000002</v>
      </c>
      <c r="GY28">
        <v>26.998699999999999</v>
      </c>
      <c r="GZ28">
        <v>26.9999</v>
      </c>
      <c r="HA28">
        <v>21.5261</v>
      </c>
      <c r="HB28">
        <v>-30</v>
      </c>
      <c r="HC28">
        <v>-30</v>
      </c>
      <c r="HD28">
        <v>27.997900000000001</v>
      </c>
      <c r="HE28">
        <v>409.72</v>
      </c>
      <c r="HF28">
        <v>0</v>
      </c>
      <c r="HG28">
        <v>99.8904</v>
      </c>
      <c r="HH28">
        <v>98.863799999999998</v>
      </c>
    </row>
    <row r="29" spans="1:216" x14ac:dyDescent="0.2">
      <c r="A29">
        <v>11</v>
      </c>
      <c r="B29">
        <v>1689636149.0999999</v>
      </c>
      <c r="C29">
        <v>610.09999990463302</v>
      </c>
      <c r="D29" t="s">
        <v>376</v>
      </c>
      <c r="E29" t="s">
        <v>377</v>
      </c>
      <c r="F29" t="s">
        <v>348</v>
      </c>
      <c r="G29" t="s">
        <v>349</v>
      </c>
      <c r="H29" t="s">
        <v>350</v>
      </c>
      <c r="I29" t="s">
        <v>351</v>
      </c>
      <c r="J29" t="s">
        <v>396</v>
      </c>
      <c r="K29" t="s">
        <v>352</v>
      </c>
      <c r="L29">
        <v>1689636149.0999999</v>
      </c>
      <c r="M29">
        <f t="shared" si="0"/>
        <v>1.8204367192639133E-3</v>
      </c>
      <c r="N29">
        <f t="shared" si="1"/>
        <v>1.8204367192639133</v>
      </c>
      <c r="O29">
        <f t="shared" si="2"/>
        <v>6.6770019122678059</v>
      </c>
      <c r="P29">
        <f t="shared" si="3"/>
        <v>400.12599999999998</v>
      </c>
      <c r="Q29">
        <f t="shared" si="4"/>
        <v>330.22775407891351</v>
      </c>
      <c r="R29">
        <f t="shared" si="5"/>
        <v>33.082869891328095</v>
      </c>
      <c r="S29">
        <f t="shared" si="6"/>
        <v>40.085414489341389</v>
      </c>
      <c r="T29">
        <f t="shared" si="7"/>
        <v>0.17275517416906519</v>
      </c>
      <c r="U29">
        <f t="shared" si="8"/>
        <v>2.9328116150047281</v>
      </c>
      <c r="V29">
        <f t="shared" si="9"/>
        <v>0.16729449498341684</v>
      </c>
      <c r="W29">
        <f t="shared" si="10"/>
        <v>0.10503530112250967</v>
      </c>
      <c r="X29">
        <f t="shared" si="11"/>
        <v>29.781702775498417</v>
      </c>
      <c r="Y29">
        <f t="shared" si="12"/>
        <v>27.707509237763961</v>
      </c>
      <c r="Z29">
        <f t="shared" si="13"/>
        <v>27.033200000000001</v>
      </c>
      <c r="AA29">
        <f t="shared" si="14"/>
        <v>3.5861447038126117</v>
      </c>
      <c r="AB29">
        <f t="shared" si="15"/>
        <v>66.63171463396732</v>
      </c>
      <c r="AC29">
        <f t="shared" si="16"/>
        <v>2.5292743848925197</v>
      </c>
      <c r="AD29">
        <f t="shared" si="17"/>
        <v>3.7959016945410462</v>
      </c>
      <c r="AE29">
        <f t="shared" si="18"/>
        <v>1.0568703189200921</v>
      </c>
      <c r="AF29">
        <f t="shared" si="19"/>
        <v>-80.281259319538577</v>
      </c>
      <c r="AG29">
        <f t="shared" si="20"/>
        <v>153.62330957815169</v>
      </c>
      <c r="AH29">
        <f t="shared" si="21"/>
        <v>11.363211686329901</v>
      </c>
      <c r="AI29">
        <f t="shared" si="22"/>
        <v>114.48696472044143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52797.764940826091</v>
      </c>
      <c r="AO29">
        <f t="shared" si="26"/>
        <v>180.072</v>
      </c>
      <c r="AP29">
        <f t="shared" si="27"/>
        <v>151.80048599766758</v>
      </c>
      <c r="AQ29">
        <f t="shared" si="28"/>
        <v>0.84299883378686069</v>
      </c>
      <c r="AR29">
        <f t="shared" si="29"/>
        <v>0.16538774920864108</v>
      </c>
      <c r="AS29">
        <v>1689636149.0999999</v>
      </c>
      <c r="AT29">
        <v>400.12599999999998</v>
      </c>
      <c r="AU29">
        <v>407.529</v>
      </c>
      <c r="AV29">
        <v>25.2468</v>
      </c>
      <c r="AW29">
        <v>23.472899999999999</v>
      </c>
      <c r="AX29">
        <v>403.11700000000002</v>
      </c>
      <c r="AY29">
        <v>25.053799999999999</v>
      </c>
      <c r="AZ29">
        <v>600.19500000000005</v>
      </c>
      <c r="BA29">
        <v>100.142</v>
      </c>
      <c r="BB29">
        <v>3.9978899999999998E-2</v>
      </c>
      <c r="BC29">
        <v>28.004799999999999</v>
      </c>
      <c r="BD29">
        <v>27.033200000000001</v>
      </c>
      <c r="BE29">
        <v>999.9</v>
      </c>
      <c r="BF29">
        <v>0</v>
      </c>
      <c r="BG29">
        <v>0</v>
      </c>
      <c r="BH29">
        <v>10004.4</v>
      </c>
      <c r="BI29">
        <v>0</v>
      </c>
      <c r="BJ29">
        <v>79.702399999999997</v>
      </c>
      <c r="BK29">
        <v>-7.4032600000000004</v>
      </c>
      <c r="BL29">
        <v>410.48899999999998</v>
      </c>
      <c r="BM29">
        <v>417.32499999999999</v>
      </c>
      <c r="BN29">
        <v>1.7739499999999999</v>
      </c>
      <c r="BO29">
        <v>407.529</v>
      </c>
      <c r="BP29">
        <v>23.472899999999999</v>
      </c>
      <c r="BQ29">
        <v>2.52827</v>
      </c>
      <c r="BR29">
        <v>2.3506200000000002</v>
      </c>
      <c r="BS29">
        <v>21.209599999999998</v>
      </c>
      <c r="BT29">
        <v>20.0276</v>
      </c>
      <c r="BU29">
        <v>180.072</v>
      </c>
      <c r="BV29">
        <v>0.900038</v>
      </c>
      <c r="BW29">
        <v>9.9961599999999998E-2</v>
      </c>
      <c r="BX29">
        <v>0</v>
      </c>
      <c r="BY29">
        <v>2.6061999999999999</v>
      </c>
      <c r="BZ29">
        <v>0</v>
      </c>
      <c r="CA29">
        <v>1708.17</v>
      </c>
      <c r="CB29">
        <v>1720.67</v>
      </c>
      <c r="CC29">
        <v>36.125</v>
      </c>
      <c r="CD29">
        <v>40.125</v>
      </c>
      <c r="CE29">
        <v>38.625</v>
      </c>
      <c r="CF29">
        <v>38.375</v>
      </c>
      <c r="CG29">
        <v>37</v>
      </c>
      <c r="CH29">
        <v>162.07</v>
      </c>
      <c r="CI29">
        <v>18</v>
      </c>
      <c r="CJ29">
        <v>0</v>
      </c>
      <c r="CK29">
        <v>1689636152.5999999</v>
      </c>
      <c r="CL29">
        <v>0</v>
      </c>
      <c r="CM29">
        <v>1689635457</v>
      </c>
      <c r="CN29" t="s">
        <v>353</v>
      </c>
      <c r="CO29">
        <v>1689635457</v>
      </c>
      <c r="CP29">
        <v>1689635456</v>
      </c>
      <c r="CQ29">
        <v>43</v>
      </c>
      <c r="CR29">
        <v>4.0000000000000001E-3</v>
      </c>
      <c r="CS29">
        <v>-2.9000000000000001E-2</v>
      </c>
      <c r="CT29">
        <v>-2.9929999999999999</v>
      </c>
      <c r="CU29">
        <v>0.193</v>
      </c>
      <c r="CV29">
        <v>416</v>
      </c>
      <c r="CW29">
        <v>24</v>
      </c>
      <c r="CX29">
        <v>0.09</v>
      </c>
      <c r="CY29">
        <v>0.05</v>
      </c>
      <c r="CZ29">
        <v>6.56314729939277</v>
      </c>
      <c r="DA29">
        <v>0.51669159143544996</v>
      </c>
      <c r="DB29">
        <v>5.6076421373443097E-2</v>
      </c>
      <c r="DC29">
        <v>1</v>
      </c>
      <c r="DD29">
        <v>407.448047619048</v>
      </c>
      <c r="DE29">
        <v>0.11602597402621199</v>
      </c>
      <c r="DF29">
        <v>2.9748911449437601E-2</v>
      </c>
      <c r="DG29">
        <v>-1</v>
      </c>
      <c r="DH29">
        <v>180.014952380952</v>
      </c>
      <c r="DI29">
        <v>0.42794035665354402</v>
      </c>
      <c r="DJ29">
        <v>0.117675694860908</v>
      </c>
      <c r="DK29">
        <v>1</v>
      </c>
      <c r="DL29">
        <v>2</v>
      </c>
      <c r="DM29">
        <v>2</v>
      </c>
      <c r="DN29" t="s">
        <v>354</v>
      </c>
      <c r="DO29">
        <v>3.15543</v>
      </c>
      <c r="DP29">
        <v>2.77434</v>
      </c>
      <c r="DQ29">
        <v>9.4024200000000002E-2</v>
      </c>
      <c r="DR29">
        <v>9.5124299999999995E-2</v>
      </c>
      <c r="DS29">
        <v>0.123213</v>
      </c>
      <c r="DT29">
        <v>0.117647</v>
      </c>
      <c r="DU29">
        <v>28588.400000000001</v>
      </c>
      <c r="DV29">
        <v>29827.200000000001</v>
      </c>
      <c r="DW29">
        <v>29328</v>
      </c>
      <c r="DX29">
        <v>30744.400000000001</v>
      </c>
      <c r="DY29">
        <v>33711.199999999997</v>
      </c>
      <c r="DZ29">
        <v>35579.199999999997</v>
      </c>
      <c r="EA29">
        <v>40294.9</v>
      </c>
      <c r="EB29">
        <v>42680.3</v>
      </c>
      <c r="EC29">
        <v>2.2198000000000002</v>
      </c>
      <c r="ED29">
        <v>1.7236199999999999</v>
      </c>
      <c r="EE29">
        <v>0.107389</v>
      </c>
      <c r="EF29">
        <v>0</v>
      </c>
      <c r="EG29">
        <v>25.2746</v>
      </c>
      <c r="EH29">
        <v>999.9</v>
      </c>
      <c r="EI29">
        <v>38.262</v>
      </c>
      <c r="EJ29">
        <v>37.040999999999997</v>
      </c>
      <c r="EK29">
        <v>24.145399999999999</v>
      </c>
      <c r="EL29">
        <v>60.959699999999998</v>
      </c>
      <c r="EM29">
        <v>24.467099999999999</v>
      </c>
      <c r="EN29">
        <v>1</v>
      </c>
      <c r="EO29">
        <v>-1.5393799999999999E-2</v>
      </c>
      <c r="EP29">
        <v>-0.81343399999999999</v>
      </c>
      <c r="EQ29">
        <v>20.305199999999999</v>
      </c>
      <c r="ER29">
        <v>5.2394499999999997</v>
      </c>
      <c r="ES29">
        <v>11.8302</v>
      </c>
      <c r="ET29">
        <v>4.9813999999999998</v>
      </c>
      <c r="EU29">
        <v>3.2995800000000002</v>
      </c>
      <c r="EV29">
        <v>52.9</v>
      </c>
      <c r="EW29">
        <v>164.4</v>
      </c>
      <c r="EX29">
        <v>8887.9</v>
      </c>
      <c r="EY29">
        <v>3445.8</v>
      </c>
      <c r="EZ29">
        <v>1.8736900000000001</v>
      </c>
      <c r="FA29">
        <v>1.8794200000000001</v>
      </c>
      <c r="FB29">
        <v>1.8797299999999999</v>
      </c>
      <c r="FC29">
        <v>1.8804000000000001</v>
      </c>
      <c r="FD29">
        <v>1.87791</v>
      </c>
      <c r="FE29">
        <v>1.8767</v>
      </c>
      <c r="FF29">
        <v>1.8774</v>
      </c>
      <c r="FG29">
        <v>1.8751500000000001</v>
      </c>
      <c r="FH29">
        <v>0</v>
      </c>
      <c r="FI29">
        <v>0</v>
      </c>
      <c r="FJ29">
        <v>0</v>
      </c>
      <c r="FK29">
        <v>0</v>
      </c>
      <c r="FL29" t="s">
        <v>355</v>
      </c>
      <c r="FM29" t="s">
        <v>356</v>
      </c>
      <c r="FN29" t="s">
        <v>357</v>
      </c>
      <c r="FO29" t="s">
        <v>357</v>
      </c>
      <c r="FP29" t="s">
        <v>357</v>
      </c>
      <c r="FQ29" t="s">
        <v>357</v>
      </c>
      <c r="FR29">
        <v>0</v>
      </c>
      <c r="FS29">
        <v>100</v>
      </c>
      <c r="FT29">
        <v>100</v>
      </c>
      <c r="FU29">
        <v>-2.9910000000000001</v>
      </c>
      <c r="FV29">
        <v>0.193</v>
      </c>
      <c r="FW29">
        <v>-2.9929271402982298</v>
      </c>
      <c r="FX29">
        <v>1.4527828764109799E-4</v>
      </c>
      <c r="FY29">
        <v>-4.3579519040863002E-7</v>
      </c>
      <c r="FZ29">
        <v>2.0799061152897499E-10</v>
      </c>
      <c r="GA29">
        <v>0.19308181818182399</v>
      </c>
      <c r="GB29">
        <v>0</v>
      </c>
      <c r="GC29">
        <v>0</v>
      </c>
      <c r="GD29">
        <v>0</v>
      </c>
      <c r="GE29">
        <v>4</v>
      </c>
      <c r="GF29">
        <v>2147</v>
      </c>
      <c r="GG29">
        <v>-1</v>
      </c>
      <c r="GH29">
        <v>-1</v>
      </c>
      <c r="GI29">
        <v>11.5</v>
      </c>
      <c r="GJ29">
        <v>11.6</v>
      </c>
      <c r="GK29">
        <v>1.0668899999999999</v>
      </c>
      <c r="GL29">
        <v>2.6159699999999999</v>
      </c>
      <c r="GM29">
        <v>1.54541</v>
      </c>
      <c r="GN29">
        <v>2.2705099999999998</v>
      </c>
      <c r="GO29">
        <v>1.5979000000000001</v>
      </c>
      <c r="GP29">
        <v>2.36816</v>
      </c>
      <c r="GQ29">
        <v>38.086300000000001</v>
      </c>
      <c r="GR29">
        <v>13.939399999999999</v>
      </c>
      <c r="GS29">
        <v>18</v>
      </c>
      <c r="GT29">
        <v>648.60900000000004</v>
      </c>
      <c r="GU29">
        <v>360.178</v>
      </c>
      <c r="GV29">
        <v>27.964099999999998</v>
      </c>
      <c r="GW29">
        <v>26.649799999999999</v>
      </c>
      <c r="GX29">
        <v>29.999099999999999</v>
      </c>
      <c r="GY29">
        <v>26.884</v>
      </c>
      <c r="GZ29">
        <v>26.8858</v>
      </c>
      <c r="HA29">
        <v>21.421299999999999</v>
      </c>
      <c r="HB29">
        <v>-30</v>
      </c>
      <c r="HC29">
        <v>-30</v>
      </c>
      <c r="HD29">
        <v>27.945900000000002</v>
      </c>
      <c r="HE29">
        <v>407.33699999999999</v>
      </c>
      <c r="HF29">
        <v>0</v>
      </c>
      <c r="HG29">
        <v>99.911699999999996</v>
      </c>
      <c r="HH29">
        <v>98.887200000000007</v>
      </c>
    </row>
    <row r="30" spans="1:216" x14ac:dyDescent="0.2">
      <c r="A30">
        <v>12</v>
      </c>
      <c r="B30">
        <v>1689636210.0999999</v>
      </c>
      <c r="C30">
        <v>671.09999990463302</v>
      </c>
      <c r="D30" t="s">
        <v>378</v>
      </c>
      <c r="E30" t="s">
        <v>379</v>
      </c>
      <c r="F30" t="s">
        <v>348</v>
      </c>
      <c r="G30" t="s">
        <v>349</v>
      </c>
      <c r="H30" t="s">
        <v>350</v>
      </c>
      <c r="I30" t="s">
        <v>351</v>
      </c>
      <c r="J30" t="s">
        <v>396</v>
      </c>
      <c r="K30" t="s">
        <v>352</v>
      </c>
      <c r="L30">
        <v>1689636210.0999999</v>
      </c>
      <c r="M30">
        <f t="shared" si="0"/>
        <v>1.7904495850974845E-3</v>
      </c>
      <c r="N30">
        <f t="shared" si="1"/>
        <v>1.7904495850974844</v>
      </c>
      <c r="O30">
        <f t="shared" si="2"/>
        <v>4.4502560380547065</v>
      </c>
      <c r="P30">
        <f t="shared" si="3"/>
        <v>400.02499999999998</v>
      </c>
      <c r="Q30">
        <f t="shared" si="4"/>
        <v>350.77754158930617</v>
      </c>
      <c r="R30">
        <f t="shared" si="5"/>
        <v>35.142009448687929</v>
      </c>
      <c r="S30">
        <f t="shared" si="6"/>
        <v>40.075776419489998</v>
      </c>
      <c r="T30">
        <f t="shared" si="7"/>
        <v>0.17102472187805229</v>
      </c>
      <c r="U30">
        <f t="shared" si="8"/>
        <v>2.934793433601055</v>
      </c>
      <c r="V30">
        <f t="shared" si="9"/>
        <v>0.16567456068001582</v>
      </c>
      <c r="W30">
        <f t="shared" si="10"/>
        <v>0.1040133491738076</v>
      </c>
      <c r="X30">
        <f t="shared" si="11"/>
        <v>20.671905771661731</v>
      </c>
      <c r="Y30">
        <f t="shared" si="12"/>
        <v>27.601166394169343</v>
      </c>
      <c r="Z30">
        <f t="shared" si="13"/>
        <v>26.984999999999999</v>
      </c>
      <c r="AA30">
        <f t="shared" si="14"/>
        <v>3.5760077113482884</v>
      </c>
      <c r="AB30">
        <f t="shared" si="15"/>
        <v>66.789303670438599</v>
      </c>
      <c r="AC30">
        <f t="shared" si="16"/>
        <v>2.5262992033372798</v>
      </c>
      <c r="AD30">
        <f t="shared" si="17"/>
        <v>3.7824907051028842</v>
      </c>
      <c r="AE30">
        <f t="shared" si="18"/>
        <v>1.0497085080110087</v>
      </c>
      <c r="AF30">
        <f t="shared" si="19"/>
        <v>-78.958826702799072</v>
      </c>
      <c r="AG30">
        <f t="shared" si="20"/>
        <v>151.74936172337493</v>
      </c>
      <c r="AH30">
        <f t="shared" si="21"/>
        <v>11.210922934312089</v>
      </c>
      <c r="AI30">
        <f t="shared" si="22"/>
        <v>104.67336372654968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52865.629589375574</v>
      </c>
      <c r="AO30">
        <f t="shared" si="26"/>
        <v>124.992</v>
      </c>
      <c r="AP30">
        <f t="shared" si="27"/>
        <v>105.36798599567965</v>
      </c>
      <c r="AQ30">
        <f t="shared" si="28"/>
        <v>0.84299783982718612</v>
      </c>
      <c r="AR30">
        <f t="shared" si="29"/>
        <v>0.1653858308664693</v>
      </c>
      <c r="AS30">
        <v>1689636210.0999999</v>
      </c>
      <c r="AT30">
        <v>400.02499999999998</v>
      </c>
      <c r="AU30">
        <v>405.19</v>
      </c>
      <c r="AV30">
        <v>25.216799999999999</v>
      </c>
      <c r="AW30">
        <v>23.472000000000001</v>
      </c>
      <c r="AX30">
        <v>403.017</v>
      </c>
      <c r="AY30">
        <v>25.023700000000002</v>
      </c>
      <c r="AZ30">
        <v>600.17200000000003</v>
      </c>
      <c r="BA30">
        <v>100.143</v>
      </c>
      <c r="BB30">
        <v>4.0179600000000003E-2</v>
      </c>
      <c r="BC30">
        <v>27.944099999999999</v>
      </c>
      <c r="BD30">
        <v>26.984999999999999</v>
      </c>
      <c r="BE30">
        <v>999.9</v>
      </c>
      <c r="BF30">
        <v>0</v>
      </c>
      <c r="BG30">
        <v>0</v>
      </c>
      <c r="BH30">
        <v>10015.6</v>
      </c>
      <c r="BI30">
        <v>0</v>
      </c>
      <c r="BJ30">
        <v>83.058300000000003</v>
      </c>
      <c r="BK30">
        <v>-5.1650099999999997</v>
      </c>
      <c r="BL30">
        <v>410.37400000000002</v>
      </c>
      <c r="BM30">
        <v>414.93</v>
      </c>
      <c r="BN30">
        <v>1.7448399999999999</v>
      </c>
      <c r="BO30">
        <v>405.19</v>
      </c>
      <c r="BP30">
        <v>23.472000000000001</v>
      </c>
      <c r="BQ30">
        <v>2.52529</v>
      </c>
      <c r="BR30">
        <v>2.3505600000000002</v>
      </c>
      <c r="BS30">
        <v>21.1905</v>
      </c>
      <c r="BT30">
        <v>20.027100000000001</v>
      </c>
      <c r="BU30">
        <v>124.992</v>
      </c>
      <c r="BV30">
        <v>0.900038</v>
      </c>
      <c r="BW30">
        <v>9.9961599999999998E-2</v>
      </c>
      <c r="BX30">
        <v>0</v>
      </c>
      <c r="BY30">
        <v>2.4022999999999999</v>
      </c>
      <c r="BZ30">
        <v>0</v>
      </c>
      <c r="CA30">
        <v>1185.1600000000001</v>
      </c>
      <c r="CB30">
        <v>1194.3499999999999</v>
      </c>
      <c r="CC30">
        <v>35.686999999999998</v>
      </c>
      <c r="CD30">
        <v>39.875</v>
      </c>
      <c r="CE30">
        <v>38.25</v>
      </c>
      <c r="CF30">
        <v>38.186999999999998</v>
      </c>
      <c r="CG30">
        <v>36.625</v>
      </c>
      <c r="CH30">
        <v>112.5</v>
      </c>
      <c r="CI30">
        <v>12.49</v>
      </c>
      <c r="CJ30">
        <v>0</v>
      </c>
      <c r="CK30">
        <v>1689636213.2</v>
      </c>
      <c r="CL30">
        <v>0</v>
      </c>
      <c r="CM30">
        <v>1689635457</v>
      </c>
      <c r="CN30" t="s">
        <v>353</v>
      </c>
      <c r="CO30">
        <v>1689635457</v>
      </c>
      <c r="CP30">
        <v>1689635456</v>
      </c>
      <c r="CQ30">
        <v>43</v>
      </c>
      <c r="CR30">
        <v>4.0000000000000001E-3</v>
      </c>
      <c r="CS30">
        <v>-2.9000000000000001E-2</v>
      </c>
      <c r="CT30">
        <v>-2.9929999999999999</v>
      </c>
      <c r="CU30">
        <v>0.193</v>
      </c>
      <c r="CV30">
        <v>416</v>
      </c>
      <c r="CW30">
        <v>24</v>
      </c>
      <c r="CX30">
        <v>0.09</v>
      </c>
      <c r="CY30">
        <v>0.05</v>
      </c>
      <c r="CZ30">
        <v>4.3210062242351297</v>
      </c>
      <c r="DA30">
        <v>0.55180470565682105</v>
      </c>
      <c r="DB30">
        <v>6.9132142431220997E-2</v>
      </c>
      <c r="DC30">
        <v>1</v>
      </c>
      <c r="DD30">
        <v>405.23966666666701</v>
      </c>
      <c r="DE30">
        <v>-0.62353246753166203</v>
      </c>
      <c r="DF30">
        <v>6.8138048480964802E-2</v>
      </c>
      <c r="DG30">
        <v>-1</v>
      </c>
      <c r="DH30">
        <v>124.997095238095</v>
      </c>
      <c r="DI30">
        <v>-7.3713054020599798E-3</v>
      </c>
      <c r="DJ30">
        <v>1.33055833676268E-2</v>
      </c>
      <c r="DK30">
        <v>1</v>
      </c>
      <c r="DL30">
        <v>2</v>
      </c>
      <c r="DM30">
        <v>2</v>
      </c>
      <c r="DN30" t="s">
        <v>354</v>
      </c>
      <c r="DO30">
        <v>3.1554600000000002</v>
      </c>
      <c r="DP30">
        <v>2.7746400000000002</v>
      </c>
      <c r="DQ30">
        <v>9.4032299999999999E-2</v>
      </c>
      <c r="DR30">
        <v>9.4735200000000006E-2</v>
      </c>
      <c r="DS30">
        <v>0.12314</v>
      </c>
      <c r="DT30">
        <v>0.117674</v>
      </c>
      <c r="DU30">
        <v>28593.3</v>
      </c>
      <c r="DV30">
        <v>29844.6</v>
      </c>
      <c r="DW30">
        <v>29332.9</v>
      </c>
      <c r="DX30">
        <v>30748.6</v>
      </c>
      <c r="DY30">
        <v>33718.5</v>
      </c>
      <c r="DZ30">
        <v>35582.300000000003</v>
      </c>
      <c r="EA30">
        <v>40300.800000000003</v>
      </c>
      <c r="EB30">
        <v>42686</v>
      </c>
      <c r="EC30">
        <v>2.2212999999999998</v>
      </c>
      <c r="ED30">
        <v>1.72523</v>
      </c>
      <c r="EE30">
        <v>0.10112699999999999</v>
      </c>
      <c r="EF30">
        <v>0</v>
      </c>
      <c r="EG30">
        <v>25.328900000000001</v>
      </c>
      <c r="EH30">
        <v>999.9</v>
      </c>
      <c r="EI30">
        <v>38.188000000000002</v>
      </c>
      <c r="EJ30">
        <v>37.021000000000001</v>
      </c>
      <c r="EK30">
        <v>24.069800000000001</v>
      </c>
      <c r="EL30">
        <v>60.799700000000001</v>
      </c>
      <c r="EM30">
        <v>24.146599999999999</v>
      </c>
      <c r="EN30">
        <v>1</v>
      </c>
      <c r="EO30">
        <v>-2.3295199999999999E-2</v>
      </c>
      <c r="EP30">
        <v>-1.1709000000000001</v>
      </c>
      <c r="EQ30">
        <v>20.303100000000001</v>
      </c>
      <c r="ER30">
        <v>5.2396000000000003</v>
      </c>
      <c r="ES30">
        <v>11.8302</v>
      </c>
      <c r="ET30">
        <v>4.9814499999999997</v>
      </c>
      <c r="EU30">
        <v>3.29975</v>
      </c>
      <c r="EV30">
        <v>52.9</v>
      </c>
      <c r="EW30">
        <v>164.4</v>
      </c>
      <c r="EX30">
        <v>8887.9</v>
      </c>
      <c r="EY30">
        <v>3447.2</v>
      </c>
      <c r="EZ30">
        <v>1.87364</v>
      </c>
      <c r="FA30">
        <v>1.87931</v>
      </c>
      <c r="FB30">
        <v>1.87971</v>
      </c>
      <c r="FC30">
        <v>1.8803399999999999</v>
      </c>
      <c r="FD30">
        <v>1.8778999999999999</v>
      </c>
      <c r="FE30">
        <v>1.8766799999999999</v>
      </c>
      <c r="FF30">
        <v>1.8773299999999999</v>
      </c>
      <c r="FG30">
        <v>1.8751100000000001</v>
      </c>
      <c r="FH30">
        <v>0</v>
      </c>
      <c r="FI30">
        <v>0</v>
      </c>
      <c r="FJ30">
        <v>0</v>
      </c>
      <c r="FK30">
        <v>0</v>
      </c>
      <c r="FL30" t="s">
        <v>355</v>
      </c>
      <c r="FM30" t="s">
        <v>356</v>
      </c>
      <c r="FN30" t="s">
        <v>357</v>
      </c>
      <c r="FO30" t="s">
        <v>357</v>
      </c>
      <c r="FP30" t="s">
        <v>357</v>
      </c>
      <c r="FQ30" t="s">
        <v>357</v>
      </c>
      <c r="FR30">
        <v>0</v>
      </c>
      <c r="FS30">
        <v>100</v>
      </c>
      <c r="FT30">
        <v>100</v>
      </c>
      <c r="FU30">
        <v>-2.992</v>
      </c>
      <c r="FV30">
        <v>0.19309999999999999</v>
      </c>
      <c r="FW30">
        <v>-2.9929271402982298</v>
      </c>
      <c r="FX30">
        <v>1.4527828764109799E-4</v>
      </c>
      <c r="FY30">
        <v>-4.3579519040863002E-7</v>
      </c>
      <c r="FZ30">
        <v>2.0799061152897499E-10</v>
      </c>
      <c r="GA30">
        <v>0.19308181818182399</v>
      </c>
      <c r="GB30">
        <v>0</v>
      </c>
      <c r="GC30">
        <v>0</v>
      </c>
      <c r="GD30">
        <v>0</v>
      </c>
      <c r="GE30">
        <v>4</v>
      </c>
      <c r="GF30">
        <v>2147</v>
      </c>
      <c r="GG30">
        <v>-1</v>
      </c>
      <c r="GH30">
        <v>-1</v>
      </c>
      <c r="GI30">
        <v>12.6</v>
      </c>
      <c r="GJ30">
        <v>12.6</v>
      </c>
      <c r="GK30">
        <v>1.0632299999999999</v>
      </c>
      <c r="GL30">
        <v>2.6098599999999998</v>
      </c>
      <c r="GM30">
        <v>1.54541</v>
      </c>
      <c r="GN30">
        <v>2.2705099999999998</v>
      </c>
      <c r="GO30">
        <v>1.5979000000000001</v>
      </c>
      <c r="GP30">
        <v>2.4084500000000002</v>
      </c>
      <c r="GQ30">
        <v>38.086300000000001</v>
      </c>
      <c r="GR30">
        <v>13.9306</v>
      </c>
      <c r="GS30">
        <v>18</v>
      </c>
      <c r="GT30">
        <v>648.53700000000003</v>
      </c>
      <c r="GU30">
        <v>360.35399999999998</v>
      </c>
      <c r="GV30">
        <v>27.918099999999999</v>
      </c>
      <c r="GW30">
        <v>26.552</v>
      </c>
      <c r="GX30">
        <v>29.999400000000001</v>
      </c>
      <c r="GY30">
        <v>26.779599999999999</v>
      </c>
      <c r="GZ30">
        <v>26.780899999999999</v>
      </c>
      <c r="HA30">
        <v>21.3368</v>
      </c>
      <c r="HB30">
        <v>-30</v>
      </c>
      <c r="HC30">
        <v>-30</v>
      </c>
      <c r="HD30">
        <v>27.920200000000001</v>
      </c>
      <c r="HE30">
        <v>405.291</v>
      </c>
      <c r="HF30">
        <v>0</v>
      </c>
      <c r="HG30">
        <v>99.927300000000002</v>
      </c>
      <c r="HH30">
        <v>98.900499999999994</v>
      </c>
    </row>
    <row r="31" spans="1:216" x14ac:dyDescent="0.2">
      <c r="A31">
        <v>13</v>
      </c>
      <c r="B31">
        <v>1689636271.0999999</v>
      </c>
      <c r="C31">
        <v>732.09999990463302</v>
      </c>
      <c r="D31" t="s">
        <v>380</v>
      </c>
      <c r="E31" t="s">
        <v>381</v>
      </c>
      <c r="F31" t="s">
        <v>348</v>
      </c>
      <c r="G31" t="s">
        <v>349</v>
      </c>
      <c r="H31" t="s">
        <v>350</v>
      </c>
      <c r="I31" t="s">
        <v>351</v>
      </c>
      <c r="J31" t="s">
        <v>396</v>
      </c>
      <c r="K31" t="s">
        <v>352</v>
      </c>
      <c r="L31">
        <v>1689636271.0999999</v>
      </c>
      <c r="M31">
        <f t="shared" si="0"/>
        <v>1.7743191617877079E-3</v>
      </c>
      <c r="N31">
        <f t="shared" si="1"/>
        <v>1.7743191617877079</v>
      </c>
      <c r="O31">
        <f t="shared" si="2"/>
        <v>3.3730314011629043</v>
      </c>
      <c r="P31">
        <f t="shared" si="3"/>
        <v>400.10899999999998</v>
      </c>
      <c r="Q31">
        <f t="shared" si="4"/>
        <v>360.59587026981853</v>
      </c>
      <c r="R31">
        <f t="shared" si="5"/>
        <v>36.127001037941781</v>
      </c>
      <c r="S31">
        <f t="shared" si="6"/>
        <v>40.085701057735299</v>
      </c>
      <c r="T31">
        <f t="shared" si="7"/>
        <v>0.16837950386790415</v>
      </c>
      <c r="U31">
        <f t="shared" si="8"/>
        <v>2.9317971749972891</v>
      </c>
      <c r="V31">
        <f t="shared" si="9"/>
        <v>0.16318573428872449</v>
      </c>
      <c r="W31">
        <f t="shared" si="10"/>
        <v>0.10244437843058206</v>
      </c>
      <c r="X31">
        <f t="shared" si="11"/>
        <v>16.568141614623677</v>
      </c>
      <c r="Y31">
        <f t="shared" si="12"/>
        <v>27.561456911367706</v>
      </c>
      <c r="Z31">
        <f t="shared" si="13"/>
        <v>27.008800000000001</v>
      </c>
      <c r="AA31">
        <f t="shared" si="14"/>
        <v>3.5810099837228764</v>
      </c>
      <c r="AB31">
        <f t="shared" si="15"/>
        <v>66.827130620140125</v>
      </c>
      <c r="AC31">
        <f t="shared" si="16"/>
        <v>2.5248714819627205</v>
      </c>
      <c r="AD31">
        <f t="shared" si="17"/>
        <v>3.7782132174949066</v>
      </c>
      <c r="AE31">
        <f t="shared" si="18"/>
        <v>1.0561385017601559</v>
      </c>
      <c r="AF31">
        <f t="shared" si="19"/>
        <v>-78.247475034837919</v>
      </c>
      <c r="AG31">
        <f t="shared" si="20"/>
        <v>144.76628325245397</v>
      </c>
      <c r="AH31">
        <f t="shared" si="21"/>
        <v>10.706190764473732</v>
      </c>
      <c r="AI31">
        <f t="shared" si="22"/>
        <v>93.793140596713471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52782.658227545922</v>
      </c>
      <c r="AO31">
        <f t="shared" si="26"/>
        <v>100.179</v>
      </c>
      <c r="AP31">
        <f t="shared" si="27"/>
        <v>84.450657002395687</v>
      </c>
      <c r="AQ31">
        <f t="shared" si="28"/>
        <v>0.84299760431223791</v>
      </c>
      <c r="AR31">
        <f t="shared" si="29"/>
        <v>0.16538537632261927</v>
      </c>
      <c r="AS31">
        <v>1689636271.0999999</v>
      </c>
      <c r="AT31">
        <v>400.10899999999998</v>
      </c>
      <c r="AU31">
        <v>404.19099999999997</v>
      </c>
      <c r="AV31">
        <v>25.201599999999999</v>
      </c>
      <c r="AW31">
        <v>23.4724</v>
      </c>
      <c r="AX31">
        <v>403.1</v>
      </c>
      <c r="AY31">
        <v>25.008500000000002</v>
      </c>
      <c r="AZ31">
        <v>600.14</v>
      </c>
      <c r="BA31">
        <v>100.14700000000001</v>
      </c>
      <c r="BB31">
        <v>3.99517E-2</v>
      </c>
      <c r="BC31">
        <v>27.924700000000001</v>
      </c>
      <c r="BD31">
        <v>27.008800000000001</v>
      </c>
      <c r="BE31">
        <v>999.9</v>
      </c>
      <c r="BF31">
        <v>0</v>
      </c>
      <c r="BG31">
        <v>0</v>
      </c>
      <c r="BH31">
        <v>9998.1200000000008</v>
      </c>
      <c r="BI31">
        <v>0</v>
      </c>
      <c r="BJ31">
        <v>80.148099999999999</v>
      </c>
      <c r="BK31">
        <v>-4.0823400000000003</v>
      </c>
      <c r="BL31">
        <v>410.45299999999997</v>
      </c>
      <c r="BM31">
        <v>413.90699999999998</v>
      </c>
      <c r="BN31">
        <v>1.7291300000000001</v>
      </c>
      <c r="BO31">
        <v>404.19099999999997</v>
      </c>
      <c r="BP31">
        <v>23.4724</v>
      </c>
      <c r="BQ31">
        <v>2.52386</v>
      </c>
      <c r="BR31">
        <v>2.3506900000000002</v>
      </c>
      <c r="BS31">
        <v>21.1812</v>
      </c>
      <c r="BT31">
        <v>20.028099999999998</v>
      </c>
      <c r="BU31">
        <v>100.179</v>
      </c>
      <c r="BV31">
        <v>0.90011300000000005</v>
      </c>
      <c r="BW31">
        <v>9.9887400000000001E-2</v>
      </c>
      <c r="BX31">
        <v>0</v>
      </c>
      <c r="BY31">
        <v>2.3281999999999998</v>
      </c>
      <c r="BZ31">
        <v>0</v>
      </c>
      <c r="CA31">
        <v>947.92200000000003</v>
      </c>
      <c r="CB31">
        <v>957.26800000000003</v>
      </c>
      <c r="CC31">
        <v>35.311999999999998</v>
      </c>
      <c r="CD31">
        <v>39.625</v>
      </c>
      <c r="CE31">
        <v>37.936999999999998</v>
      </c>
      <c r="CF31">
        <v>38</v>
      </c>
      <c r="CG31">
        <v>36.311999999999998</v>
      </c>
      <c r="CH31">
        <v>90.17</v>
      </c>
      <c r="CI31">
        <v>10.01</v>
      </c>
      <c r="CJ31">
        <v>0</v>
      </c>
      <c r="CK31">
        <v>1689636274.4000001</v>
      </c>
      <c r="CL31">
        <v>0</v>
      </c>
      <c r="CM31">
        <v>1689635457</v>
      </c>
      <c r="CN31" t="s">
        <v>353</v>
      </c>
      <c r="CO31">
        <v>1689635457</v>
      </c>
      <c r="CP31">
        <v>1689635456</v>
      </c>
      <c r="CQ31">
        <v>43</v>
      </c>
      <c r="CR31">
        <v>4.0000000000000001E-3</v>
      </c>
      <c r="CS31">
        <v>-2.9000000000000001E-2</v>
      </c>
      <c r="CT31">
        <v>-2.9929999999999999</v>
      </c>
      <c r="CU31">
        <v>0.193</v>
      </c>
      <c r="CV31">
        <v>416</v>
      </c>
      <c r="CW31">
        <v>24</v>
      </c>
      <c r="CX31">
        <v>0.09</v>
      </c>
      <c r="CY31">
        <v>0.05</v>
      </c>
      <c r="CZ31">
        <v>3.3607636079526801</v>
      </c>
      <c r="DA31">
        <v>0.54962496249777404</v>
      </c>
      <c r="DB31">
        <v>5.8795486327393801E-2</v>
      </c>
      <c r="DC31">
        <v>1</v>
      </c>
      <c r="DD31">
        <v>404.15480952381</v>
      </c>
      <c r="DE31">
        <v>0.25597402597393698</v>
      </c>
      <c r="DF31">
        <v>5.6400455121104899E-2</v>
      </c>
      <c r="DG31">
        <v>-1</v>
      </c>
      <c r="DH31">
        <v>99.998199999999997</v>
      </c>
      <c r="DI31">
        <v>-0.53764309601948701</v>
      </c>
      <c r="DJ31">
        <v>0.14372667810813899</v>
      </c>
      <c r="DK31">
        <v>1</v>
      </c>
      <c r="DL31">
        <v>2</v>
      </c>
      <c r="DM31">
        <v>2</v>
      </c>
      <c r="DN31" t="s">
        <v>354</v>
      </c>
      <c r="DO31">
        <v>3.1554600000000002</v>
      </c>
      <c r="DP31">
        <v>2.7742599999999999</v>
      </c>
      <c r="DQ31">
        <v>9.4073699999999996E-2</v>
      </c>
      <c r="DR31">
        <v>9.4583799999999996E-2</v>
      </c>
      <c r="DS31">
        <v>0.12311999999999999</v>
      </c>
      <c r="DT31">
        <v>0.11770600000000001</v>
      </c>
      <c r="DU31">
        <v>28597</v>
      </c>
      <c r="DV31">
        <v>29854.7</v>
      </c>
      <c r="DW31">
        <v>29337.5</v>
      </c>
      <c r="DX31">
        <v>30753.4</v>
      </c>
      <c r="DY31">
        <v>33723</v>
      </c>
      <c r="DZ31">
        <v>35585.199999999997</v>
      </c>
      <c r="EA31">
        <v>40305.9</v>
      </c>
      <c r="EB31">
        <v>42691.5</v>
      </c>
      <c r="EC31">
        <v>2.2223999999999999</v>
      </c>
      <c r="ED31">
        <v>1.72628</v>
      </c>
      <c r="EE31">
        <v>9.99607E-2</v>
      </c>
      <c r="EF31">
        <v>0</v>
      </c>
      <c r="EG31">
        <v>25.3719</v>
      </c>
      <c r="EH31">
        <v>999.9</v>
      </c>
      <c r="EI31">
        <v>38.115000000000002</v>
      </c>
      <c r="EJ31">
        <v>37.040999999999997</v>
      </c>
      <c r="EK31">
        <v>24.049199999999999</v>
      </c>
      <c r="EL31">
        <v>60.969700000000003</v>
      </c>
      <c r="EM31">
        <v>23.774000000000001</v>
      </c>
      <c r="EN31">
        <v>1</v>
      </c>
      <c r="EO31">
        <v>-3.1156E-2</v>
      </c>
      <c r="EP31">
        <v>-1.09337</v>
      </c>
      <c r="EQ31">
        <v>20.303899999999999</v>
      </c>
      <c r="ER31">
        <v>5.2393000000000001</v>
      </c>
      <c r="ES31">
        <v>11.8302</v>
      </c>
      <c r="ET31">
        <v>4.9813999999999998</v>
      </c>
      <c r="EU31">
        <v>3.29948</v>
      </c>
      <c r="EV31">
        <v>52.9</v>
      </c>
      <c r="EW31">
        <v>164.4</v>
      </c>
      <c r="EX31">
        <v>8887.9</v>
      </c>
      <c r="EY31">
        <v>3448.4</v>
      </c>
      <c r="EZ31">
        <v>1.87375</v>
      </c>
      <c r="FA31">
        <v>1.8794299999999999</v>
      </c>
      <c r="FB31">
        <v>1.8797299999999999</v>
      </c>
      <c r="FC31">
        <v>1.8803799999999999</v>
      </c>
      <c r="FD31">
        <v>1.87791</v>
      </c>
      <c r="FE31">
        <v>1.8767100000000001</v>
      </c>
      <c r="FF31">
        <v>1.8774200000000001</v>
      </c>
      <c r="FG31">
        <v>1.8751500000000001</v>
      </c>
      <c r="FH31">
        <v>0</v>
      </c>
      <c r="FI31">
        <v>0</v>
      </c>
      <c r="FJ31">
        <v>0</v>
      </c>
      <c r="FK31">
        <v>0</v>
      </c>
      <c r="FL31" t="s">
        <v>355</v>
      </c>
      <c r="FM31" t="s">
        <v>356</v>
      </c>
      <c r="FN31" t="s">
        <v>357</v>
      </c>
      <c r="FO31" t="s">
        <v>357</v>
      </c>
      <c r="FP31" t="s">
        <v>357</v>
      </c>
      <c r="FQ31" t="s">
        <v>357</v>
      </c>
      <c r="FR31">
        <v>0</v>
      </c>
      <c r="FS31">
        <v>100</v>
      </c>
      <c r="FT31">
        <v>100</v>
      </c>
      <c r="FU31">
        <v>-2.9910000000000001</v>
      </c>
      <c r="FV31">
        <v>0.19309999999999999</v>
      </c>
      <c r="FW31">
        <v>-2.9929271402982298</v>
      </c>
      <c r="FX31">
        <v>1.4527828764109799E-4</v>
      </c>
      <c r="FY31">
        <v>-4.3579519040863002E-7</v>
      </c>
      <c r="FZ31">
        <v>2.0799061152897499E-10</v>
      </c>
      <c r="GA31">
        <v>0.19308181818182399</v>
      </c>
      <c r="GB31">
        <v>0</v>
      </c>
      <c r="GC31">
        <v>0</v>
      </c>
      <c r="GD31">
        <v>0</v>
      </c>
      <c r="GE31">
        <v>4</v>
      </c>
      <c r="GF31">
        <v>2147</v>
      </c>
      <c r="GG31">
        <v>-1</v>
      </c>
      <c r="GH31">
        <v>-1</v>
      </c>
      <c r="GI31">
        <v>13.6</v>
      </c>
      <c r="GJ31">
        <v>13.6</v>
      </c>
      <c r="GK31">
        <v>1.0607899999999999</v>
      </c>
      <c r="GL31">
        <v>2.6037599999999999</v>
      </c>
      <c r="GM31">
        <v>1.54541</v>
      </c>
      <c r="GN31">
        <v>2.2705099999999998</v>
      </c>
      <c r="GO31">
        <v>1.5979000000000001</v>
      </c>
      <c r="GP31">
        <v>2.5122100000000001</v>
      </c>
      <c r="GQ31">
        <v>38.061999999999998</v>
      </c>
      <c r="GR31">
        <v>13.939399999999999</v>
      </c>
      <c r="GS31">
        <v>18</v>
      </c>
      <c r="GT31">
        <v>648.24199999999996</v>
      </c>
      <c r="GU31">
        <v>360.29300000000001</v>
      </c>
      <c r="GV31">
        <v>27.905999999999999</v>
      </c>
      <c r="GW31">
        <v>26.4618</v>
      </c>
      <c r="GX31">
        <v>29.999600000000001</v>
      </c>
      <c r="GY31">
        <v>26.682400000000001</v>
      </c>
      <c r="GZ31">
        <v>26.685099999999998</v>
      </c>
      <c r="HA31">
        <v>21.2837</v>
      </c>
      <c r="HB31">
        <v>-30</v>
      </c>
      <c r="HC31">
        <v>-30</v>
      </c>
      <c r="HD31">
        <v>27.9008</v>
      </c>
      <c r="HE31">
        <v>403.95100000000002</v>
      </c>
      <c r="HF31">
        <v>0</v>
      </c>
      <c r="HG31">
        <v>99.941299999999998</v>
      </c>
      <c r="HH31">
        <v>98.914400000000001</v>
      </c>
    </row>
    <row r="32" spans="1:216" x14ac:dyDescent="0.2">
      <c r="A32">
        <v>14</v>
      </c>
      <c r="B32">
        <v>1689636332.0999999</v>
      </c>
      <c r="C32">
        <v>793.09999990463302</v>
      </c>
      <c r="D32" t="s">
        <v>382</v>
      </c>
      <c r="E32" t="s">
        <v>383</v>
      </c>
      <c r="F32" t="s">
        <v>348</v>
      </c>
      <c r="G32" t="s">
        <v>349</v>
      </c>
      <c r="H32" t="s">
        <v>350</v>
      </c>
      <c r="I32" t="s">
        <v>351</v>
      </c>
      <c r="J32" t="s">
        <v>396</v>
      </c>
      <c r="K32" t="s">
        <v>352</v>
      </c>
      <c r="L32">
        <v>1689636332.0999999</v>
      </c>
      <c r="M32">
        <f t="shared" si="0"/>
        <v>1.7546488655275942E-3</v>
      </c>
      <c r="N32">
        <f t="shared" si="1"/>
        <v>1.7546488655275942</v>
      </c>
      <c r="O32">
        <f t="shared" si="2"/>
        <v>2.1508497495059311</v>
      </c>
      <c r="P32">
        <f t="shared" si="3"/>
        <v>400.05900000000003</v>
      </c>
      <c r="Q32">
        <f t="shared" si="4"/>
        <v>372.31496681088345</v>
      </c>
      <c r="R32">
        <f t="shared" si="5"/>
        <v>37.301955873760434</v>
      </c>
      <c r="S32">
        <f t="shared" si="6"/>
        <v>40.081609645525802</v>
      </c>
      <c r="T32">
        <f t="shared" si="7"/>
        <v>0.16754770481813694</v>
      </c>
      <c r="U32">
        <f t="shared" si="8"/>
        <v>2.928758633763342</v>
      </c>
      <c r="V32">
        <f t="shared" si="9"/>
        <v>0.16239911982441071</v>
      </c>
      <c r="W32">
        <f t="shared" si="10"/>
        <v>0.10194885085883479</v>
      </c>
      <c r="X32">
        <f t="shared" si="11"/>
        <v>12.41161772335243</v>
      </c>
      <c r="Y32">
        <f t="shared" si="12"/>
        <v>27.516510758220374</v>
      </c>
      <c r="Z32">
        <f t="shared" si="13"/>
        <v>26.988900000000001</v>
      </c>
      <c r="AA32">
        <f t="shared" si="14"/>
        <v>3.576826993330759</v>
      </c>
      <c r="AB32">
        <f t="shared" si="15"/>
        <v>66.989912992627254</v>
      </c>
      <c r="AC32">
        <f t="shared" si="16"/>
        <v>2.5273037921688601</v>
      </c>
      <c r="AD32">
        <f t="shared" si="17"/>
        <v>3.7726631954978189</v>
      </c>
      <c r="AE32">
        <f t="shared" si="18"/>
        <v>1.0495232011618989</v>
      </c>
      <c r="AF32">
        <f t="shared" si="19"/>
        <v>-77.380014969766904</v>
      </c>
      <c r="AG32">
        <f t="shared" si="20"/>
        <v>143.77940141301673</v>
      </c>
      <c r="AH32">
        <f t="shared" si="21"/>
        <v>10.64184105204273</v>
      </c>
      <c r="AI32">
        <f t="shared" si="22"/>
        <v>89.452845218644981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52699.485979812416</v>
      </c>
      <c r="AO32">
        <f t="shared" si="26"/>
        <v>75.053299999999993</v>
      </c>
      <c r="AP32">
        <f t="shared" si="27"/>
        <v>63.269181867021977</v>
      </c>
      <c r="AQ32">
        <f t="shared" si="28"/>
        <v>0.84299000666222512</v>
      </c>
      <c r="AR32">
        <f t="shared" si="29"/>
        <v>0.1653707128580946</v>
      </c>
      <c r="AS32">
        <v>1689636332.0999999</v>
      </c>
      <c r="AT32">
        <v>400.05900000000003</v>
      </c>
      <c r="AU32">
        <v>402.911</v>
      </c>
      <c r="AV32">
        <v>25.225300000000001</v>
      </c>
      <c r="AW32">
        <v>23.5154</v>
      </c>
      <c r="AX32">
        <v>403.05099999999999</v>
      </c>
      <c r="AY32">
        <v>25.0322</v>
      </c>
      <c r="AZ32">
        <v>600.17100000000005</v>
      </c>
      <c r="BA32">
        <v>100.149</v>
      </c>
      <c r="BB32">
        <v>4.0246200000000003E-2</v>
      </c>
      <c r="BC32">
        <v>27.8995</v>
      </c>
      <c r="BD32">
        <v>26.988900000000001</v>
      </c>
      <c r="BE32">
        <v>999.9</v>
      </c>
      <c r="BF32">
        <v>0</v>
      </c>
      <c r="BG32">
        <v>0</v>
      </c>
      <c r="BH32">
        <v>9980.6200000000008</v>
      </c>
      <c r="BI32">
        <v>0</v>
      </c>
      <c r="BJ32">
        <v>77.161199999999994</v>
      </c>
      <c r="BK32">
        <v>-2.8513799999999998</v>
      </c>
      <c r="BL32">
        <v>410.41199999999998</v>
      </c>
      <c r="BM32">
        <v>412.613</v>
      </c>
      <c r="BN32">
        <v>1.70983</v>
      </c>
      <c r="BO32">
        <v>402.911</v>
      </c>
      <c r="BP32">
        <v>23.5154</v>
      </c>
      <c r="BQ32">
        <v>2.5262899999999999</v>
      </c>
      <c r="BR32">
        <v>2.3550499999999999</v>
      </c>
      <c r="BS32">
        <v>21.196899999999999</v>
      </c>
      <c r="BT32">
        <v>20.058</v>
      </c>
      <c r="BU32">
        <v>75.053299999999993</v>
      </c>
      <c r="BV32">
        <v>0.90028200000000003</v>
      </c>
      <c r="BW32">
        <v>9.9718299999999996E-2</v>
      </c>
      <c r="BX32">
        <v>0</v>
      </c>
      <c r="BY32">
        <v>2.2871999999999999</v>
      </c>
      <c r="BZ32">
        <v>0</v>
      </c>
      <c r="CA32">
        <v>722.53300000000002</v>
      </c>
      <c r="CB32">
        <v>717.20399999999995</v>
      </c>
      <c r="CC32">
        <v>34.936999999999998</v>
      </c>
      <c r="CD32">
        <v>39.311999999999998</v>
      </c>
      <c r="CE32">
        <v>37.561999999999998</v>
      </c>
      <c r="CF32">
        <v>37.75</v>
      </c>
      <c r="CG32">
        <v>36.061999999999998</v>
      </c>
      <c r="CH32">
        <v>67.569999999999993</v>
      </c>
      <c r="CI32">
        <v>7.48</v>
      </c>
      <c r="CJ32">
        <v>0</v>
      </c>
      <c r="CK32">
        <v>1689636335.5999999</v>
      </c>
      <c r="CL32">
        <v>0</v>
      </c>
      <c r="CM32">
        <v>1689635457</v>
      </c>
      <c r="CN32" t="s">
        <v>353</v>
      </c>
      <c r="CO32">
        <v>1689635457</v>
      </c>
      <c r="CP32">
        <v>1689635456</v>
      </c>
      <c r="CQ32">
        <v>43</v>
      </c>
      <c r="CR32">
        <v>4.0000000000000001E-3</v>
      </c>
      <c r="CS32">
        <v>-2.9000000000000001E-2</v>
      </c>
      <c r="CT32">
        <v>-2.9929999999999999</v>
      </c>
      <c r="CU32">
        <v>0.193</v>
      </c>
      <c r="CV32">
        <v>416</v>
      </c>
      <c r="CW32">
        <v>24</v>
      </c>
      <c r="CX32">
        <v>0.09</v>
      </c>
      <c r="CY32">
        <v>0.05</v>
      </c>
      <c r="CZ32">
        <v>2.1016291814061598</v>
      </c>
      <c r="DA32">
        <v>-5.5093531070393401E-2</v>
      </c>
      <c r="DB32">
        <v>4.3385456855678198E-2</v>
      </c>
      <c r="DC32">
        <v>1</v>
      </c>
      <c r="DD32">
        <v>402.93838095238101</v>
      </c>
      <c r="DE32">
        <v>-0.41353246753210199</v>
      </c>
      <c r="DF32">
        <v>5.3422374651250798E-2</v>
      </c>
      <c r="DG32">
        <v>-1</v>
      </c>
      <c r="DH32">
        <v>74.993490476190502</v>
      </c>
      <c r="DI32">
        <v>-0.22770454093251499</v>
      </c>
      <c r="DJ32">
        <v>0.134525730959729</v>
      </c>
      <c r="DK32">
        <v>1</v>
      </c>
      <c r="DL32">
        <v>2</v>
      </c>
      <c r="DM32">
        <v>2</v>
      </c>
      <c r="DN32" t="s">
        <v>354</v>
      </c>
      <c r="DO32">
        <v>3.1555900000000001</v>
      </c>
      <c r="DP32">
        <v>2.7744</v>
      </c>
      <c r="DQ32">
        <v>9.4086600000000006E-2</v>
      </c>
      <c r="DR32">
        <v>9.4377600000000006E-2</v>
      </c>
      <c r="DS32">
        <v>0.12322900000000001</v>
      </c>
      <c r="DT32">
        <v>0.117883</v>
      </c>
      <c r="DU32">
        <v>28600.3</v>
      </c>
      <c r="DV32">
        <v>29865.5</v>
      </c>
      <c r="DW32">
        <v>29341</v>
      </c>
      <c r="DX32">
        <v>30757.200000000001</v>
      </c>
      <c r="DY32">
        <v>33722.300000000003</v>
      </c>
      <c r="DZ32">
        <v>35582.1</v>
      </c>
      <c r="EA32">
        <v>40310.699999999997</v>
      </c>
      <c r="EB32">
        <v>42696.800000000003</v>
      </c>
      <c r="EC32">
        <v>2.22397</v>
      </c>
      <c r="ED32">
        <v>1.72705</v>
      </c>
      <c r="EE32">
        <v>9.7066200000000005E-2</v>
      </c>
      <c r="EF32">
        <v>0</v>
      </c>
      <c r="EG32">
        <v>25.3994</v>
      </c>
      <c r="EH32">
        <v>999.9</v>
      </c>
      <c r="EI32">
        <v>38.066000000000003</v>
      </c>
      <c r="EJ32">
        <v>37.021000000000001</v>
      </c>
      <c r="EK32">
        <v>23.990600000000001</v>
      </c>
      <c r="EL32">
        <v>61.079700000000003</v>
      </c>
      <c r="EM32">
        <v>24.647400000000001</v>
      </c>
      <c r="EN32">
        <v>1</v>
      </c>
      <c r="EO32">
        <v>-3.6283000000000003E-2</v>
      </c>
      <c r="EP32">
        <v>-1.2620400000000001</v>
      </c>
      <c r="EQ32">
        <v>20.302700000000002</v>
      </c>
      <c r="ER32">
        <v>5.2393000000000001</v>
      </c>
      <c r="ES32">
        <v>11.8302</v>
      </c>
      <c r="ET32">
        <v>4.9816000000000003</v>
      </c>
      <c r="EU32">
        <v>3.29948</v>
      </c>
      <c r="EV32">
        <v>53</v>
      </c>
      <c r="EW32">
        <v>164.4</v>
      </c>
      <c r="EX32">
        <v>8887.9</v>
      </c>
      <c r="EY32">
        <v>3449.8</v>
      </c>
      <c r="EZ32">
        <v>1.87364</v>
      </c>
      <c r="FA32">
        <v>1.8794</v>
      </c>
      <c r="FB32">
        <v>1.8797299999999999</v>
      </c>
      <c r="FC32">
        <v>1.8803399999999999</v>
      </c>
      <c r="FD32">
        <v>1.87791</v>
      </c>
      <c r="FE32">
        <v>1.87669</v>
      </c>
      <c r="FF32">
        <v>1.8773899999999999</v>
      </c>
      <c r="FG32">
        <v>1.87514</v>
      </c>
      <c r="FH32">
        <v>0</v>
      </c>
      <c r="FI32">
        <v>0</v>
      </c>
      <c r="FJ32">
        <v>0</v>
      </c>
      <c r="FK32">
        <v>0</v>
      </c>
      <c r="FL32" t="s">
        <v>355</v>
      </c>
      <c r="FM32" t="s">
        <v>356</v>
      </c>
      <c r="FN32" t="s">
        <v>357</v>
      </c>
      <c r="FO32" t="s">
        <v>357</v>
      </c>
      <c r="FP32" t="s">
        <v>357</v>
      </c>
      <c r="FQ32" t="s">
        <v>357</v>
      </c>
      <c r="FR32">
        <v>0</v>
      </c>
      <c r="FS32">
        <v>100</v>
      </c>
      <c r="FT32">
        <v>100</v>
      </c>
      <c r="FU32">
        <v>-2.992</v>
      </c>
      <c r="FV32">
        <v>0.19309999999999999</v>
      </c>
      <c r="FW32">
        <v>-2.9929271402982298</v>
      </c>
      <c r="FX32">
        <v>1.4527828764109799E-4</v>
      </c>
      <c r="FY32">
        <v>-4.3579519040863002E-7</v>
      </c>
      <c r="FZ32">
        <v>2.0799061152897499E-10</v>
      </c>
      <c r="GA32">
        <v>0.19308181818182399</v>
      </c>
      <c r="GB32">
        <v>0</v>
      </c>
      <c r="GC32">
        <v>0</v>
      </c>
      <c r="GD32">
        <v>0</v>
      </c>
      <c r="GE32">
        <v>4</v>
      </c>
      <c r="GF32">
        <v>2147</v>
      </c>
      <c r="GG32">
        <v>-1</v>
      </c>
      <c r="GH32">
        <v>-1</v>
      </c>
      <c r="GI32">
        <v>14.6</v>
      </c>
      <c r="GJ32">
        <v>14.6</v>
      </c>
      <c r="GK32">
        <v>1.0583499999999999</v>
      </c>
      <c r="GL32">
        <v>2.6159699999999999</v>
      </c>
      <c r="GM32">
        <v>1.54541</v>
      </c>
      <c r="GN32">
        <v>2.2717299999999998</v>
      </c>
      <c r="GO32">
        <v>1.5979000000000001</v>
      </c>
      <c r="GP32">
        <v>2.4377399999999998</v>
      </c>
      <c r="GQ32">
        <v>38.061999999999998</v>
      </c>
      <c r="GR32">
        <v>13.921900000000001</v>
      </c>
      <c r="GS32">
        <v>18</v>
      </c>
      <c r="GT32">
        <v>648.48500000000001</v>
      </c>
      <c r="GU32">
        <v>360.17099999999999</v>
      </c>
      <c r="GV32">
        <v>28.0108</v>
      </c>
      <c r="GW32">
        <v>26.3888</v>
      </c>
      <c r="GX32">
        <v>29.999600000000001</v>
      </c>
      <c r="GY32">
        <v>26.600899999999999</v>
      </c>
      <c r="GZ32">
        <v>26.602599999999999</v>
      </c>
      <c r="HA32">
        <v>21.2346</v>
      </c>
      <c r="HB32">
        <v>-30</v>
      </c>
      <c r="HC32">
        <v>-30</v>
      </c>
      <c r="HD32">
        <v>28.017800000000001</v>
      </c>
      <c r="HE32">
        <v>402.75</v>
      </c>
      <c r="HF32">
        <v>0</v>
      </c>
      <c r="HG32">
        <v>99.953100000000006</v>
      </c>
      <c r="HH32">
        <v>98.926599999999993</v>
      </c>
    </row>
    <row r="33" spans="1:216" x14ac:dyDescent="0.2">
      <c r="A33">
        <v>15</v>
      </c>
      <c r="B33">
        <v>1689636393.0999999</v>
      </c>
      <c r="C33">
        <v>854.09999990463302</v>
      </c>
      <c r="D33" t="s">
        <v>384</v>
      </c>
      <c r="E33" t="s">
        <v>385</v>
      </c>
      <c r="F33" t="s">
        <v>348</v>
      </c>
      <c r="G33" t="s">
        <v>349</v>
      </c>
      <c r="H33" t="s">
        <v>350</v>
      </c>
      <c r="I33" t="s">
        <v>351</v>
      </c>
      <c r="J33" t="s">
        <v>396</v>
      </c>
      <c r="K33" t="s">
        <v>352</v>
      </c>
      <c r="L33">
        <v>1689636393.0999999</v>
      </c>
      <c r="M33">
        <f t="shared" si="0"/>
        <v>1.739150025709326E-3</v>
      </c>
      <c r="N33">
        <f t="shared" si="1"/>
        <v>1.739150025709326</v>
      </c>
      <c r="O33">
        <f t="shared" si="2"/>
        <v>1.3918234796138367</v>
      </c>
      <c r="P33">
        <f t="shared" si="3"/>
        <v>400.09399999999999</v>
      </c>
      <c r="Q33">
        <f t="shared" si="4"/>
        <v>379.59890925511002</v>
      </c>
      <c r="R33">
        <f t="shared" si="5"/>
        <v>38.032975559028579</v>
      </c>
      <c r="S33">
        <f t="shared" si="6"/>
        <v>40.086430577932802</v>
      </c>
      <c r="T33">
        <f t="shared" si="7"/>
        <v>0.16592646389808829</v>
      </c>
      <c r="U33">
        <f t="shared" si="8"/>
        <v>2.9322147681103647</v>
      </c>
      <c r="V33">
        <f t="shared" si="9"/>
        <v>0.16088117720621373</v>
      </c>
      <c r="W33">
        <f t="shared" si="10"/>
        <v>0.10099125575806975</v>
      </c>
      <c r="X33">
        <f t="shared" si="11"/>
        <v>9.9239954039999994</v>
      </c>
      <c r="Y33">
        <f t="shared" si="12"/>
        <v>27.504606857386374</v>
      </c>
      <c r="Z33">
        <f t="shared" si="13"/>
        <v>27.006699999999999</v>
      </c>
      <c r="AA33">
        <f t="shared" si="14"/>
        <v>3.5805683611839085</v>
      </c>
      <c r="AB33">
        <f t="shared" si="15"/>
        <v>67.081356027498629</v>
      </c>
      <c r="AC33">
        <f t="shared" si="16"/>
        <v>2.5305026449996797</v>
      </c>
      <c r="AD33">
        <f t="shared" si="17"/>
        <v>3.7722890455022289</v>
      </c>
      <c r="AE33">
        <f t="shared" si="18"/>
        <v>1.0500657161842288</v>
      </c>
      <c r="AF33">
        <f t="shared" si="19"/>
        <v>-76.696516133781273</v>
      </c>
      <c r="AG33">
        <f t="shared" si="20"/>
        <v>140.86648041358217</v>
      </c>
      <c r="AH33">
        <f t="shared" si="21"/>
        <v>10.414787949028037</v>
      </c>
      <c r="AI33">
        <f t="shared" si="22"/>
        <v>84.508747632828928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52799.533303814467</v>
      </c>
      <c r="AO33">
        <f t="shared" si="26"/>
        <v>60.003599999999999</v>
      </c>
      <c r="AP33">
        <f t="shared" si="27"/>
        <v>50.5830348</v>
      </c>
      <c r="AQ33">
        <f t="shared" si="28"/>
        <v>0.84299999999999997</v>
      </c>
      <c r="AR33">
        <f t="shared" si="29"/>
        <v>0.16538999999999998</v>
      </c>
      <c r="AS33">
        <v>1689636393.0999999</v>
      </c>
      <c r="AT33">
        <v>400.09399999999999</v>
      </c>
      <c r="AU33">
        <v>402.18099999999998</v>
      </c>
      <c r="AV33">
        <v>25.256399999999999</v>
      </c>
      <c r="AW33">
        <v>23.561699999999998</v>
      </c>
      <c r="AX33">
        <v>403.08600000000001</v>
      </c>
      <c r="AY33">
        <v>25.063300000000002</v>
      </c>
      <c r="AZ33">
        <v>600.18600000000004</v>
      </c>
      <c r="BA33">
        <v>100.152</v>
      </c>
      <c r="BB33">
        <v>4.0531200000000003E-2</v>
      </c>
      <c r="BC33">
        <v>27.8978</v>
      </c>
      <c r="BD33">
        <v>27.006699999999999</v>
      </c>
      <c r="BE33">
        <v>999.9</v>
      </c>
      <c r="BF33">
        <v>0</v>
      </c>
      <c r="BG33">
        <v>0</v>
      </c>
      <c r="BH33">
        <v>10000</v>
      </c>
      <c r="BI33">
        <v>0</v>
      </c>
      <c r="BJ33">
        <v>76.775000000000006</v>
      </c>
      <c r="BK33">
        <v>-2.0869800000000001</v>
      </c>
      <c r="BL33">
        <v>410.46100000000001</v>
      </c>
      <c r="BM33">
        <v>411.88600000000002</v>
      </c>
      <c r="BN33">
        <v>1.69475</v>
      </c>
      <c r="BO33">
        <v>402.18099999999998</v>
      </c>
      <c r="BP33">
        <v>23.561699999999998</v>
      </c>
      <c r="BQ33">
        <v>2.52948</v>
      </c>
      <c r="BR33">
        <v>2.35975</v>
      </c>
      <c r="BS33">
        <v>21.217500000000001</v>
      </c>
      <c r="BT33">
        <v>20.090199999999999</v>
      </c>
      <c r="BU33">
        <v>60.003599999999999</v>
      </c>
      <c r="BV33">
        <v>0.89999700000000005</v>
      </c>
      <c r="BW33">
        <v>0.10000299999999999</v>
      </c>
      <c r="BX33">
        <v>0</v>
      </c>
      <c r="BY33">
        <v>2.4779</v>
      </c>
      <c r="BZ33">
        <v>0</v>
      </c>
      <c r="CA33">
        <v>582.88300000000004</v>
      </c>
      <c r="CB33">
        <v>573.35500000000002</v>
      </c>
      <c r="CC33">
        <v>34.625</v>
      </c>
      <c r="CD33">
        <v>39.061999999999998</v>
      </c>
      <c r="CE33">
        <v>37.25</v>
      </c>
      <c r="CF33">
        <v>37.561999999999998</v>
      </c>
      <c r="CG33">
        <v>35.75</v>
      </c>
      <c r="CH33">
        <v>54</v>
      </c>
      <c r="CI33">
        <v>6</v>
      </c>
      <c r="CJ33">
        <v>0</v>
      </c>
      <c r="CK33">
        <v>1689636396.2</v>
      </c>
      <c r="CL33">
        <v>0</v>
      </c>
      <c r="CM33">
        <v>1689635457</v>
      </c>
      <c r="CN33" t="s">
        <v>353</v>
      </c>
      <c r="CO33">
        <v>1689635457</v>
      </c>
      <c r="CP33">
        <v>1689635456</v>
      </c>
      <c r="CQ33">
        <v>43</v>
      </c>
      <c r="CR33">
        <v>4.0000000000000001E-3</v>
      </c>
      <c r="CS33">
        <v>-2.9000000000000001E-2</v>
      </c>
      <c r="CT33">
        <v>-2.9929999999999999</v>
      </c>
      <c r="CU33">
        <v>0.193</v>
      </c>
      <c r="CV33">
        <v>416</v>
      </c>
      <c r="CW33">
        <v>24</v>
      </c>
      <c r="CX33">
        <v>0.09</v>
      </c>
      <c r="CY33">
        <v>0.05</v>
      </c>
      <c r="CZ33">
        <v>1.34393807555684</v>
      </c>
      <c r="DA33">
        <v>-0.38445814818979301</v>
      </c>
      <c r="DB33">
        <v>7.2355851965613394E-2</v>
      </c>
      <c r="DC33">
        <v>1</v>
      </c>
      <c r="DD33">
        <v>402.11394999999999</v>
      </c>
      <c r="DE33">
        <v>-0.57270676691642697</v>
      </c>
      <c r="DF33">
        <v>9.4853294618591197E-2</v>
      </c>
      <c r="DG33">
        <v>-1</v>
      </c>
      <c r="DH33">
        <v>59.995975000000001</v>
      </c>
      <c r="DI33">
        <v>7.1895875864860098E-3</v>
      </c>
      <c r="DJ33">
        <v>3.41055347414394E-3</v>
      </c>
      <c r="DK33">
        <v>1</v>
      </c>
      <c r="DL33">
        <v>2</v>
      </c>
      <c r="DM33">
        <v>2</v>
      </c>
      <c r="DN33" t="s">
        <v>354</v>
      </c>
      <c r="DO33">
        <v>3.1556799999999998</v>
      </c>
      <c r="DP33">
        <v>2.7748599999999999</v>
      </c>
      <c r="DQ33">
        <v>9.4114000000000003E-2</v>
      </c>
      <c r="DR33">
        <v>9.4268599999999994E-2</v>
      </c>
      <c r="DS33">
        <v>0.123363</v>
      </c>
      <c r="DT33">
        <v>0.11806899999999999</v>
      </c>
      <c r="DU33">
        <v>28602</v>
      </c>
      <c r="DV33">
        <v>29872.6</v>
      </c>
      <c r="DW33">
        <v>29343.4</v>
      </c>
      <c r="DX33">
        <v>30760.5</v>
      </c>
      <c r="DY33">
        <v>33718.400000000001</v>
      </c>
      <c r="DZ33">
        <v>35577.599999999999</v>
      </c>
      <c r="EA33">
        <v>40312.800000000003</v>
      </c>
      <c r="EB33">
        <v>42700.9</v>
      </c>
      <c r="EC33">
        <v>2.2245200000000001</v>
      </c>
      <c r="ED33">
        <v>1.7277</v>
      </c>
      <c r="EE33">
        <v>9.5970899999999998E-2</v>
      </c>
      <c r="EF33">
        <v>0</v>
      </c>
      <c r="EG33">
        <v>25.435199999999998</v>
      </c>
      <c r="EH33">
        <v>999.9</v>
      </c>
      <c r="EI33">
        <v>38.066000000000003</v>
      </c>
      <c r="EJ33">
        <v>37.040999999999997</v>
      </c>
      <c r="EK33">
        <v>24.018000000000001</v>
      </c>
      <c r="EL33">
        <v>61.1297</v>
      </c>
      <c r="EM33">
        <v>23.709900000000001</v>
      </c>
      <c r="EN33">
        <v>1</v>
      </c>
      <c r="EO33">
        <v>-4.2029999999999998E-2</v>
      </c>
      <c r="EP33">
        <v>-1.0766100000000001</v>
      </c>
      <c r="EQ33">
        <v>20.304200000000002</v>
      </c>
      <c r="ER33">
        <v>5.2403500000000003</v>
      </c>
      <c r="ES33">
        <v>11.8302</v>
      </c>
      <c r="ET33">
        <v>4.9817499999999999</v>
      </c>
      <c r="EU33">
        <v>3.2995000000000001</v>
      </c>
      <c r="EV33">
        <v>53</v>
      </c>
      <c r="EW33">
        <v>164.4</v>
      </c>
      <c r="EX33">
        <v>8887.9</v>
      </c>
      <c r="EY33">
        <v>3451</v>
      </c>
      <c r="EZ33">
        <v>1.87374</v>
      </c>
      <c r="FA33">
        <v>1.8794299999999999</v>
      </c>
      <c r="FB33">
        <v>1.8797299999999999</v>
      </c>
      <c r="FC33">
        <v>1.8804000000000001</v>
      </c>
      <c r="FD33">
        <v>1.8779399999999999</v>
      </c>
      <c r="FE33">
        <v>1.87673</v>
      </c>
      <c r="FF33">
        <v>1.87744</v>
      </c>
      <c r="FG33">
        <v>1.8751500000000001</v>
      </c>
      <c r="FH33">
        <v>0</v>
      </c>
      <c r="FI33">
        <v>0</v>
      </c>
      <c r="FJ33">
        <v>0</v>
      </c>
      <c r="FK33">
        <v>0</v>
      </c>
      <c r="FL33" t="s">
        <v>355</v>
      </c>
      <c r="FM33" t="s">
        <v>356</v>
      </c>
      <c r="FN33" t="s">
        <v>357</v>
      </c>
      <c r="FO33" t="s">
        <v>357</v>
      </c>
      <c r="FP33" t="s">
        <v>357</v>
      </c>
      <c r="FQ33" t="s">
        <v>357</v>
      </c>
      <c r="FR33">
        <v>0</v>
      </c>
      <c r="FS33">
        <v>100</v>
      </c>
      <c r="FT33">
        <v>100</v>
      </c>
      <c r="FU33">
        <v>-2.992</v>
      </c>
      <c r="FV33">
        <v>0.19309999999999999</v>
      </c>
      <c r="FW33">
        <v>-2.9929271402982298</v>
      </c>
      <c r="FX33">
        <v>1.4527828764109799E-4</v>
      </c>
      <c r="FY33">
        <v>-4.3579519040863002E-7</v>
      </c>
      <c r="FZ33">
        <v>2.0799061152897499E-10</v>
      </c>
      <c r="GA33">
        <v>0.19308181818182399</v>
      </c>
      <c r="GB33">
        <v>0</v>
      </c>
      <c r="GC33">
        <v>0</v>
      </c>
      <c r="GD33">
        <v>0</v>
      </c>
      <c r="GE33">
        <v>4</v>
      </c>
      <c r="GF33">
        <v>2147</v>
      </c>
      <c r="GG33">
        <v>-1</v>
      </c>
      <c r="GH33">
        <v>-1</v>
      </c>
      <c r="GI33">
        <v>15.6</v>
      </c>
      <c r="GJ33">
        <v>15.6</v>
      </c>
      <c r="GK33">
        <v>1.0571299999999999</v>
      </c>
      <c r="GL33">
        <v>2.6086399999999998</v>
      </c>
      <c r="GM33">
        <v>1.54541</v>
      </c>
      <c r="GN33">
        <v>2.2705099999999998</v>
      </c>
      <c r="GO33">
        <v>1.5979000000000001</v>
      </c>
      <c r="GP33">
        <v>2.4047900000000002</v>
      </c>
      <c r="GQ33">
        <v>38.086300000000001</v>
      </c>
      <c r="GR33">
        <v>13.904400000000001</v>
      </c>
      <c r="GS33">
        <v>18</v>
      </c>
      <c r="GT33">
        <v>648.01700000000005</v>
      </c>
      <c r="GU33">
        <v>360.02199999999999</v>
      </c>
      <c r="GV33">
        <v>27.9223</v>
      </c>
      <c r="GW33">
        <v>26.3231</v>
      </c>
      <c r="GX33">
        <v>29.9998</v>
      </c>
      <c r="GY33">
        <v>26.524699999999999</v>
      </c>
      <c r="GZ33">
        <v>26.526499999999999</v>
      </c>
      <c r="HA33">
        <v>21.210100000000001</v>
      </c>
      <c r="HB33">
        <v>-30</v>
      </c>
      <c r="HC33">
        <v>-30</v>
      </c>
      <c r="HD33">
        <v>27.909199999999998</v>
      </c>
      <c r="HE33">
        <v>402.02499999999998</v>
      </c>
      <c r="HF33">
        <v>0</v>
      </c>
      <c r="HG33">
        <v>99.959599999999995</v>
      </c>
      <c r="HH33">
        <v>98.936499999999995</v>
      </c>
    </row>
    <row r="34" spans="1:216" x14ac:dyDescent="0.2">
      <c r="A34">
        <v>16</v>
      </c>
      <c r="B34">
        <v>1689636454.0999999</v>
      </c>
      <c r="C34">
        <v>915.09999990463302</v>
      </c>
      <c r="D34" t="s">
        <v>386</v>
      </c>
      <c r="E34" t="s">
        <v>387</v>
      </c>
      <c r="F34" t="s">
        <v>348</v>
      </c>
      <c r="G34" t="s">
        <v>349</v>
      </c>
      <c r="H34" t="s">
        <v>350</v>
      </c>
      <c r="I34" t="s">
        <v>351</v>
      </c>
      <c r="J34" t="s">
        <v>396</v>
      </c>
      <c r="K34" t="s">
        <v>352</v>
      </c>
      <c r="L34">
        <v>1689636454.0999999</v>
      </c>
      <c r="M34">
        <f t="shared" si="0"/>
        <v>1.716048913055002E-3</v>
      </c>
      <c r="N34">
        <f t="shared" si="1"/>
        <v>1.7160489130550021</v>
      </c>
      <c r="O34">
        <f t="shared" si="2"/>
        <v>0.76701618826529372</v>
      </c>
      <c r="P34">
        <f t="shared" si="3"/>
        <v>400.065</v>
      </c>
      <c r="Q34">
        <f t="shared" si="4"/>
        <v>385.69569148846841</v>
      </c>
      <c r="R34">
        <f t="shared" si="5"/>
        <v>38.642879948849966</v>
      </c>
      <c r="S34">
        <f t="shared" si="6"/>
        <v>40.082542034823007</v>
      </c>
      <c r="T34">
        <f t="shared" si="7"/>
        <v>0.16475468334849125</v>
      </c>
      <c r="U34">
        <f t="shared" si="8"/>
        <v>2.9342674022070954</v>
      </c>
      <c r="V34">
        <f t="shared" si="9"/>
        <v>0.15978262243779784</v>
      </c>
      <c r="W34">
        <f t="shared" si="10"/>
        <v>0.10029836003477535</v>
      </c>
      <c r="X34">
        <f t="shared" si="11"/>
        <v>8.2614703812612618</v>
      </c>
      <c r="Y34">
        <f t="shared" si="12"/>
        <v>27.459563192868966</v>
      </c>
      <c r="Z34">
        <f t="shared" si="13"/>
        <v>26.9954</v>
      </c>
      <c r="AA34">
        <f t="shared" si="14"/>
        <v>3.5781928274162782</v>
      </c>
      <c r="AB34">
        <f t="shared" si="15"/>
        <v>67.363215177320512</v>
      </c>
      <c r="AC34">
        <f t="shared" si="16"/>
        <v>2.5349892193935601</v>
      </c>
      <c r="AD34">
        <f t="shared" si="17"/>
        <v>3.7631654200600373</v>
      </c>
      <c r="AE34">
        <f t="shared" si="18"/>
        <v>1.0432036080227181</v>
      </c>
      <c r="AF34">
        <f t="shared" si="19"/>
        <v>-75.677757065725586</v>
      </c>
      <c r="AG34">
        <f t="shared" si="20"/>
        <v>136.18768580326764</v>
      </c>
      <c r="AH34">
        <f t="shared" si="21"/>
        <v>10.059169967119354</v>
      </c>
      <c r="AI34">
        <f t="shared" si="22"/>
        <v>78.830569085922662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52866.021912640521</v>
      </c>
      <c r="AO34">
        <f t="shared" si="26"/>
        <v>49.9497</v>
      </c>
      <c r="AP34">
        <f t="shared" si="27"/>
        <v>42.1077470990991</v>
      </c>
      <c r="AQ34">
        <f t="shared" si="28"/>
        <v>0.84300300300300302</v>
      </c>
      <c r="AR34">
        <f t="shared" si="29"/>
        <v>0.1653957957957958</v>
      </c>
      <c r="AS34">
        <v>1689636454.0999999</v>
      </c>
      <c r="AT34">
        <v>400.065</v>
      </c>
      <c r="AU34">
        <v>401.51799999999997</v>
      </c>
      <c r="AV34">
        <v>25.3018</v>
      </c>
      <c r="AW34">
        <v>23.629799999999999</v>
      </c>
      <c r="AX34">
        <v>403.05700000000002</v>
      </c>
      <c r="AY34">
        <v>25.108699999999999</v>
      </c>
      <c r="AZ34">
        <v>600.226</v>
      </c>
      <c r="BA34">
        <v>100.15</v>
      </c>
      <c r="BB34">
        <v>4.0074199999999997E-2</v>
      </c>
      <c r="BC34">
        <v>27.856300000000001</v>
      </c>
      <c r="BD34">
        <v>26.9954</v>
      </c>
      <c r="BE34">
        <v>999.9</v>
      </c>
      <c r="BF34">
        <v>0</v>
      </c>
      <c r="BG34">
        <v>0</v>
      </c>
      <c r="BH34">
        <v>10011.9</v>
      </c>
      <c r="BI34">
        <v>0</v>
      </c>
      <c r="BJ34">
        <v>77.407300000000006</v>
      </c>
      <c r="BK34">
        <v>-1.45282</v>
      </c>
      <c r="BL34">
        <v>410.45</v>
      </c>
      <c r="BM34">
        <v>411.23500000000001</v>
      </c>
      <c r="BN34">
        <v>1.67194</v>
      </c>
      <c r="BO34">
        <v>401.51799999999997</v>
      </c>
      <c r="BP34">
        <v>23.629799999999999</v>
      </c>
      <c r="BQ34">
        <v>2.5339700000000001</v>
      </c>
      <c r="BR34">
        <v>2.36652</v>
      </c>
      <c r="BS34">
        <v>21.246300000000002</v>
      </c>
      <c r="BT34">
        <v>20.136500000000002</v>
      </c>
      <c r="BU34">
        <v>49.9497</v>
      </c>
      <c r="BV34">
        <v>0.89993800000000002</v>
      </c>
      <c r="BW34">
        <v>0.100062</v>
      </c>
      <c r="BX34">
        <v>0</v>
      </c>
      <c r="BY34">
        <v>2.3491</v>
      </c>
      <c r="BZ34">
        <v>0</v>
      </c>
      <c r="CA34">
        <v>499.45800000000003</v>
      </c>
      <c r="CB34">
        <v>477.28</v>
      </c>
      <c r="CC34">
        <v>34.375</v>
      </c>
      <c r="CD34">
        <v>38.875</v>
      </c>
      <c r="CE34">
        <v>37</v>
      </c>
      <c r="CF34">
        <v>37.375</v>
      </c>
      <c r="CG34">
        <v>35.5</v>
      </c>
      <c r="CH34">
        <v>44.95</v>
      </c>
      <c r="CI34">
        <v>5</v>
      </c>
      <c r="CJ34">
        <v>0</v>
      </c>
      <c r="CK34">
        <v>1689636457.4000001</v>
      </c>
      <c r="CL34">
        <v>0</v>
      </c>
      <c r="CM34">
        <v>1689635457</v>
      </c>
      <c r="CN34" t="s">
        <v>353</v>
      </c>
      <c r="CO34">
        <v>1689635457</v>
      </c>
      <c r="CP34">
        <v>1689635456</v>
      </c>
      <c r="CQ34">
        <v>43</v>
      </c>
      <c r="CR34">
        <v>4.0000000000000001E-3</v>
      </c>
      <c r="CS34">
        <v>-2.9000000000000001E-2</v>
      </c>
      <c r="CT34">
        <v>-2.9929999999999999</v>
      </c>
      <c r="CU34">
        <v>0.193</v>
      </c>
      <c r="CV34">
        <v>416</v>
      </c>
      <c r="CW34">
        <v>24</v>
      </c>
      <c r="CX34">
        <v>0.09</v>
      </c>
      <c r="CY34">
        <v>0.05</v>
      </c>
      <c r="CZ34">
        <v>0.84826641765380395</v>
      </c>
      <c r="DA34">
        <v>-0.20334908520754999</v>
      </c>
      <c r="DB34">
        <v>5.92175679030955E-2</v>
      </c>
      <c r="DC34">
        <v>1</v>
      </c>
      <c r="DD34">
        <v>401.58909523809501</v>
      </c>
      <c r="DE34">
        <v>-0.185220779220929</v>
      </c>
      <c r="DF34">
        <v>6.0792312140759801E-2</v>
      </c>
      <c r="DG34">
        <v>-1</v>
      </c>
      <c r="DH34">
        <v>49.968685714285698</v>
      </c>
      <c r="DI34">
        <v>-0.10235470708255</v>
      </c>
      <c r="DJ34">
        <v>6.5118794636924202E-2</v>
      </c>
      <c r="DK34">
        <v>1</v>
      </c>
      <c r="DL34">
        <v>2</v>
      </c>
      <c r="DM34">
        <v>2</v>
      </c>
      <c r="DN34" t="s">
        <v>354</v>
      </c>
      <c r="DO34">
        <v>3.1558099999999998</v>
      </c>
      <c r="DP34">
        <v>2.7745099999999998</v>
      </c>
      <c r="DQ34">
        <v>9.4121399999999994E-2</v>
      </c>
      <c r="DR34">
        <v>9.4162999999999997E-2</v>
      </c>
      <c r="DS34">
        <v>0.12353500000000001</v>
      </c>
      <c r="DT34">
        <v>0.118323</v>
      </c>
      <c r="DU34">
        <v>28604.799999999999</v>
      </c>
      <c r="DV34">
        <v>29877.599999999999</v>
      </c>
      <c r="DW34">
        <v>29346.3</v>
      </c>
      <c r="DX34">
        <v>30761.9</v>
      </c>
      <c r="DY34">
        <v>33715.199999999997</v>
      </c>
      <c r="DZ34">
        <v>35568.199999999997</v>
      </c>
      <c r="EA34">
        <v>40317.4</v>
      </c>
      <c r="EB34">
        <v>42702.3</v>
      </c>
      <c r="EC34">
        <v>2.2253699999999998</v>
      </c>
      <c r="ED34">
        <v>1.7282200000000001</v>
      </c>
      <c r="EE34">
        <v>9.3974199999999994E-2</v>
      </c>
      <c r="EF34">
        <v>0</v>
      </c>
      <c r="EG34">
        <v>25.456600000000002</v>
      </c>
      <c r="EH34">
        <v>999.9</v>
      </c>
      <c r="EI34">
        <v>38.042000000000002</v>
      </c>
      <c r="EJ34">
        <v>37.040999999999997</v>
      </c>
      <c r="EK34">
        <v>24.001100000000001</v>
      </c>
      <c r="EL34">
        <v>61.089700000000001</v>
      </c>
      <c r="EM34">
        <v>24.659500000000001</v>
      </c>
      <c r="EN34">
        <v>1</v>
      </c>
      <c r="EO34">
        <v>-4.5127E-2</v>
      </c>
      <c r="EP34">
        <v>-1.1813</v>
      </c>
      <c r="EQ34">
        <v>20.303599999999999</v>
      </c>
      <c r="ER34">
        <v>5.2366099999999998</v>
      </c>
      <c r="ES34">
        <v>11.8302</v>
      </c>
      <c r="ET34">
        <v>4.9816000000000003</v>
      </c>
      <c r="EU34">
        <v>3.2995800000000002</v>
      </c>
      <c r="EV34">
        <v>53</v>
      </c>
      <c r="EW34">
        <v>164.4</v>
      </c>
      <c r="EX34">
        <v>8887.9</v>
      </c>
      <c r="EY34">
        <v>3452.3</v>
      </c>
      <c r="EZ34">
        <v>1.8737200000000001</v>
      </c>
      <c r="FA34">
        <v>1.8794299999999999</v>
      </c>
      <c r="FB34">
        <v>1.8797299999999999</v>
      </c>
      <c r="FC34">
        <v>1.8803700000000001</v>
      </c>
      <c r="FD34">
        <v>1.8779699999999999</v>
      </c>
      <c r="FE34">
        <v>1.8767100000000001</v>
      </c>
      <c r="FF34">
        <v>1.8774299999999999</v>
      </c>
      <c r="FG34">
        <v>1.8751500000000001</v>
      </c>
      <c r="FH34">
        <v>0</v>
      </c>
      <c r="FI34">
        <v>0</v>
      </c>
      <c r="FJ34">
        <v>0</v>
      </c>
      <c r="FK34">
        <v>0</v>
      </c>
      <c r="FL34" t="s">
        <v>355</v>
      </c>
      <c r="FM34" t="s">
        <v>356</v>
      </c>
      <c r="FN34" t="s">
        <v>357</v>
      </c>
      <c r="FO34" t="s">
        <v>357</v>
      </c>
      <c r="FP34" t="s">
        <v>357</v>
      </c>
      <c r="FQ34" t="s">
        <v>357</v>
      </c>
      <c r="FR34">
        <v>0</v>
      </c>
      <c r="FS34">
        <v>100</v>
      </c>
      <c r="FT34">
        <v>100</v>
      </c>
      <c r="FU34">
        <v>-2.992</v>
      </c>
      <c r="FV34">
        <v>0.19309999999999999</v>
      </c>
      <c r="FW34">
        <v>-2.9929271402982298</v>
      </c>
      <c r="FX34">
        <v>1.4527828764109799E-4</v>
      </c>
      <c r="FY34">
        <v>-4.3579519040863002E-7</v>
      </c>
      <c r="FZ34">
        <v>2.0799061152897499E-10</v>
      </c>
      <c r="GA34">
        <v>0.19308181818182399</v>
      </c>
      <c r="GB34">
        <v>0</v>
      </c>
      <c r="GC34">
        <v>0</v>
      </c>
      <c r="GD34">
        <v>0</v>
      </c>
      <c r="GE34">
        <v>4</v>
      </c>
      <c r="GF34">
        <v>2147</v>
      </c>
      <c r="GG34">
        <v>-1</v>
      </c>
      <c r="GH34">
        <v>-1</v>
      </c>
      <c r="GI34">
        <v>16.600000000000001</v>
      </c>
      <c r="GJ34">
        <v>16.600000000000001</v>
      </c>
      <c r="GK34">
        <v>1.0546899999999999</v>
      </c>
      <c r="GL34">
        <v>2.6074199999999998</v>
      </c>
      <c r="GM34">
        <v>1.54541</v>
      </c>
      <c r="GN34">
        <v>2.2705099999999998</v>
      </c>
      <c r="GO34">
        <v>1.5979000000000001</v>
      </c>
      <c r="GP34">
        <v>2.4731399999999999</v>
      </c>
      <c r="GQ34">
        <v>38.110599999999998</v>
      </c>
      <c r="GR34">
        <v>13.904400000000001</v>
      </c>
      <c r="GS34">
        <v>18</v>
      </c>
      <c r="GT34">
        <v>647.96400000000006</v>
      </c>
      <c r="GU34">
        <v>359.91199999999998</v>
      </c>
      <c r="GV34">
        <v>27.9696</v>
      </c>
      <c r="GW34">
        <v>26.276</v>
      </c>
      <c r="GX34">
        <v>29.9999</v>
      </c>
      <c r="GY34">
        <v>26.465</v>
      </c>
      <c r="GZ34">
        <v>26.4666</v>
      </c>
      <c r="HA34">
        <v>21.177499999999998</v>
      </c>
      <c r="HB34">
        <v>-30</v>
      </c>
      <c r="HC34">
        <v>-30</v>
      </c>
      <c r="HD34">
        <v>27.970800000000001</v>
      </c>
      <c r="HE34">
        <v>401.45499999999998</v>
      </c>
      <c r="HF34">
        <v>0</v>
      </c>
      <c r="HG34">
        <v>99.970399999999998</v>
      </c>
      <c r="HH34">
        <v>98.940299999999993</v>
      </c>
    </row>
    <row r="35" spans="1:216" x14ac:dyDescent="0.2">
      <c r="A35">
        <v>17</v>
      </c>
      <c r="B35">
        <v>1689636515.0999999</v>
      </c>
      <c r="C35">
        <v>976.09999990463302</v>
      </c>
      <c r="D35" t="s">
        <v>388</v>
      </c>
      <c r="E35" t="s">
        <v>389</v>
      </c>
      <c r="F35" t="s">
        <v>348</v>
      </c>
      <c r="G35" t="s">
        <v>349</v>
      </c>
      <c r="H35" t="s">
        <v>350</v>
      </c>
      <c r="I35" t="s">
        <v>351</v>
      </c>
      <c r="J35" t="s">
        <v>396</v>
      </c>
      <c r="K35" t="s">
        <v>352</v>
      </c>
      <c r="L35">
        <v>1689636515.0999999</v>
      </c>
      <c r="M35">
        <f t="shared" si="0"/>
        <v>1.7013518589653635E-3</v>
      </c>
      <c r="N35">
        <f t="shared" si="1"/>
        <v>1.7013518589653636</v>
      </c>
      <c r="O35">
        <f t="shared" si="2"/>
        <v>-0.40169493743898443</v>
      </c>
      <c r="P35">
        <f t="shared" si="3"/>
        <v>400.13600000000002</v>
      </c>
      <c r="Q35">
        <f t="shared" si="4"/>
        <v>397.35212519413824</v>
      </c>
      <c r="R35">
        <f t="shared" si="5"/>
        <v>39.810360031477032</v>
      </c>
      <c r="S35">
        <f t="shared" si="6"/>
        <v>40.089274000415209</v>
      </c>
      <c r="T35">
        <f t="shared" si="7"/>
        <v>0.16324019999050704</v>
      </c>
      <c r="U35">
        <f t="shared" si="8"/>
        <v>2.9308455612015738</v>
      </c>
      <c r="V35">
        <f t="shared" si="9"/>
        <v>0.15835215396512592</v>
      </c>
      <c r="W35">
        <f t="shared" si="10"/>
        <v>9.939707566205655E-2</v>
      </c>
      <c r="X35">
        <f t="shared" si="11"/>
        <v>4.9351633654676501</v>
      </c>
      <c r="Y35">
        <f t="shared" si="12"/>
        <v>27.441653708453313</v>
      </c>
      <c r="Z35">
        <f t="shared" si="13"/>
        <v>27.009899999999998</v>
      </c>
      <c r="AA35">
        <f t="shared" si="14"/>
        <v>3.5812413287898806</v>
      </c>
      <c r="AB35">
        <f t="shared" si="15"/>
        <v>67.441148442706677</v>
      </c>
      <c r="AC35">
        <f t="shared" si="16"/>
        <v>2.53767020038616</v>
      </c>
      <c r="AD35">
        <f t="shared" si="17"/>
        <v>3.762792092044501</v>
      </c>
      <c r="AE35">
        <f t="shared" si="18"/>
        <v>1.0435711284037206</v>
      </c>
      <c r="AF35">
        <f t="shared" si="19"/>
        <v>-75.029616980372523</v>
      </c>
      <c r="AG35">
        <f t="shared" si="20"/>
        <v>133.46914295792871</v>
      </c>
      <c r="AH35">
        <f t="shared" si="21"/>
        <v>9.8705114039523014</v>
      </c>
      <c r="AI35">
        <f t="shared" si="22"/>
        <v>73.245200746976138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52767.54345113469</v>
      </c>
      <c r="AO35">
        <f t="shared" si="26"/>
        <v>29.8371</v>
      </c>
      <c r="AP35">
        <f t="shared" si="27"/>
        <v>25.15288534998324</v>
      </c>
      <c r="AQ35">
        <f t="shared" si="28"/>
        <v>0.84300703989272552</v>
      </c>
      <c r="AR35">
        <f t="shared" si="29"/>
        <v>0.16540358699296012</v>
      </c>
      <c r="AS35">
        <v>1689636515.0999999</v>
      </c>
      <c r="AT35">
        <v>400.13600000000002</v>
      </c>
      <c r="AU35">
        <v>400.41500000000002</v>
      </c>
      <c r="AV35">
        <v>25.328800000000001</v>
      </c>
      <c r="AW35">
        <v>23.670999999999999</v>
      </c>
      <c r="AX35">
        <v>403.12799999999999</v>
      </c>
      <c r="AY35">
        <v>25.1357</v>
      </c>
      <c r="AZ35">
        <v>600.16600000000005</v>
      </c>
      <c r="BA35">
        <v>100.149</v>
      </c>
      <c r="BB35">
        <v>4.0120700000000002E-2</v>
      </c>
      <c r="BC35">
        <v>27.854600000000001</v>
      </c>
      <c r="BD35">
        <v>27.009899999999998</v>
      </c>
      <c r="BE35">
        <v>999.9</v>
      </c>
      <c r="BF35">
        <v>0</v>
      </c>
      <c r="BG35">
        <v>0</v>
      </c>
      <c r="BH35">
        <v>9992.5</v>
      </c>
      <c r="BI35">
        <v>0</v>
      </c>
      <c r="BJ35">
        <v>79.087299999999999</v>
      </c>
      <c r="BK35">
        <v>-0.278198</v>
      </c>
      <c r="BL35">
        <v>410.53500000000003</v>
      </c>
      <c r="BM35">
        <v>410.12299999999999</v>
      </c>
      <c r="BN35">
        <v>1.6578299999999999</v>
      </c>
      <c r="BO35">
        <v>400.41500000000002</v>
      </c>
      <c r="BP35">
        <v>23.670999999999999</v>
      </c>
      <c r="BQ35">
        <v>2.5366499999999998</v>
      </c>
      <c r="BR35">
        <v>2.3706200000000002</v>
      </c>
      <c r="BS35">
        <v>21.2636</v>
      </c>
      <c r="BT35">
        <v>20.1645</v>
      </c>
      <c r="BU35">
        <v>29.8371</v>
      </c>
      <c r="BV35">
        <v>0.89971500000000004</v>
      </c>
      <c r="BW35">
        <v>0.100285</v>
      </c>
      <c r="BX35">
        <v>0</v>
      </c>
      <c r="BY35">
        <v>2.3203</v>
      </c>
      <c r="BZ35">
        <v>0</v>
      </c>
      <c r="CA35">
        <v>331.31200000000001</v>
      </c>
      <c r="CB35">
        <v>285.08600000000001</v>
      </c>
      <c r="CC35">
        <v>34.061999999999998</v>
      </c>
      <c r="CD35">
        <v>38.686999999999998</v>
      </c>
      <c r="CE35">
        <v>36.686999999999998</v>
      </c>
      <c r="CF35">
        <v>37.125</v>
      </c>
      <c r="CG35">
        <v>35.25</v>
      </c>
      <c r="CH35">
        <v>26.84</v>
      </c>
      <c r="CI35">
        <v>2.99</v>
      </c>
      <c r="CJ35">
        <v>0</v>
      </c>
      <c r="CK35">
        <v>1689636518.5999999</v>
      </c>
      <c r="CL35">
        <v>0</v>
      </c>
      <c r="CM35">
        <v>1689635457</v>
      </c>
      <c r="CN35" t="s">
        <v>353</v>
      </c>
      <c r="CO35">
        <v>1689635457</v>
      </c>
      <c r="CP35">
        <v>1689635456</v>
      </c>
      <c r="CQ35">
        <v>43</v>
      </c>
      <c r="CR35">
        <v>4.0000000000000001E-3</v>
      </c>
      <c r="CS35">
        <v>-2.9000000000000001E-2</v>
      </c>
      <c r="CT35">
        <v>-2.9929999999999999</v>
      </c>
      <c r="CU35">
        <v>0.193</v>
      </c>
      <c r="CV35">
        <v>416</v>
      </c>
      <c r="CW35">
        <v>24</v>
      </c>
      <c r="CX35">
        <v>0.09</v>
      </c>
      <c r="CY35">
        <v>0.05</v>
      </c>
      <c r="CZ35">
        <v>-0.42879752566684898</v>
      </c>
      <c r="DA35">
        <v>-0.45688784182782499</v>
      </c>
      <c r="DB35">
        <v>5.6828748468267201E-2</v>
      </c>
      <c r="DC35">
        <v>1</v>
      </c>
      <c r="DD35">
        <v>400.4264</v>
      </c>
      <c r="DE35">
        <v>-0.57239097744440603</v>
      </c>
      <c r="DF35">
        <v>6.5002615331998706E-2</v>
      </c>
      <c r="DG35">
        <v>-1</v>
      </c>
      <c r="DH35">
        <v>29.97559</v>
      </c>
      <c r="DI35">
        <v>-4.3507013716774803E-2</v>
      </c>
      <c r="DJ35">
        <v>0.15080602739943799</v>
      </c>
      <c r="DK35">
        <v>1</v>
      </c>
      <c r="DL35">
        <v>2</v>
      </c>
      <c r="DM35">
        <v>2</v>
      </c>
      <c r="DN35" t="s">
        <v>354</v>
      </c>
      <c r="DO35">
        <v>3.15571</v>
      </c>
      <c r="DP35">
        <v>2.7743799999999998</v>
      </c>
      <c r="DQ35">
        <v>9.4148399999999993E-2</v>
      </c>
      <c r="DR35">
        <v>9.3980999999999995E-2</v>
      </c>
      <c r="DS35">
        <v>0.12364600000000001</v>
      </c>
      <c r="DT35">
        <v>0.11848400000000001</v>
      </c>
      <c r="DU35">
        <v>28606.9</v>
      </c>
      <c r="DV35">
        <v>29885.599999999999</v>
      </c>
      <c r="DW35">
        <v>29349.1</v>
      </c>
      <c r="DX35">
        <v>30763.7</v>
      </c>
      <c r="DY35">
        <v>33713.199999999997</v>
      </c>
      <c r="DZ35">
        <v>35563.5</v>
      </c>
      <c r="EA35">
        <v>40320.5</v>
      </c>
      <c r="EB35">
        <v>42704.800000000003</v>
      </c>
      <c r="EC35">
        <v>2.2258</v>
      </c>
      <c r="ED35">
        <v>1.7289000000000001</v>
      </c>
      <c r="EE35">
        <v>9.3977900000000003E-2</v>
      </c>
      <c r="EF35">
        <v>0</v>
      </c>
      <c r="EG35">
        <v>25.4711</v>
      </c>
      <c r="EH35">
        <v>999.9</v>
      </c>
      <c r="EI35">
        <v>38.078000000000003</v>
      </c>
      <c r="EJ35">
        <v>37.051000000000002</v>
      </c>
      <c r="EK35">
        <v>24.0398</v>
      </c>
      <c r="EL35">
        <v>61.049700000000001</v>
      </c>
      <c r="EM35">
        <v>23.790099999999999</v>
      </c>
      <c r="EN35">
        <v>1</v>
      </c>
      <c r="EO35">
        <v>-4.95986E-2</v>
      </c>
      <c r="EP35">
        <v>-1.1774500000000001</v>
      </c>
      <c r="EQ35">
        <v>20.303899999999999</v>
      </c>
      <c r="ER35">
        <v>5.2404999999999999</v>
      </c>
      <c r="ES35">
        <v>11.8302</v>
      </c>
      <c r="ET35">
        <v>4.9813999999999998</v>
      </c>
      <c r="EU35">
        <v>3.29935</v>
      </c>
      <c r="EV35">
        <v>53</v>
      </c>
      <c r="EW35">
        <v>164.4</v>
      </c>
      <c r="EX35">
        <v>8887.9</v>
      </c>
      <c r="EY35">
        <v>3453.7</v>
      </c>
      <c r="EZ35">
        <v>1.8737200000000001</v>
      </c>
      <c r="FA35">
        <v>1.8794299999999999</v>
      </c>
      <c r="FB35">
        <v>1.8797299999999999</v>
      </c>
      <c r="FC35">
        <v>1.8804099999999999</v>
      </c>
      <c r="FD35">
        <v>1.87798</v>
      </c>
      <c r="FE35">
        <v>1.8767100000000001</v>
      </c>
      <c r="FF35">
        <v>1.8774299999999999</v>
      </c>
      <c r="FG35">
        <v>1.8751500000000001</v>
      </c>
      <c r="FH35">
        <v>0</v>
      </c>
      <c r="FI35">
        <v>0</v>
      </c>
      <c r="FJ35">
        <v>0</v>
      </c>
      <c r="FK35">
        <v>0</v>
      </c>
      <c r="FL35" t="s">
        <v>355</v>
      </c>
      <c r="FM35" t="s">
        <v>356</v>
      </c>
      <c r="FN35" t="s">
        <v>357</v>
      </c>
      <c r="FO35" t="s">
        <v>357</v>
      </c>
      <c r="FP35" t="s">
        <v>357</v>
      </c>
      <c r="FQ35" t="s">
        <v>357</v>
      </c>
      <c r="FR35">
        <v>0</v>
      </c>
      <c r="FS35">
        <v>100</v>
      </c>
      <c r="FT35">
        <v>100</v>
      </c>
      <c r="FU35">
        <v>-2.992</v>
      </c>
      <c r="FV35">
        <v>0.19309999999999999</v>
      </c>
      <c r="FW35">
        <v>-2.9929271402982298</v>
      </c>
      <c r="FX35">
        <v>1.4527828764109799E-4</v>
      </c>
      <c r="FY35">
        <v>-4.3579519040863002E-7</v>
      </c>
      <c r="FZ35">
        <v>2.0799061152897499E-10</v>
      </c>
      <c r="GA35">
        <v>0.19308181818182399</v>
      </c>
      <c r="GB35">
        <v>0</v>
      </c>
      <c r="GC35">
        <v>0</v>
      </c>
      <c r="GD35">
        <v>0</v>
      </c>
      <c r="GE35">
        <v>4</v>
      </c>
      <c r="GF35">
        <v>2147</v>
      </c>
      <c r="GG35">
        <v>-1</v>
      </c>
      <c r="GH35">
        <v>-1</v>
      </c>
      <c r="GI35">
        <v>17.600000000000001</v>
      </c>
      <c r="GJ35">
        <v>17.7</v>
      </c>
      <c r="GK35">
        <v>1.0522499999999999</v>
      </c>
      <c r="GL35">
        <v>2.6147499999999999</v>
      </c>
      <c r="GM35">
        <v>1.54541</v>
      </c>
      <c r="GN35">
        <v>2.2705099999999998</v>
      </c>
      <c r="GO35">
        <v>1.5979000000000001</v>
      </c>
      <c r="GP35">
        <v>2.3962400000000001</v>
      </c>
      <c r="GQ35">
        <v>38.134999999999998</v>
      </c>
      <c r="GR35">
        <v>13.886900000000001</v>
      </c>
      <c r="GS35">
        <v>18</v>
      </c>
      <c r="GT35">
        <v>647.57399999999996</v>
      </c>
      <c r="GU35">
        <v>359.84500000000003</v>
      </c>
      <c r="GV35">
        <v>27.9848</v>
      </c>
      <c r="GW35">
        <v>26.229399999999998</v>
      </c>
      <c r="GX35">
        <v>29.999600000000001</v>
      </c>
      <c r="GY35">
        <v>26.4039</v>
      </c>
      <c r="GZ35">
        <v>26.401199999999999</v>
      </c>
      <c r="HA35">
        <v>21.129799999999999</v>
      </c>
      <c r="HB35">
        <v>-30</v>
      </c>
      <c r="HC35">
        <v>-30</v>
      </c>
      <c r="HD35">
        <v>27.992799999999999</v>
      </c>
      <c r="HE35">
        <v>400.22899999999998</v>
      </c>
      <c r="HF35">
        <v>0</v>
      </c>
      <c r="HG35">
        <v>99.978800000000007</v>
      </c>
      <c r="HH35">
        <v>98.946100000000001</v>
      </c>
    </row>
    <row r="36" spans="1:216" x14ac:dyDescent="0.2">
      <c r="A36">
        <v>18</v>
      </c>
      <c r="B36">
        <v>1689636576.0999999</v>
      </c>
      <c r="C36">
        <v>1037.0999999046301</v>
      </c>
      <c r="D36" t="s">
        <v>390</v>
      </c>
      <c r="E36" t="s">
        <v>391</v>
      </c>
      <c r="F36" t="s">
        <v>348</v>
      </c>
      <c r="G36" t="s">
        <v>349</v>
      </c>
      <c r="H36" t="s">
        <v>350</v>
      </c>
      <c r="I36" t="s">
        <v>351</v>
      </c>
      <c r="J36" t="s">
        <v>396</v>
      </c>
      <c r="K36" t="s">
        <v>352</v>
      </c>
      <c r="L36">
        <v>1689636576.0999999</v>
      </c>
      <c r="M36">
        <f t="shared" si="0"/>
        <v>1.6822725273850326E-3</v>
      </c>
      <c r="N36">
        <f t="shared" si="1"/>
        <v>1.6822725273850325</v>
      </c>
      <c r="O36">
        <f t="shared" si="2"/>
        <v>-1.0980784789767282</v>
      </c>
      <c r="P36">
        <f t="shared" si="3"/>
        <v>400.03800000000001</v>
      </c>
      <c r="Q36">
        <f t="shared" si="4"/>
        <v>404.29752442644417</v>
      </c>
      <c r="R36">
        <f t="shared" si="5"/>
        <v>40.506513340946086</v>
      </c>
      <c r="S36">
        <f t="shared" si="6"/>
        <v>40.079752174771201</v>
      </c>
      <c r="T36">
        <f t="shared" si="7"/>
        <v>0.16250709527919191</v>
      </c>
      <c r="U36">
        <f t="shared" si="8"/>
        <v>2.9284474944670564</v>
      </c>
      <c r="V36">
        <f t="shared" si="9"/>
        <v>0.15765831324816942</v>
      </c>
      <c r="W36">
        <f t="shared" si="10"/>
        <v>9.8960038493637978E-2</v>
      </c>
      <c r="X36">
        <f t="shared" si="11"/>
        <v>3.324040728417911</v>
      </c>
      <c r="Y36">
        <f t="shared" si="12"/>
        <v>27.413594141413991</v>
      </c>
      <c r="Z36">
        <f t="shared" si="13"/>
        <v>26.991700000000002</v>
      </c>
      <c r="AA36">
        <f t="shared" si="14"/>
        <v>3.5774152968215445</v>
      </c>
      <c r="AB36">
        <f t="shared" si="15"/>
        <v>67.621016045089007</v>
      </c>
      <c r="AC36">
        <f t="shared" si="16"/>
        <v>2.5409952522163204</v>
      </c>
      <c r="AD36">
        <f t="shared" si="17"/>
        <v>3.7577004914004992</v>
      </c>
      <c r="AE36">
        <f t="shared" si="18"/>
        <v>1.0364200446052241</v>
      </c>
      <c r="AF36">
        <f t="shared" si="19"/>
        <v>-74.188218457679938</v>
      </c>
      <c r="AG36">
        <f t="shared" si="20"/>
        <v>132.57054397183771</v>
      </c>
      <c r="AH36">
        <f t="shared" si="21"/>
        <v>9.8100570021801694</v>
      </c>
      <c r="AI36">
        <f t="shared" si="22"/>
        <v>71.516423244755856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52702.464555829465</v>
      </c>
      <c r="AO36">
        <f t="shared" si="26"/>
        <v>20.1052</v>
      </c>
      <c r="AP36">
        <f t="shared" si="27"/>
        <v>16.94808344477612</v>
      </c>
      <c r="AQ36">
        <f t="shared" si="28"/>
        <v>0.84297014925373148</v>
      </c>
      <c r="AR36">
        <f t="shared" si="29"/>
        <v>0.16533238805970152</v>
      </c>
      <c r="AS36">
        <v>1689636576.0999999</v>
      </c>
      <c r="AT36">
        <v>400.03800000000001</v>
      </c>
      <c r="AU36">
        <v>399.613</v>
      </c>
      <c r="AV36">
        <v>25.361799999999999</v>
      </c>
      <c r="AW36">
        <v>23.7226</v>
      </c>
      <c r="AX36">
        <v>403.029</v>
      </c>
      <c r="AY36">
        <v>25.168700000000001</v>
      </c>
      <c r="AZ36">
        <v>600.149</v>
      </c>
      <c r="BA36">
        <v>100.15</v>
      </c>
      <c r="BB36">
        <v>3.9862399999999999E-2</v>
      </c>
      <c r="BC36">
        <v>27.831399999999999</v>
      </c>
      <c r="BD36">
        <v>26.991700000000002</v>
      </c>
      <c r="BE36">
        <v>999.9</v>
      </c>
      <c r="BF36">
        <v>0</v>
      </c>
      <c r="BG36">
        <v>0</v>
      </c>
      <c r="BH36">
        <v>9978.75</v>
      </c>
      <c r="BI36">
        <v>0</v>
      </c>
      <c r="BJ36">
        <v>98.969200000000001</v>
      </c>
      <c r="BK36">
        <v>0.42507899999999998</v>
      </c>
      <c r="BL36">
        <v>410.44799999999998</v>
      </c>
      <c r="BM36">
        <v>409.32299999999998</v>
      </c>
      <c r="BN36">
        <v>1.63913</v>
      </c>
      <c r="BO36">
        <v>399.613</v>
      </c>
      <c r="BP36">
        <v>23.7226</v>
      </c>
      <c r="BQ36">
        <v>2.53999</v>
      </c>
      <c r="BR36">
        <v>2.3758300000000001</v>
      </c>
      <c r="BS36">
        <v>21.2851</v>
      </c>
      <c r="BT36">
        <v>20.2</v>
      </c>
      <c r="BU36">
        <v>20.1052</v>
      </c>
      <c r="BV36">
        <v>0.90099499999999999</v>
      </c>
      <c r="BW36">
        <v>9.9005300000000004E-2</v>
      </c>
      <c r="BX36">
        <v>0</v>
      </c>
      <c r="BY36">
        <v>2.0611999999999999</v>
      </c>
      <c r="BZ36">
        <v>0</v>
      </c>
      <c r="CA36">
        <v>254.20400000000001</v>
      </c>
      <c r="CB36">
        <v>192.154</v>
      </c>
      <c r="CC36">
        <v>33.875</v>
      </c>
      <c r="CD36">
        <v>38.5</v>
      </c>
      <c r="CE36">
        <v>36.5</v>
      </c>
      <c r="CF36">
        <v>37</v>
      </c>
      <c r="CG36">
        <v>35.061999999999998</v>
      </c>
      <c r="CH36">
        <v>18.11</v>
      </c>
      <c r="CI36">
        <v>1.99</v>
      </c>
      <c r="CJ36">
        <v>0</v>
      </c>
      <c r="CK36">
        <v>1689636579.2</v>
      </c>
      <c r="CL36">
        <v>0</v>
      </c>
      <c r="CM36">
        <v>1689635457</v>
      </c>
      <c r="CN36" t="s">
        <v>353</v>
      </c>
      <c r="CO36">
        <v>1689635457</v>
      </c>
      <c r="CP36">
        <v>1689635456</v>
      </c>
      <c r="CQ36">
        <v>43</v>
      </c>
      <c r="CR36">
        <v>4.0000000000000001E-3</v>
      </c>
      <c r="CS36">
        <v>-2.9000000000000001E-2</v>
      </c>
      <c r="CT36">
        <v>-2.9929999999999999</v>
      </c>
      <c r="CU36">
        <v>0.193</v>
      </c>
      <c r="CV36">
        <v>416</v>
      </c>
      <c r="CW36">
        <v>24</v>
      </c>
      <c r="CX36">
        <v>0.09</v>
      </c>
      <c r="CY36">
        <v>0.05</v>
      </c>
      <c r="CZ36">
        <v>-1.1120266687468401</v>
      </c>
      <c r="DA36">
        <v>8.2355499508605198E-2</v>
      </c>
      <c r="DB36">
        <v>4.79482969042399E-2</v>
      </c>
      <c r="DC36">
        <v>1</v>
      </c>
      <c r="DD36">
        <v>399.66865000000001</v>
      </c>
      <c r="DE36">
        <v>-0.25502255639089499</v>
      </c>
      <c r="DF36">
        <v>5.6842127863063897E-2</v>
      </c>
      <c r="DG36">
        <v>-1</v>
      </c>
      <c r="DH36">
        <v>19.981066666666699</v>
      </c>
      <c r="DI36">
        <v>-2.51804213256245E-3</v>
      </c>
      <c r="DJ36">
        <v>0.14964044313694799</v>
      </c>
      <c r="DK36">
        <v>1</v>
      </c>
      <c r="DL36">
        <v>2</v>
      </c>
      <c r="DM36">
        <v>2</v>
      </c>
      <c r="DN36" t="s">
        <v>354</v>
      </c>
      <c r="DO36">
        <v>3.15571</v>
      </c>
      <c r="DP36">
        <v>2.774</v>
      </c>
      <c r="DQ36">
        <v>9.4149300000000005E-2</v>
      </c>
      <c r="DR36">
        <v>9.3855999999999995E-2</v>
      </c>
      <c r="DS36">
        <v>0.123783</v>
      </c>
      <c r="DT36">
        <v>0.118687</v>
      </c>
      <c r="DU36">
        <v>28610.3</v>
      </c>
      <c r="DV36">
        <v>29893.7</v>
      </c>
      <c r="DW36">
        <v>29352.400000000001</v>
      </c>
      <c r="DX36">
        <v>30767.5</v>
      </c>
      <c r="DY36">
        <v>33711.1</v>
      </c>
      <c r="DZ36">
        <v>35559</v>
      </c>
      <c r="EA36">
        <v>40324.9</v>
      </c>
      <c r="EB36">
        <v>42709.7</v>
      </c>
      <c r="EC36">
        <v>2.2266499999999998</v>
      </c>
      <c r="ED36">
        <v>1.7296</v>
      </c>
      <c r="EE36">
        <v>9.2789499999999997E-2</v>
      </c>
      <c r="EF36">
        <v>0</v>
      </c>
      <c r="EG36">
        <v>25.472300000000001</v>
      </c>
      <c r="EH36">
        <v>999.9</v>
      </c>
      <c r="EI36">
        <v>38.078000000000003</v>
      </c>
      <c r="EJ36">
        <v>37.061</v>
      </c>
      <c r="EK36">
        <v>24.051500000000001</v>
      </c>
      <c r="EL36">
        <v>60.919699999999999</v>
      </c>
      <c r="EM36">
        <v>24.555299999999999</v>
      </c>
      <c r="EN36">
        <v>1</v>
      </c>
      <c r="EO36">
        <v>-5.5340500000000001E-2</v>
      </c>
      <c r="EP36">
        <v>-1.2806900000000001</v>
      </c>
      <c r="EQ36">
        <v>20.303100000000001</v>
      </c>
      <c r="ER36">
        <v>5.2404999999999999</v>
      </c>
      <c r="ES36">
        <v>11.8302</v>
      </c>
      <c r="ET36">
        <v>4.9817</v>
      </c>
      <c r="EU36">
        <v>3.29955</v>
      </c>
      <c r="EV36">
        <v>53</v>
      </c>
      <c r="EW36">
        <v>164.4</v>
      </c>
      <c r="EX36">
        <v>8887.9</v>
      </c>
      <c r="EY36">
        <v>3454.9</v>
      </c>
      <c r="EZ36">
        <v>1.8736999999999999</v>
      </c>
      <c r="FA36">
        <v>1.8794200000000001</v>
      </c>
      <c r="FB36">
        <v>1.8797299999999999</v>
      </c>
      <c r="FC36">
        <v>1.8803700000000001</v>
      </c>
      <c r="FD36">
        <v>1.87792</v>
      </c>
      <c r="FE36">
        <v>1.8767100000000001</v>
      </c>
      <c r="FF36">
        <v>1.8773899999999999</v>
      </c>
      <c r="FG36">
        <v>1.8751500000000001</v>
      </c>
      <c r="FH36">
        <v>0</v>
      </c>
      <c r="FI36">
        <v>0</v>
      </c>
      <c r="FJ36">
        <v>0</v>
      </c>
      <c r="FK36">
        <v>0</v>
      </c>
      <c r="FL36" t="s">
        <v>355</v>
      </c>
      <c r="FM36" t="s">
        <v>356</v>
      </c>
      <c r="FN36" t="s">
        <v>357</v>
      </c>
      <c r="FO36" t="s">
        <v>357</v>
      </c>
      <c r="FP36" t="s">
        <v>357</v>
      </c>
      <c r="FQ36" t="s">
        <v>357</v>
      </c>
      <c r="FR36">
        <v>0</v>
      </c>
      <c r="FS36">
        <v>100</v>
      </c>
      <c r="FT36">
        <v>100</v>
      </c>
      <c r="FU36">
        <v>-2.9910000000000001</v>
      </c>
      <c r="FV36">
        <v>0.19309999999999999</v>
      </c>
      <c r="FW36">
        <v>-2.9929271402982298</v>
      </c>
      <c r="FX36">
        <v>1.4527828764109799E-4</v>
      </c>
      <c r="FY36">
        <v>-4.3579519040863002E-7</v>
      </c>
      <c r="FZ36">
        <v>2.0799061152897499E-10</v>
      </c>
      <c r="GA36">
        <v>0.19308181818182399</v>
      </c>
      <c r="GB36">
        <v>0</v>
      </c>
      <c r="GC36">
        <v>0</v>
      </c>
      <c r="GD36">
        <v>0</v>
      </c>
      <c r="GE36">
        <v>4</v>
      </c>
      <c r="GF36">
        <v>2147</v>
      </c>
      <c r="GG36">
        <v>-1</v>
      </c>
      <c r="GH36">
        <v>-1</v>
      </c>
      <c r="GI36">
        <v>18.7</v>
      </c>
      <c r="GJ36">
        <v>18.7</v>
      </c>
      <c r="GK36">
        <v>1.0510299999999999</v>
      </c>
      <c r="GL36">
        <v>2.6074199999999998</v>
      </c>
      <c r="GM36">
        <v>1.54541</v>
      </c>
      <c r="GN36">
        <v>2.2705099999999998</v>
      </c>
      <c r="GO36">
        <v>1.5979000000000001</v>
      </c>
      <c r="GP36">
        <v>2.5061</v>
      </c>
      <c r="GQ36">
        <v>38.159300000000002</v>
      </c>
      <c r="GR36">
        <v>13.886900000000001</v>
      </c>
      <c r="GS36">
        <v>18</v>
      </c>
      <c r="GT36">
        <v>647.39499999999998</v>
      </c>
      <c r="GU36">
        <v>359.75599999999997</v>
      </c>
      <c r="GV36">
        <v>28.0244</v>
      </c>
      <c r="GW36">
        <v>26.165900000000001</v>
      </c>
      <c r="GX36">
        <v>29.999600000000001</v>
      </c>
      <c r="GY36">
        <v>26.333300000000001</v>
      </c>
      <c r="GZ36">
        <v>26.330400000000001</v>
      </c>
      <c r="HA36">
        <v>21.101600000000001</v>
      </c>
      <c r="HB36">
        <v>-30</v>
      </c>
      <c r="HC36">
        <v>-30</v>
      </c>
      <c r="HD36">
        <v>28.036799999999999</v>
      </c>
      <c r="HE36">
        <v>399.74200000000002</v>
      </c>
      <c r="HF36">
        <v>0</v>
      </c>
      <c r="HG36">
        <v>99.989900000000006</v>
      </c>
      <c r="HH36">
        <v>98.957800000000006</v>
      </c>
    </row>
    <row r="37" spans="1:216" x14ac:dyDescent="0.2">
      <c r="A37">
        <v>19</v>
      </c>
      <c r="B37">
        <v>1689636637.0999999</v>
      </c>
      <c r="C37">
        <v>1098.0999999046301</v>
      </c>
      <c r="D37" t="s">
        <v>392</v>
      </c>
      <c r="E37" t="s">
        <v>393</v>
      </c>
      <c r="F37" t="s">
        <v>348</v>
      </c>
      <c r="G37" t="s">
        <v>349</v>
      </c>
      <c r="H37" t="s">
        <v>350</v>
      </c>
      <c r="I37" t="s">
        <v>351</v>
      </c>
      <c r="J37" t="s">
        <v>396</v>
      </c>
      <c r="K37" t="s">
        <v>352</v>
      </c>
      <c r="L37">
        <v>1689636637.0999999</v>
      </c>
      <c r="M37">
        <f t="shared" si="0"/>
        <v>1.6669497406161596E-3</v>
      </c>
      <c r="N37">
        <f t="shared" si="1"/>
        <v>1.6669497406161595</v>
      </c>
      <c r="O37">
        <f t="shared" si="2"/>
        <v>-2.4997313133696233</v>
      </c>
      <c r="P37">
        <f t="shared" si="3"/>
        <v>400.29599999999999</v>
      </c>
      <c r="Q37">
        <f t="shared" si="4"/>
        <v>418.80252443839487</v>
      </c>
      <c r="R37">
        <f t="shared" si="5"/>
        <v>41.959930294197932</v>
      </c>
      <c r="S37">
        <f t="shared" si="6"/>
        <v>40.105756954473605</v>
      </c>
      <c r="T37">
        <f t="shared" si="7"/>
        <v>0.16120177948367473</v>
      </c>
      <c r="U37">
        <f t="shared" si="8"/>
        <v>2.9261387139985997</v>
      </c>
      <c r="V37">
        <f t="shared" si="9"/>
        <v>0.15642570215754581</v>
      </c>
      <c r="W37">
        <f t="shared" si="10"/>
        <v>9.818338840404045E-2</v>
      </c>
      <c r="X37">
        <f t="shared" si="11"/>
        <v>0</v>
      </c>
      <c r="Y37">
        <f t="shared" si="12"/>
        <v>27.410565636411157</v>
      </c>
      <c r="Z37">
        <f t="shared" si="13"/>
        <v>27.004300000000001</v>
      </c>
      <c r="AA37">
        <f t="shared" si="14"/>
        <v>3.5800637079253605</v>
      </c>
      <c r="AB37">
        <f t="shared" si="15"/>
        <v>67.677220335044979</v>
      </c>
      <c r="AC37">
        <f t="shared" si="16"/>
        <v>2.5450227521180406</v>
      </c>
      <c r="AD37">
        <f t="shared" si="17"/>
        <v>3.7605308544271923</v>
      </c>
      <c r="AE37">
        <f t="shared" si="18"/>
        <v>1.0350409558073199</v>
      </c>
      <c r="AF37">
        <f t="shared" si="19"/>
        <v>-73.512483561172644</v>
      </c>
      <c r="AG37">
        <f t="shared" si="20"/>
        <v>132.51335189323768</v>
      </c>
      <c r="AH37">
        <f t="shared" si="21"/>
        <v>9.8148114258099888</v>
      </c>
      <c r="AI37">
        <f t="shared" si="22"/>
        <v>68.815679757875031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52633.647928860679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1689636637.0999999</v>
      </c>
      <c r="AT37">
        <v>400.29599999999999</v>
      </c>
      <c r="AU37">
        <v>398.464</v>
      </c>
      <c r="AV37">
        <v>25.401900000000001</v>
      </c>
      <c r="AW37">
        <v>23.777699999999999</v>
      </c>
      <c r="AX37">
        <v>403.28800000000001</v>
      </c>
      <c r="AY37">
        <v>25.2088</v>
      </c>
      <c r="AZ37">
        <v>600.15</v>
      </c>
      <c r="BA37">
        <v>100.15</v>
      </c>
      <c r="BB37">
        <v>4.0251599999999998E-2</v>
      </c>
      <c r="BC37">
        <v>27.8443</v>
      </c>
      <c r="BD37">
        <v>27.004300000000001</v>
      </c>
      <c r="BE37">
        <v>999.9</v>
      </c>
      <c r="BF37">
        <v>0</v>
      </c>
      <c r="BG37">
        <v>0</v>
      </c>
      <c r="BH37">
        <v>9965.6200000000008</v>
      </c>
      <c r="BI37">
        <v>0</v>
      </c>
      <c r="BJ37">
        <v>169.577</v>
      </c>
      <c r="BK37">
        <v>1.83206</v>
      </c>
      <c r="BL37">
        <v>410.73</v>
      </c>
      <c r="BM37">
        <v>408.16899999999998</v>
      </c>
      <c r="BN37">
        <v>1.62419</v>
      </c>
      <c r="BO37">
        <v>398.464</v>
      </c>
      <c r="BP37">
        <v>23.777699999999999</v>
      </c>
      <c r="BQ37">
        <v>2.54399</v>
      </c>
      <c r="BR37">
        <v>2.3813300000000002</v>
      </c>
      <c r="BS37">
        <v>21.310700000000001</v>
      </c>
      <c r="BT37">
        <v>20.237400000000001</v>
      </c>
      <c r="BU37">
        <v>0</v>
      </c>
      <c r="BV37">
        <v>0</v>
      </c>
      <c r="BW37">
        <v>0</v>
      </c>
      <c r="BX37">
        <v>0</v>
      </c>
      <c r="BY37">
        <v>2.3199999999999998</v>
      </c>
      <c r="BZ37">
        <v>0</v>
      </c>
      <c r="CA37">
        <v>80.75</v>
      </c>
      <c r="CB37">
        <v>-5.1100000000000003</v>
      </c>
      <c r="CC37">
        <v>33.561999999999998</v>
      </c>
      <c r="CD37">
        <v>38.25</v>
      </c>
      <c r="CE37">
        <v>36.311999999999998</v>
      </c>
      <c r="CF37">
        <v>36.811999999999998</v>
      </c>
      <c r="CG37">
        <v>34.811999999999998</v>
      </c>
      <c r="CH37">
        <v>0</v>
      </c>
      <c r="CI37">
        <v>0</v>
      </c>
      <c r="CJ37">
        <v>0</v>
      </c>
      <c r="CK37">
        <v>1689636640.4000001</v>
      </c>
      <c r="CL37">
        <v>0</v>
      </c>
      <c r="CM37">
        <v>1689635457</v>
      </c>
      <c r="CN37" t="s">
        <v>353</v>
      </c>
      <c r="CO37">
        <v>1689635457</v>
      </c>
      <c r="CP37">
        <v>1689635456</v>
      </c>
      <c r="CQ37">
        <v>43</v>
      </c>
      <c r="CR37">
        <v>4.0000000000000001E-3</v>
      </c>
      <c r="CS37">
        <v>-2.9000000000000001E-2</v>
      </c>
      <c r="CT37">
        <v>-2.9929999999999999</v>
      </c>
      <c r="CU37">
        <v>0.193</v>
      </c>
      <c r="CV37">
        <v>416</v>
      </c>
      <c r="CW37">
        <v>24</v>
      </c>
      <c r="CX37">
        <v>0.09</v>
      </c>
      <c r="CY37">
        <v>0.05</v>
      </c>
      <c r="CZ37">
        <v>-2.26697116543559</v>
      </c>
      <c r="DA37">
        <v>-1.02259806440485</v>
      </c>
      <c r="DB37">
        <v>0.11250961607012901</v>
      </c>
      <c r="DC37">
        <v>1</v>
      </c>
      <c r="DD37">
        <v>398.61635000000001</v>
      </c>
      <c r="DE37">
        <v>-1.0316842105259401</v>
      </c>
      <c r="DF37">
        <v>0.106513977955946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354</v>
      </c>
      <c r="DO37">
        <v>3.15577</v>
      </c>
      <c r="DP37">
        <v>2.7742800000000001</v>
      </c>
      <c r="DQ37">
        <v>9.4213199999999997E-2</v>
      </c>
      <c r="DR37">
        <v>9.3668299999999996E-2</v>
      </c>
      <c r="DS37">
        <v>0.123944</v>
      </c>
      <c r="DT37">
        <v>0.11890000000000001</v>
      </c>
      <c r="DU37">
        <v>28612.2</v>
      </c>
      <c r="DV37">
        <v>29903.9</v>
      </c>
      <c r="DW37">
        <v>29356.1</v>
      </c>
      <c r="DX37">
        <v>30771.3</v>
      </c>
      <c r="DY37">
        <v>33708.1</v>
      </c>
      <c r="DZ37">
        <v>35554.699999999997</v>
      </c>
      <c r="EA37">
        <v>40329.5</v>
      </c>
      <c r="EB37">
        <v>42715.4</v>
      </c>
      <c r="EC37">
        <v>2.2278199999999999</v>
      </c>
      <c r="ED37">
        <v>1.7305699999999999</v>
      </c>
      <c r="EE37">
        <v>9.3992800000000001E-2</v>
      </c>
      <c r="EF37">
        <v>0</v>
      </c>
      <c r="EG37">
        <v>25.465199999999999</v>
      </c>
      <c r="EH37">
        <v>999.9</v>
      </c>
      <c r="EI37">
        <v>38.109000000000002</v>
      </c>
      <c r="EJ37">
        <v>37.081000000000003</v>
      </c>
      <c r="EK37">
        <v>24.098700000000001</v>
      </c>
      <c r="EL37">
        <v>61.6297</v>
      </c>
      <c r="EM37">
        <v>24.134599999999999</v>
      </c>
      <c r="EN37">
        <v>1</v>
      </c>
      <c r="EO37">
        <v>-6.2344999999999998E-2</v>
      </c>
      <c r="EP37">
        <v>-1.14791</v>
      </c>
      <c r="EQ37">
        <v>20.304500000000001</v>
      </c>
      <c r="ER37">
        <v>5.2393000000000001</v>
      </c>
      <c r="ES37">
        <v>11.8302</v>
      </c>
      <c r="ET37">
        <v>4.9817</v>
      </c>
      <c r="EU37">
        <v>3.2994500000000002</v>
      </c>
      <c r="EV37">
        <v>53.1</v>
      </c>
      <c r="EW37">
        <v>164.4</v>
      </c>
      <c r="EX37">
        <v>8887.9</v>
      </c>
      <c r="EY37">
        <v>3456.3</v>
      </c>
      <c r="EZ37">
        <v>1.87371</v>
      </c>
      <c r="FA37">
        <v>1.8794299999999999</v>
      </c>
      <c r="FB37">
        <v>1.8797299999999999</v>
      </c>
      <c r="FC37">
        <v>1.8804099999999999</v>
      </c>
      <c r="FD37">
        <v>1.8779300000000001</v>
      </c>
      <c r="FE37">
        <v>1.8767</v>
      </c>
      <c r="FF37">
        <v>1.8774299999999999</v>
      </c>
      <c r="FG37">
        <v>1.8751500000000001</v>
      </c>
      <c r="FH37">
        <v>0</v>
      </c>
      <c r="FI37">
        <v>0</v>
      </c>
      <c r="FJ37">
        <v>0</v>
      </c>
      <c r="FK37">
        <v>0</v>
      </c>
      <c r="FL37" t="s">
        <v>355</v>
      </c>
      <c r="FM37" t="s">
        <v>356</v>
      </c>
      <c r="FN37" t="s">
        <v>357</v>
      </c>
      <c r="FO37" t="s">
        <v>357</v>
      </c>
      <c r="FP37" t="s">
        <v>357</v>
      </c>
      <c r="FQ37" t="s">
        <v>357</v>
      </c>
      <c r="FR37">
        <v>0</v>
      </c>
      <c r="FS37">
        <v>100</v>
      </c>
      <c r="FT37">
        <v>100</v>
      </c>
      <c r="FU37">
        <v>-2.992</v>
      </c>
      <c r="FV37">
        <v>0.19309999999999999</v>
      </c>
      <c r="FW37">
        <v>-2.9929271402982298</v>
      </c>
      <c r="FX37">
        <v>1.4527828764109799E-4</v>
      </c>
      <c r="FY37">
        <v>-4.3579519040863002E-7</v>
      </c>
      <c r="FZ37">
        <v>2.0799061152897499E-10</v>
      </c>
      <c r="GA37">
        <v>0.19308181818182399</v>
      </c>
      <c r="GB37">
        <v>0</v>
      </c>
      <c r="GC37">
        <v>0</v>
      </c>
      <c r="GD37">
        <v>0</v>
      </c>
      <c r="GE37">
        <v>4</v>
      </c>
      <c r="GF37">
        <v>2147</v>
      </c>
      <c r="GG37">
        <v>-1</v>
      </c>
      <c r="GH37">
        <v>-1</v>
      </c>
      <c r="GI37">
        <v>19.7</v>
      </c>
      <c r="GJ37">
        <v>19.7</v>
      </c>
      <c r="GK37">
        <v>1.0485800000000001</v>
      </c>
      <c r="GL37">
        <v>2.6196299999999999</v>
      </c>
      <c r="GM37">
        <v>1.54541</v>
      </c>
      <c r="GN37">
        <v>2.2705099999999998</v>
      </c>
      <c r="GO37">
        <v>1.5979000000000001</v>
      </c>
      <c r="GP37">
        <v>2.2936999999999999</v>
      </c>
      <c r="GQ37">
        <v>38.159300000000002</v>
      </c>
      <c r="GR37">
        <v>13.8606</v>
      </c>
      <c r="GS37">
        <v>18</v>
      </c>
      <c r="GT37">
        <v>647.39400000000001</v>
      </c>
      <c r="GU37">
        <v>359.76900000000001</v>
      </c>
      <c r="GV37">
        <v>28.079699999999999</v>
      </c>
      <c r="GW37">
        <v>26.092099999999999</v>
      </c>
      <c r="GX37">
        <v>29.999300000000002</v>
      </c>
      <c r="GY37">
        <v>26.257400000000001</v>
      </c>
      <c r="GZ37">
        <v>26.2531</v>
      </c>
      <c r="HA37">
        <v>21.043199999999999</v>
      </c>
      <c r="HB37">
        <v>-30</v>
      </c>
      <c r="HC37">
        <v>-30</v>
      </c>
      <c r="HD37">
        <v>28.0794</v>
      </c>
      <c r="HE37">
        <v>398.15100000000001</v>
      </c>
      <c r="HF37">
        <v>0</v>
      </c>
      <c r="HG37">
        <v>100.002</v>
      </c>
      <c r="HH37">
        <v>98.970600000000005</v>
      </c>
    </row>
    <row r="38" spans="1:216" x14ac:dyDescent="0.2">
      <c r="A38">
        <v>20</v>
      </c>
      <c r="B38">
        <v>1689636731.0999999</v>
      </c>
      <c r="C38">
        <v>1192.0999999046301</v>
      </c>
      <c r="D38" t="s">
        <v>394</v>
      </c>
      <c r="E38" t="s">
        <v>395</v>
      </c>
      <c r="F38" t="s">
        <v>348</v>
      </c>
      <c r="G38" t="s">
        <v>349</v>
      </c>
      <c r="H38" t="s">
        <v>350</v>
      </c>
      <c r="I38" t="s">
        <v>351</v>
      </c>
      <c r="J38" t="s">
        <v>396</v>
      </c>
      <c r="K38" t="s">
        <v>352</v>
      </c>
      <c r="L38">
        <v>1689636731.0999999</v>
      </c>
      <c r="M38">
        <f t="shared" si="0"/>
        <v>2.0223766927059141E-3</v>
      </c>
      <c r="N38">
        <f t="shared" si="1"/>
        <v>2.0223766927059139</v>
      </c>
      <c r="O38">
        <f t="shared" si="2"/>
        <v>12.005226573992852</v>
      </c>
      <c r="P38">
        <f t="shared" si="3"/>
        <v>399.41399999999999</v>
      </c>
      <c r="Q38">
        <f t="shared" si="4"/>
        <v>301.65738339905676</v>
      </c>
      <c r="R38">
        <f t="shared" si="5"/>
        <v>30.223733208659414</v>
      </c>
      <c r="S38">
        <f t="shared" si="6"/>
        <v>40.018188979097403</v>
      </c>
      <c r="T38">
        <f t="shared" si="7"/>
        <v>0.21533299811429293</v>
      </c>
      <c r="U38">
        <f t="shared" si="8"/>
        <v>2.936826501561137</v>
      </c>
      <c r="V38">
        <f t="shared" si="9"/>
        <v>0.20693044201639541</v>
      </c>
      <c r="W38">
        <f t="shared" si="10"/>
        <v>0.13005914309359246</v>
      </c>
      <c r="X38">
        <f t="shared" si="11"/>
        <v>297.68821500000001</v>
      </c>
      <c r="Y38">
        <f t="shared" si="12"/>
        <v>28.141402882048968</v>
      </c>
      <c r="Z38">
        <f t="shared" si="13"/>
        <v>26.805399999999999</v>
      </c>
      <c r="AA38">
        <f t="shared" si="14"/>
        <v>3.5384557545937163</v>
      </c>
      <c r="AB38">
        <f t="shared" si="15"/>
        <v>72.704826726901672</v>
      </c>
      <c r="AC38">
        <f t="shared" si="16"/>
        <v>2.5891982881284301</v>
      </c>
      <c r="AD38">
        <f t="shared" si="17"/>
        <v>3.5612467626862454</v>
      </c>
      <c r="AE38">
        <f t="shared" si="18"/>
        <v>0.94925746646528619</v>
      </c>
      <c r="AF38">
        <f t="shared" si="19"/>
        <v>-89.186812148330816</v>
      </c>
      <c r="AG38">
        <f t="shared" si="20"/>
        <v>17.289656786456515</v>
      </c>
      <c r="AH38">
        <f t="shared" si="21"/>
        <v>1.2687466656728199</v>
      </c>
      <c r="AI38">
        <f t="shared" si="22"/>
        <v>227.05980630379852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53106.219235207631</v>
      </c>
      <c r="AO38">
        <f t="shared" si="26"/>
        <v>1799.91</v>
      </c>
      <c r="AP38">
        <f t="shared" si="27"/>
        <v>1517.3246999999999</v>
      </c>
      <c r="AQ38">
        <f t="shared" si="28"/>
        <v>0.84300031668250075</v>
      </c>
      <c r="AR38">
        <f t="shared" si="29"/>
        <v>0.16539061119722653</v>
      </c>
      <c r="AS38">
        <v>1689636731.0999999</v>
      </c>
      <c r="AT38">
        <v>399.41399999999999</v>
      </c>
      <c r="AU38">
        <v>412.22300000000001</v>
      </c>
      <c r="AV38">
        <v>25.842300000000002</v>
      </c>
      <c r="AW38">
        <v>23.872800000000002</v>
      </c>
      <c r="AX38">
        <v>402.40600000000001</v>
      </c>
      <c r="AY38">
        <v>25.6492</v>
      </c>
      <c r="AZ38">
        <v>600.18700000000001</v>
      </c>
      <c r="BA38">
        <v>100.15300000000001</v>
      </c>
      <c r="BB38">
        <v>3.92541E-2</v>
      </c>
      <c r="BC38">
        <v>26.9146</v>
      </c>
      <c r="BD38">
        <v>26.805399999999999</v>
      </c>
      <c r="BE38">
        <v>999.9</v>
      </c>
      <c r="BF38">
        <v>0</v>
      </c>
      <c r="BG38">
        <v>0</v>
      </c>
      <c r="BH38">
        <v>10026.200000000001</v>
      </c>
      <c r="BI38">
        <v>0</v>
      </c>
      <c r="BJ38">
        <v>155.72300000000001</v>
      </c>
      <c r="BK38">
        <v>-12.8088</v>
      </c>
      <c r="BL38">
        <v>410.01</v>
      </c>
      <c r="BM38">
        <v>422.30500000000001</v>
      </c>
      <c r="BN38">
        <v>1.9694400000000001</v>
      </c>
      <c r="BO38">
        <v>412.22300000000001</v>
      </c>
      <c r="BP38">
        <v>23.872800000000002</v>
      </c>
      <c r="BQ38">
        <v>2.5881799999999999</v>
      </c>
      <c r="BR38">
        <v>2.39093</v>
      </c>
      <c r="BS38">
        <v>21.591899999999999</v>
      </c>
      <c r="BT38">
        <v>20.302499999999998</v>
      </c>
      <c r="BU38">
        <v>1799.91</v>
      </c>
      <c r="BV38">
        <v>0.89998800000000001</v>
      </c>
      <c r="BW38">
        <v>0.100012</v>
      </c>
      <c r="BX38">
        <v>0</v>
      </c>
      <c r="BY38">
        <v>2.3815</v>
      </c>
      <c r="BZ38">
        <v>0</v>
      </c>
      <c r="CA38">
        <v>13595.7</v>
      </c>
      <c r="CB38">
        <v>17198.7</v>
      </c>
      <c r="CC38">
        <v>35</v>
      </c>
      <c r="CD38">
        <v>38.125</v>
      </c>
      <c r="CE38">
        <v>36.436999999999998</v>
      </c>
      <c r="CF38">
        <v>36.686999999999998</v>
      </c>
      <c r="CG38">
        <v>35.436999999999998</v>
      </c>
      <c r="CH38">
        <v>1619.9</v>
      </c>
      <c r="CI38">
        <v>180.01</v>
      </c>
      <c r="CJ38">
        <v>0</v>
      </c>
      <c r="CK38">
        <v>1689636734.5</v>
      </c>
      <c r="CL38">
        <v>0</v>
      </c>
      <c r="CM38">
        <v>1689635457</v>
      </c>
      <c r="CN38" t="s">
        <v>353</v>
      </c>
      <c r="CO38">
        <v>1689635457</v>
      </c>
      <c r="CP38">
        <v>1689635456</v>
      </c>
      <c r="CQ38">
        <v>43</v>
      </c>
      <c r="CR38">
        <v>4.0000000000000001E-3</v>
      </c>
      <c r="CS38">
        <v>-2.9000000000000001E-2</v>
      </c>
      <c r="CT38">
        <v>-2.9929999999999999</v>
      </c>
      <c r="CU38">
        <v>0.193</v>
      </c>
      <c r="CV38">
        <v>416</v>
      </c>
      <c r="CW38">
        <v>24</v>
      </c>
      <c r="CX38">
        <v>0.09</v>
      </c>
      <c r="CY38">
        <v>0.05</v>
      </c>
      <c r="CZ38">
        <v>11.7936425752142</v>
      </c>
      <c r="DA38">
        <v>1.2378142294180701</v>
      </c>
      <c r="DB38">
        <v>0.17431109011683099</v>
      </c>
      <c r="DC38">
        <v>1</v>
      </c>
      <c r="DD38">
        <v>411.66138095238102</v>
      </c>
      <c r="DE38">
        <v>3.8828571428566501</v>
      </c>
      <c r="DF38">
        <v>0.42184735178570198</v>
      </c>
      <c r="DG38">
        <v>-1</v>
      </c>
      <c r="DH38">
        <v>1799.96</v>
      </c>
      <c r="DI38">
        <v>2.2523633508789699E-2</v>
      </c>
      <c r="DJ38">
        <v>8.3037570383752202E-2</v>
      </c>
      <c r="DK38">
        <v>1</v>
      </c>
      <c r="DL38">
        <v>2</v>
      </c>
      <c r="DM38">
        <v>2</v>
      </c>
      <c r="DN38" t="s">
        <v>354</v>
      </c>
      <c r="DO38">
        <v>3.1558999999999999</v>
      </c>
      <c r="DP38">
        <v>2.7738200000000002</v>
      </c>
      <c r="DQ38">
        <v>9.4087000000000004E-2</v>
      </c>
      <c r="DR38">
        <v>9.6147899999999994E-2</v>
      </c>
      <c r="DS38">
        <v>0.125501</v>
      </c>
      <c r="DT38">
        <v>0.119265</v>
      </c>
      <c r="DU38">
        <v>28623.7</v>
      </c>
      <c r="DV38">
        <v>29829.599999999999</v>
      </c>
      <c r="DW38">
        <v>29363.599999999999</v>
      </c>
      <c r="DX38">
        <v>30778.7</v>
      </c>
      <c r="DY38">
        <v>33653.9</v>
      </c>
      <c r="DZ38">
        <v>35548.300000000003</v>
      </c>
      <c r="EA38">
        <v>40338.300000000003</v>
      </c>
      <c r="EB38">
        <v>42725.599999999999</v>
      </c>
      <c r="EC38">
        <v>2.2293799999999999</v>
      </c>
      <c r="ED38">
        <v>1.73142</v>
      </c>
      <c r="EE38">
        <v>9.8075700000000002E-2</v>
      </c>
      <c r="EF38">
        <v>0</v>
      </c>
      <c r="EG38">
        <v>25.198899999999998</v>
      </c>
      <c r="EH38">
        <v>999.9</v>
      </c>
      <c r="EI38">
        <v>38.127000000000002</v>
      </c>
      <c r="EJ38">
        <v>37.091000000000001</v>
      </c>
      <c r="EK38">
        <v>24.124400000000001</v>
      </c>
      <c r="EL38">
        <v>61.049700000000001</v>
      </c>
      <c r="EM38">
        <v>23.734000000000002</v>
      </c>
      <c r="EN38">
        <v>1</v>
      </c>
      <c r="EO38">
        <v>-7.0980699999999994E-2</v>
      </c>
      <c r="EP38">
        <v>-0.32611699999999999</v>
      </c>
      <c r="EQ38">
        <v>20.293099999999999</v>
      </c>
      <c r="ER38">
        <v>5.2409499999999998</v>
      </c>
      <c r="ES38">
        <v>11.8302</v>
      </c>
      <c r="ET38">
        <v>4.9813999999999998</v>
      </c>
      <c r="EU38">
        <v>3.2992300000000001</v>
      </c>
      <c r="EV38">
        <v>53.1</v>
      </c>
      <c r="EW38">
        <v>164.4</v>
      </c>
      <c r="EX38">
        <v>8887.9</v>
      </c>
      <c r="EY38">
        <v>3458.2</v>
      </c>
      <c r="EZ38">
        <v>1.8736600000000001</v>
      </c>
      <c r="FA38">
        <v>1.8794</v>
      </c>
      <c r="FB38">
        <v>1.8797299999999999</v>
      </c>
      <c r="FC38">
        <v>1.88036</v>
      </c>
      <c r="FD38">
        <v>1.8778999999999999</v>
      </c>
      <c r="FE38">
        <v>1.8766799999999999</v>
      </c>
      <c r="FF38">
        <v>1.8773299999999999</v>
      </c>
      <c r="FG38">
        <v>1.8751500000000001</v>
      </c>
      <c r="FH38">
        <v>0</v>
      </c>
      <c r="FI38">
        <v>0</v>
      </c>
      <c r="FJ38">
        <v>0</v>
      </c>
      <c r="FK38">
        <v>0</v>
      </c>
      <c r="FL38" t="s">
        <v>355</v>
      </c>
      <c r="FM38" t="s">
        <v>356</v>
      </c>
      <c r="FN38" t="s">
        <v>357</v>
      </c>
      <c r="FO38" t="s">
        <v>357</v>
      </c>
      <c r="FP38" t="s">
        <v>357</v>
      </c>
      <c r="FQ38" t="s">
        <v>357</v>
      </c>
      <c r="FR38">
        <v>0</v>
      </c>
      <c r="FS38">
        <v>100</v>
      </c>
      <c r="FT38">
        <v>100</v>
      </c>
      <c r="FU38">
        <v>-2.992</v>
      </c>
      <c r="FV38">
        <v>0.19309999999999999</v>
      </c>
      <c r="FW38">
        <v>-2.9929271402982298</v>
      </c>
      <c r="FX38">
        <v>1.4527828764109799E-4</v>
      </c>
      <c r="FY38">
        <v>-4.3579519040863002E-7</v>
      </c>
      <c r="FZ38">
        <v>2.0799061152897499E-10</v>
      </c>
      <c r="GA38">
        <v>0.19308181818182399</v>
      </c>
      <c r="GB38">
        <v>0</v>
      </c>
      <c r="GC38">
        <v>0</v>
      </c>
      <c r="GD38">
        <v>0</v>
      </c>
      <c r="GE38">
        <v>4</v>
      </c>
      <c r="GF38">
        <v>2147</v>
      </c>
      <c r="GG38">
        <v>-1</v>
      </c>
      <c r="GH38">
        <v>-1</v>
      </c>
      <c r="GI38">
        <v>21.2</v>
      </c>
      <c r="GJ38">
        <v>21.3</v>
      </c>
      <c r="GK38">
        <v>1.0778799999999999</v>
      </c>
      <c r="GL38">
        <v>2.6110799999999998</v>
      </c>
      <c r="GM38">
        <v>1.54541</v>
      </c>
      <c r="GN38">
        <v>2.2705099999999998</v>
      </c>
      <c r="GO38">
        <v>1.5979000000000001</v>
      </c>
      <c r="GP38">
        <v>2.4328599999999998</v>
      </c>
      <c r="GQ38">
        <v>38.232399999999998</v>
      </c>
      <c r="GR38">
        <v>13.799300000000001</v>
      </c>
      <c r="GS38">
        <v>18</v>
      </c>
      <c r="GT38">
        <v>647.38499999999999</v>
      </c>
      <c r="GU38">
        <v>359.55099999999999</v>
      </c>
      <c r="GV38">
        <v>25.924499999999998</v>
      </c>
      <c r="GW38">
        <v>26.043600000000001</v>
      </c>
      <c r="GX38">
        <v>29.9998</v>
      </c>
      <c r="GY38">
        <v>26.1568</v>
      </c>
      <c r="GZ38">
        <v>26.1508</v>
      </c>
      <c r="HA38">
        <v>21.645499999999998</v>
      </c>
      <c r="HB38">
        <v>-30</v>
      </c>
      <c r="HC38">
        <v>-30</v>
      </c>
      <c r="HD38">
        <v>26.054099999999998</v>
      </c>
      <c r="HE38">
        <v>412.346</v>
      </c>
      <c r="HF38">
        <v>0</v>
      </c>
      <c r="HG38">
        <v>100.02500000000001</v>
      </c>
      <c r="HH38">
        <v>98.994399999999999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2023-07-17T15:43:21Z</dcterms:created>
  <dcterms:modified xsi:type="dcterms:W3CDTF">2023-07-18T05:28:44Z</dcterms:modified>
</cp:coreProperties>
</file>