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D5419F79-73B3-394C-8878-0BAF263C3305}" xr6:coauthVersionLast="47" xr6:coauthVersionMax="47" xr10:uidLastSave="{00000000-0000-0000-0000-000000000000}"/>
  <bookViews>
    <workbookView xWindow="240" yWindow="760" windowWidth="21380" windowHeight="144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 s="1"/>
  <c r="AD38" i="1"/>
  <c r="AB38" i="1" s="1"/>
  <c r="AC38" i="1"/>
  <c r="U38" i="1"/>
  <c r="AR37" i="1"/>
  <c r="X37" i="1" s="1"/>
  <c r="AQ37" i="1"/>
  <c r="AP37" i="1" s="1"/>
  <c r="AO37" i="1"/>
  <c r="AN37" i="1"/>
  <c r="AL37" i="1"/>
  <c r="P37" i="1" s="1"/>
  <c r="AD37" i="1"/>
  <c r="AC37" i="1"/>
  <c r="AB37" i="1"/>
  <c r="U37" i="1"/>
  <c r="AR36" i="1"/>
  <c r="AQ36" i="1"/>
  <c r="AO36" i="1"/>
  <c r="AP36" i="1" s="1"/>
  <c r="AN36" i="1"/>
  <c r="AL36" i="1"/>
  <c r="N36" i="1" s="1"/>
  <c r="M36" i="1" s="1"/>
  <c r="AD36" i="1"/>
  <c r="AC36" i="1"/>
  <c r="AB36" i="1"/>
  <c r="U36" i="1"/>
  <c r="S36" i="1"/>
  <c r="O36" i="1"/>
  <c r="AR35" i="1"/>
  <c r="AQ35" i="1"/>
  <c r="AP35" i="1"/>
  <c r="AO35" i="1"/>
  <c r="AN35" i="1"/>
  <c r="AL35" i="1" s="1"/>
  <c r="AD35" i="1"/>
  <c r="AC35" i="1"/>
  <c r="AB35" i="1" s="1"/>
  <c r="X35" i="1"/>
  <c r="U35" i="1"/>
  <c r="AR34" i="1"/>
  <c r="AQ34" i="1"/>
  <c r="AO34" i="1"/>
  <c r="AP34" i="1" s="1"/>
  <c r="AN34" i="1"/>
  <c r="AL34" i="1" s="1"/>
  <c r="AD34" i="1"/>
  <c r="AC34" i="1"/>
  <c r="AB34" i="1" s="1"/>
  <c r="U34" i="1"/>
  <c r="AR33" i="1"/>
  <c r="AQ33" i="1"/>
  <c r="AO33" i="1"/>
  <c r="AP33" i="1" s="1"/>
  <c r="AN33" i="1"/>
  <c r="AL33" i="1"/>
  <c r="P33" i="1" s="1"/>
  <c r="AD33" i="1"/>
  <c r="AC33" i="1"/>
  <c r="AB33" i="1"/>
  <c r="U33" i="1"/>
  <c r="AR32" i="1"/>
  <c r="AQ32" i="1"/>
  <c r="AO32" i="1"/>
  <c r="AP32" i="1" s="1"/>
  <c r="AN32" i="1"/>
  <c r="AL32" i="1"/>
  <c r="N32" i="1" s="1"/>
  <c r="M32" i="1" s="1"/>
  <c r="AD32" i="1"/>
  <c r="AC32" i="1"/>
  <c r="AB32" i="1"/>
  <c r="U32" i="1"/>
  <c r="S32" i="1"/>
  <c r="O32" i="1"/>
  <c r="AR31" i="1"/>
  <c r="AQ31" i="1"/>
  <c r="AP31" i="1"/>
  <c r="AO31" i="1"/>
  <c r="AN31" i="1"/>
  <c r="AL31" i="1" s="1"/>
  <c r="AD31" i="1"/>
  <c r="AC31" i="1"/>
  <c r="AB31" i="1" s="1"/>
  <c r="X31" i="1"/>
  <c r="U31" i="1"/>
  <c r="AR30" i="1"/>
  <c r="AQ30" i="1"/>
  <c r="AO30" i="1"/>
  <c r="AP30" i="1" s="1"/>
  <c r="AN30" i="1"/>
  <c r="AL30" i="1" s="1"/>
  <c r="AD30" i="1"/>
  <c r="AC30" i="1"/>
  <c r="AB30" i="1" s="1"/>
  <c r="U30" i="1"/>
  <c r="AR29" i="1"/>
  <c r="AQ29" i="1"/>
  <c r="AO29" i="1"/>
  <c r="AP29" i="1" s="1"/>
  <c r="AN29" i="1"/>
  <c r="AL29" i="1"/>
  <c r="P29" i="1" s="1"/>
  <c r="AD29" i="1"/>
  <c r="AC29" i="1"/>
  <c r="AB29" i="1"/>
  <c r="U29" i="1"/>
  <c r="AR28" i="1"/>
  <c r="AQ28" i="1"/>
  <c r="AO28" i="1"/>
  <c r="AP28" i="1" s="1"/>
  <c r="AN28" i="1"/>
  <c r="AL28" i="1"/>
  <c r="N28" i="1" s="1"/>
  <c r="M28" i="1" s="1"/>
  <c r="AD28" i="1"/>
  <c r="AC28" i="1"/>
  <c r="AB28" i="1"/>
  <c r="U28" i="1"/>
  <c r="S28" i="1"/>
  <c r="O28" i="1"/>
  <c r="AR27" i="1"/>
  <c r="AQ27" i="1"/>
  <c r="AP27" i="1"/>
  <c r="AO27" i="1"/>
  <c r="AN27" i="1"/>
  <c r="AL27" i="1" s="1"/>
  <c r="AD27" i="1"/>
  <c r="AC27" i="1"/>
  <c r="AB27" i="1" s="1"/>
  <c r="X27" i="1"/>
  <c r="U27" i="1"/>
  <c r="AR26" i="1"/>
  <c r="AQ26" i="1"/>
  <c r="AO26" i="1"/>
  <c r="AP26" i="1" s="1"/>
  <c r="AN26" i="1"/>
  <c r="AL26" i="1" s="1"/>
  <c r="AD26" i="1"/>
  <c r="AC26" i="1"/>
  <c r="AB26" i="1" s="1"/>
  <c r="U26" i="1"/>
  <c r="AR25" i="1"/>
  <c r="AQ25" i="1"/>
  <c r="AO25" i="1"/>
  <c r="AP25" i="1" s="1"/>
  <c r="AN25" i="1"/>
  <c r="AL25" i="1"/>
  <c r="P25" i="1" s="1"/>
  <c r="AD25" i="1"/>
  <c r="AC25" i="1"/>
  <c r="AB25" i="1"/>
  <c r="U25" i="1"/>
  <c r="AR24" i="1"/>
  <c r="AQ24" i="1"/>
  <c r="AO24" i="1"/>
  <c r="AP24" i="1" s="1"/>
  <c r="AN24" i="1"/>
  <c r="AL24" i="1"/>
  <c r="N24" i="1" s="1"/>
  <c r="M24" i="1" s="1"/>
  <c r="AD24" i="1"/>
  <c r="AC24" i="1"/>
  <c r="AB24" i="1"/>
  <c r="U24" i="1"/>
  <c r="S24" i="1"/>
  <c r="O24" i="1"/>
  <c r="AR23" i="1"/>
  <c r="AQ23" i="1"/>
  <c r="AP23" i="1"/>
  <c r="AO23" i="1"/>
  <c r="AN23" i="1"/>
  <c r="AL23" i="1" s="1"/>
  <c r="AD23" i="1"/>
  <c r="AC23" i="1"/>
  <c r="AB23" i="1" s="1"/>
  <c r="X23" i="1"/>
  <c r="U23" i="1"/>
  <c r="AR22" i="1"/>
  <c r="AQ22" i="1"/>
  <c r="AO22" i="1"/>
  <c r="AP22" i="1" s="1"/>
  <c r="AN22" i="1"/>
  <c r="AL22" i="1" s="1"/>
  <c r="AD22" i="1"/>
  <c r="AC22" i="1"/>
  <c r="AB22" i="1" s="1"/>
  <c r="U22" i="1"/>
  <c r="AR21" i="1"/>
  <c r="AQ21" i="1"/>
  <c r="AO21" i="1"/>
  <c r="AP21" i="1" s="1"/>
  <c r="AN21" i="1"/>
  <c r="AL21" i="1"/>
  <c r="AD21" i="1"/>
  <c r="AC21" i="1"/>
  <c r="AB21" i="1"/>
  <c r="U21" i="1"/>
  <c r="AR20" i="1"/>
  <c r="AQ20" i="1"/>
  <c r="AO20" i="1"/>
  <c r="AP20" i="1" s="1"/>
  <c r="AN20" i="1"/>
  <c r="AL20" i="1"/>
  <c r="N20" i="1" s="1"/>
  <c r="M20" i="1" s="1"/>
  <c r="AD20" i="1"/>
  <c r="AC20" i="1"/>
  <c r="AB20" i="1"/>
  <c r="U20" i="1"/>
  <c r="S20" i="1"/>
  <c r="O20" i="1"/>
  <c r="AR19" i="1"/>
  <c r="AQ19" i="1"/>
  <c r="AP19" i="1"/>
  <c r="AO19" i="1"/>
  <c r="AN19" i="1"/>
  <c r="AL19" i="1" s="1"/>
  <c r="AD19" i="1"/>
  <c r="AC19" i="1"/>
  <c r="AB19" i="1" s="1"/>
  <c r="X19" i="1"/>
  <c r="U19" i="1"/>
  <c r="P19" i="1"/>
  <c r="AF20" i="1" l="1"/>
  <c r="AG23" i="1"/>
  <c r="N26" i="1"/>
  <c r="M26" i="1" s="1"/>
  <c r="P26" i="1"/>
  <c r="O26" i="1"/>
  <c r="AM26" i="1"/>
  <c r="S26" i="1"/>
  <c r="S27" i="1"/>
  <c r="P27" i="1"/>
  <c r="O27" i="1"/>
  <c r="N27" i="1"/>
  <c r="M27" i="1" s="1"/>
  <c r="AM27" i="1"/>
  <c r="P34" i="1"/>
  <c r="O34" i="1"/>
  <c r="N34" i="1"/>
  <c r="M34" i="1" s="1"/>
  <c r="AM34" i="1"/>
  <c r="S34" i="1"/>
  <c r="S35" i="1"/>
  <c r="P35" i="1"/>
  <c r="O35" i="1"/>
  <c r="N35" i="1"/>
  <c r="M35" i="1" s="1"/>
  <c r="AM35" i="1"/>
  <c r="S19" i="1"/>
  <c r="O19" i="1"/>
  <c r="AM19" i="1"/>
  <c r="N19" i="1"/>
  <c r="M19" i="1" s="1"/>
  <c r="Y19" i="1" s="1"/>
  <c r="Z19" i="1" s="1"/>
  <c r="P21" i="1"/>
  <c r="O21" i="1"/>
  <c r="N21" i="1"/>
  <c r="M21" i="1" s="1"/>
  <c r="AM21" i="1"/>
  <c r="S21" i="1"/>
  <c r="AF36" i="1"/>
  <c r="P22" i="1"/>
  <c r="O22" i="1"/>
  <c r="AM22" i="1"/>
  <c r="S22" i="1"/>
  <c r="S31" i="1"/>
  <c r="P31" i="1"/>
  <c r="O31" i="1"/>
  <c r="AM31" i="1"/>
  <c r="N31" i="1"/>
  <c r="M31" i="1" s="1"/>
  <c r="Y31" i="1" s="1"/>
  <c r="Z31" i="1" s="1"/>
  <c r="S23" i="1"/>
  <c r="P23" i="1"/>
  <c r="O23" i="1"/>
  <c r="N23" i="1"/>
  <c r="M23" i="1" s="1"/>
  <c r="AM23" i="1"/>
  <c r="P30" i="1"/>
  <c r="O30" i="1"/>
  <c r="N30" i="1"/>
  <c r="M30" i="1" s="1"/>
  <c r="AM30" i="1"/>
  <c r="S30" i="1"/>
  <c r="P38" i="1"/>
  <c r="O38" i="1"/>
  <c r="N38" i="1"/>
  <c r="M38" i="1" s="1"/>
  <c r="AM38" i="1"/>
  <c r="S38" i="1"/>
  <c r="AF28" i="1"/>
  <c r="N22" i="1"/>
  <c r="M22" i="1" s="1"/>
  <c r="AF24" i="1"/>
  <c r="AF32" i="1"/>
  <c r="P20" i="1"/>
  <c r="X20" i="1"/>
  <c r="P24" i="1"/>
  <c r="X24" i="1"/>
  <c r="P28" i="1"/>
  <c r="X28" i="1"/>
  <c r="P32" i="1"/>
  <c r="X32" i="1"/>
  <c r="P36" i="1"/>
  <c r="X36" i="1"/>
  <c r="S25" i="1"/>
  <c r="S29" i="1"/>
  <c r="S33" i="1"/>
  <c r="S37" i="1"/>
  <c r="Y23" i="1"/>
  <c r="Z23" i="1" s="1"/>
  <c r="AM25" i="1"/>
  <c r="Y27" i="1"/>
  <c r="Z27" i="1" s="1"/>
  <c r="AG27" i="1" s="1"/>
  <c r="AM29" i="1"/>
  <c r="AM33" i="1"/>
  <c r="AM37" i="1"/>
  <c r="X22" i="1"/>
  <c r="N25" i="1"/>
  <c r="M25" i="1" s="1"/>
  <c r="X26" i="1"/>
  <c r="N29" i="1"/>
  <c r="M29" i="1" s="1"/>
  <c r="X30" i="1"/>
  <c r="N33" i="1"/>
  <c r="M33" i="1" s="1"/>
  <c r="X34" i="1"/>
  <c r="N37" i="1"/>
  <c r="M37" i="1" s="1"/>
  <c r="X38" i="1"/>
  <c r="AM20" i="1"/>
  <c r="AM24" i="1"/>
  <c r="O25" i="1"/>
  <c r="AM28" i="1"/>
  <c r="O29" i="1"/>
  <c r="AM32" i="1"/>
  <c r="O33" i="1"/>
  <c r="AM36" i="1"/>
  <c r="O37" i="1"/>
  <c r="X21" i="1"/>
  <c r="X25" i="1"/>
  <c r="X29" i="1"/>
  <c r="X33" i="1"/>
  <c r="AA19" i="1" l="1"/>
  <c r="AE19" i="1" s="1"/>
  <c r="AH19" i="1"/>
  <c r="AG19" i="1"/>
  <c r="AA31" i="1"/>
  <c r="AE31" i="1" s="1"/>
  <c r="AH31" i="1"/>
  <c r="AG31" i="1"/>
  <c r="Y34" i="1"/>
  <c r="Z34" i="1" s="1"/>
  <c r="Y33" i="1"/>
  <c r="Z33" i="1" s="1"/>
  <c r="AF22" i="1"/>
  <c r="AF21" i="1"/>
  <c r="AF37" i="1"/>
  <c r="V37" i="1"/>
  <c r="T37" i="1" s="1"/>
  <c r="W37" i="1" s="1"/>
  <c r="Q37" i="1" s="1"/>
  <c r="R37" i="1" s="1"/>
  <c r="Y28" i="1"/>
  <c r="Z28" i="1" s="1"/>
  <c r="AF35" i="1"/>
  <c r="Y35" i="1"/>
  <c r="Z35" i="1" s="1"/>
  <c r="AF33" i="1"/>
  <c r="V33" i="1"/>
  <c r="T33" i="1" s="1"/>
  <c r="W33" i="1" s="1"/>
  <c r="Q33" i="1" s="1"/>
  <c r="R33" i="1" s="1"/>
  <c r="Y24" i="1"/>
  <c r="Z24" i="1" s="1"/>
  <c r="Y29" i="1"/>
  <c r="Z29" i="1" s="1"/>
  <c r="Y30" i="1"/>
  <c r="Z30" i="1" s="1"/>
  <c r="AF30" i="1"/>
  <c r="V30" i="1"/>
  <c r="T30" i="1" s="1"/>
  <c r="W30" i="1" s="1"/>
  <c r="Q30" i="1" s="1"/>
  <c r="R30" i="1" s="1"/>
  <c r="AF27" i="1"/>
  <c r="V27" i="1"/>
  <c r="T27" i="1" s="1"/>
  <c r="W27" i="1" s="1"/>
  <c r="Q27" i="1" s="1"/>
  <c r="R27" i="1" s="1"/>
  <c r="AF26" i="1"/>
  <c r="AF29" i="1"/>
  <c r="V29" i="1"/>
  <c r="T29" i="1" s="1"/>
  <c r="W29" i="1" s="1"/>
  <c r="Q29" i="1" s="1"/>
  <c r="R29" i="1" s="1"/>
  <c r="Y25" i="1"/>
  <c r="Z25" i="1" s="1"/>
  <c r="Y36" i="1"/>
  <c r="Z36" i="1" s="1"/>
  <c r="Y20" i="1"/>
  <c r="Z20" i="1" s="1"/>
  <c r="AF31" i="1"/>
  <c r="V31" i="1"/>
  <c r="T31" i="1" s="1"/>
  <c r="W31" i="1" s="1"/>
  <c r="Q31" i="1" s="1"/>
  <c r="R31" i="1" s="1"/>
  <c r="Y21" i="1"/>
  <c r="Z21" i="1" s="1"/>
  <c r="Y26" i="1"/>
  <c r="Z26" i="1" s="1"/>
  <c r="AA27" i="1"/>
  <c r="AE27" i="1" s="1"/>
  <c r="AH27" i="1"/>
  <c r="V19" i="1"/>
  <c r="T19" i="1" s="1"/>
  <c r="W19" i="1" s="1"/>
  <c r="Q19" i="1" s="1"/>
  <c r="R19" i="1" s="1"/>
  <c r="AF19" i="1"/>
  <c r="Y37" i="1"/>
  <c r="Z37" i="1" s="1"/>
  <c r="AF25" i="1"/>
  <c r="V25" i="1"/>
  <c r="T25" i="1" s="1"/>
  <c r="W25" i="1" s="1"/>
  <c r="Q25" i="1" s="1"/>
  <c r="R25" i="1" s="1"/>
  <c r="Y32" i="1"/>
  <c r="Z32" i="1" s="1"/>
  <c r="AF38" i="1"/>
  <c r="AF34" i="1"/>
  <c r="Y38" i="1"/>
  <c r="Z38" i="1" s="1"/>
  <c r="V38" i="1" s="1"/>
  <c r="T38" i="1" s="1"/>
  <c r="W38" i="1" s="1"/>
  <c r="Q38" i="1" s="1"/>
  <c r="R38" i="1" s="1"/>
  <c r="Y22" i="1"/>
  <c r="Z22" i="1" s="1"/>
  <c r="V22" i="1" s="1"/>
  <c r="T22" i="1" s="1"/>
  <c r="W22" i="1" s="1"/>
  <c r="Q22" i="1" s="1"/>
  <c r="R22" i="1" s="1"/>
  <c r="AA23" i="1"/>
  <c r="AE23" i="1" s="1"/>
  <c r="AH23" i="1"/>
  <c r="AF23" i="1"/>
  <c r="V23" i="1"/>
  <c r="T23" i="1" s="1"/>
  <c r="W23" i="1" s="1"/>
  <c r="Q23" i="1" s="1"/>
  <c r="R23" i="1" s="1"/>
  <c r="AA25" i="1" l="1"/>
  <c r="AE25" i="1" s="1"/>
  <c r="AH25" i="1"/>
  <c r="AG25" i="1"/>
  <c r="AA35" i="1"/>
  <c r="AE35" i="1" s="1"/>
  <c r="AH35" i="1"/>
  <c r="AG35" i="1"/>
  <c r="AI31" i="1"/>
  <c r="AI23" i="1"/>
  <c r="AH30" i="1"/>
  <c r="AA30" i="1"/>
  <c r="AE30" i="1" s="1"/>
  <c r="AG30" i="1"/>
  <c r="V35" i="1"/>
  <c r="T35" i="1" s="1"/>
  <c r="W35" i="1" s="1"/>
  <c r="Q35" i="1" s="1"/>
  <c r="R35" i="1" s="1"/>
  <c r="AH26" i="1"/>
  <c r="AA26" i="1"/>
  <c r="AE26" i="1" s="1"/>
  <c r="AG26" i="1"/>
  <c r="AA21" i="1"/>
  <c r="AE21" i="1" s="1"/>
  <c r="AG21" i="1"/>
  <c r="AH21" i="1"/>
  <c r="AI21" i="1" s="1"/>
  <c r="AA37" i="1"/>
  <c r="AE37" i="1" s="1"/>
  <c r="AH37" i="1"/>
  <c r="AG37" i="1"/>
  <c r="V21" i="1"/>
  <c r="T21" i="1" s="1"/>
  <c r="W21" i="1" s="1"/>
  <c r="Q21" i="1" s="1"/>
  <c r="R21" i="1" s="1"/>
  <c r="AA20" i="1"/>
  <c r="AE20" i="1" s="1"/>
  <c r="AG20" i="1"/>
  <c r="AH20" i="1"/>
  <c r="V20" i="1"/>
  <c r="T20" i="1" s="1"/>
  <c r="W20" i="1" s="1"/>
  <c r="Q20" i="1" s="1"/>
  <c r="R20" i="1" s="1"/>
  <c r="AA29" i="1"/>
  <c r="AE29" i="1" s="1"/>
  <c r="AG29" i="1"/>
  <c r="AH29" i="1"/>
  <c r="AI29" i="1" s="1"/>
  <c r="AA32" i="1"/>
  <c r="AE32" i="1" s="1"/>
  <c r="AH32" i="1"/>
  <c r="AI32" i="1" s="1"/>
  <c r="AG32" i="1"/>
  <c r="V32" i="1"/>
  <c r="T32" i="1" s="1"/>
  <c r="W32" i="1" s="1"/>
  <c r="Q32" i="1" s="1"/>
  <c r="R32" i="1" s="1"/>
  <c r="AH28" i="1"/>
  <c r="AA28" i="1"/>
  <c r="AE28" i="1" s="1"/>
  <c r="AG28" i="1"/>
  <c r="V28" i="1"/>
  <c r="T28" i="1" s="1"/>
  <c r="W28" i="1" s="1"/>
  <c r="Q28" i="1" s="1"/>
  <c r="R28" i="1" s="1"/>
  <c r="AH38" i="1"/>
  <c r="AA38" i="1"/>
  <c r="AE38" i="1" s="1"/>
  <c r="AG38" i="1"/>
  <c r="AH34" i="1"/>
  <c r="AA34" i="1"/>
  <c r="AE34" i="1" s="1"/>
  <c r="AG34" i="1"/>
  <c r="V34" i="1"/>
  <c r="T34" i="1" s="1"/>
  <c r="W34" i="1" s="1"/>
  <c r="Q34" i="1" s="1"/>
  <c r="R34" i="1" s="1"/>
  <c r="AI27" i="1"/>
  <c r="V26" i="1"/>
  <c r="T26" i="1" s="1"/>
  <c r="W26" i="1" s="1"/>
  <c r="Q26" i="1" s="1"/>
  <c r="R26" i="1" s="1"/>
  <c r="AA33" i="1"/>
  <c r="AE33" i="1" s="1"/>
  <c r="AG33" i="1"/>
  <c r="AH33" i="1"/>
  <c r="AI19" i="1"/>
  <c r="AH22" i="1"/>
  <c r="AA22" i="1"/>
  <c r="AE22" i="1" s="1"/>
  <c r="AG22" i="1"/>
  <c r="AA36" i="1"/>
  <c r="AE36" i="1" s="1"/>
  <c r="AH36" i="1"/>
  <c r="AG36" i="1"/>
  <c r="V36" i="1"/>
  <c r="T36" i="1" s="1"/>
  <c r="W36" i="1" s="1"/>
  <c r="Q36" i="1" s="1"/>
  <c r="R36" i="1" s="1"/>
  <c r="AA24" i="1"/>
  <c r="AE24" i="1" s="1"/>
  <c r="AH24" i="1"/>
  <c r="AG24" i="1"/>
  <c r="V24" i="1"/>
  <c r="T24" i="1" s="1"/>
  <c r="W24" i="1" s="1"/>
  <c r="Q24" i="1" s="1"/>
  <c r="R24" i="1" s="1"/>
  <c r="AI26" i="1" l="1"/>
  <c r="AI37" i="1"/>
  <c r="AI22" i="1"/>
  <c r="AI28" i="1"/>
  <c r="AI25" i="1"/>
  <c r="AI36" i="1"/>
  <c r="AI38" i="1"/>
  <c r="AI35" i="1"/>
  <c r="AI24" i="1"/>
  <c r="AI33" i="1"/>
  <c r="AI34" i="1"/>
  <c r="AI20" i="1"/>
  <c r="AI30" i="1"/>
</calcChain>
</file>

<file path=xl/sharedStrings.xml><?xml version="1.0" encoding="utf-8"?>
<sst xmlns="http://schemas.openxmlformats.org/spreadsheetml/2006/main" count="1016" uniqueCount="397">
  <si>
    <t>File opened</t>
  </si>
  <si>
    <t>2023-07-17 17:05:07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</si>
  <si>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</si>
  <si>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</si>
  <si>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</si>
  <si>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</si>
  <si>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</si>
  <si>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</si>
  <si>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</si>
  <si>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</si>
  <si>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</si>
  <si>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</si>
  <si>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</si>
  <si>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{"co2bspan2b": "0.29074", "co2aspanconc2": "301.4", "h2obspan2a": "0.0687607", "flowazero": "0.2969", "ssb_ref": "37125.5", "co2aspan2": "-0.0349502", "h2obspan2b": "0.0690967", "h2oaspanconc1": "11.65", "co2bspanconc2": "301.4", "flowmeterzero": "0.996167", "h2obspanconc1": "11.65", "flowbzero": "0.29043", "co2aspanconc1": "2473", "co2azero": "0.925242", "h2obspanconc2": "0", "oxygen": "21", "h2obspan1": "1.00489", "h2obzero": "1.0566", "h2oaspanconc2": "0", "chamberpressurezero": "2.68486", "h2obspan2": "0", "h2oazero": "1.04545", "co2aspan2b": "0.289966", "h2oaspan2": "0", "co2aspan1": "1.00226", "co2bzero": "0.928369", "tazero": "-0.14134", "co2bspan2": "-0.0342144", "co2aspan2a": "0.292292", "h2oaspan2b": "0.0685964", "co2bspanconc1": "2473", "h2oaspan2a": "0.0681933", "tbzero": "-0.243059", "ssa_ref": "34842.2", "co2bspan1": "1.0021", "co2bspan2a": "0.293064", "h2oaspan1": "1.00591"}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</si>
  <si>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</si>
  <si>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</si>
  <si>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</si>
  <si>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</si>
  <si>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</si>
  <si>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</si>
  <si>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</si>
  <si>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</si>
  <si>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</si>
  <si>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</si>
  <si>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</si>
  <si>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</si>
  <si>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</si>
  <si>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17:05:07</t>
  </si>
  <si>
    <t>Stability Definition:	A (GasEx): Std&lt;0.2 Per=20	CO2_r (Meas): Std&lt;0.75 Per=20	Qin (LeafQ): Per=20</t>
  </si>
  <si>
    <t>17:05:16</t>
  </si>
  <si>
    <t>Stability Definition:	A (GasEx): Std&lt;0.2 Per=20	CO2_r (Meas): Std&lt;0.75 Per=20	Qin (LeafQ): Std&lt;1 Per=20</t>
  </si>
  <si>
    <t>17:05:18</t>
  </si>
  <si>
    <t>Stability Definition:	A (GasEx): Std&lt;0.2 Per=20	CO2_r (Meas):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</si>
  <si>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</si>
  <si>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</si>
  <si>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</si>
  <si>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</si>
  <si>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</si>
  <si>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</si>
  <si>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</si>
  <si>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</si>
  <si>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</si>
  <si>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</si>
  <si>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</si>
  <si>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</si>
  <si>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</si>
  <si>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</si>
  <si>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</si>
  <si>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</si>
  <si>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</si>
  <si>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</si>
  <si>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</si>
  <si>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</si>
  <si>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</si>
  <si>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</si>
  <si>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</si>
  <si>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</si>
  <si>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</si>
  <si>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</si>
  <si>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</si>
  <si>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</si>
  <si>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</si>
  <si>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</si>
  <si>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</si>
  <si>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</si>
  <si>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</si>
  <si>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</si>
  <si>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</si>
  <si>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</si>
  <si>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</si>
  <si>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</si>
  <si>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</si>
  <si>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</si>
  <si>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</si>
  <si>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</si>
  <si>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</si>
  <si>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</si>
  <si>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</si>
  <si>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</si>
  <si>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</si>
  <si>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</si>
  <si>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</si>
  <si>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</si>
  <si>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</si>
  <si>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</si>
  <si>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</si>
  <si>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</si>
  <si>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</si>
  <si>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</si>
  <si>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</si>
  <si>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</si>
  <si>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4.42204 88.455 384.912 625.813 858.827 1075.67 1260.85 1359.46</t>
  </si>
  <si>
    <t>Fs_true</t>
  </si>
  <si>
    <t>0.130681 101.051 403.766 601.321 802.202 1001.04 1202.6 1401.11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</si>
  <si>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</si>
  <si>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</si>
  <si>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</si>
  <si>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</si>
  <si>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</si>
  <si>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</si>
  <si>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</si>
  <si>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</si>
  <si>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</si>
  <si>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</si>
  <si>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</si>
  <si>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</si>
  <si>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</si>
  <si>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</si>
  <si>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</si>
  <si>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</si>
  <si>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</si>
  <si>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</si>
  <si>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</si>
  <si>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</si>
  <si>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</si>
  <si>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</si>
  <si>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</si>
  <si>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</si>
  <si>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</si>
  <si>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</si>
  <si>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</si>
  <si>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</si>
  <si>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</si>
  <si>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</si>
  <si>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</si>
  <si>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</si>
  <si>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</si>
  <si>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</si>
  <si>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</si>
  <si>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</si>
  <si>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</si>
  <si>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</si>
  <si>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</si>
  <si>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</si>
  <si>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</si>
  <si>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</si>
  <si>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</si>
  <si>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</si>
  <si>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</si>
  <si>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</si>
  <si>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</si>
  <si>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</si>
  <si>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</si>
  <si>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</si>
  <si>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</si>
  <si>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</si>
  <si>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</si>
  <si>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</si>
  <si>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</si>
  <si>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</si>
  <si>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</si>
  <si>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</si>
  <si>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</si>
  <si>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</si>
  <si>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</si>
  <si>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</si>
  <si>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</si>
  <si>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</si>
  <si>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</si>
  <si>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</si>
  <si>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</si>
  <si>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</si>
  <si>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</si>
  <si>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</si>
  <si>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</si>
  <si>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</si>
  <si>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</si>
  <si>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</si>
  <si>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</si>
  <si>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</si>
  <si>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</si>
  <si>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</si>
  <si>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</si>
  <si>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</si>
  <si>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</si>
  <si>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</si>
  <si>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</si>
  <si>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</si>
  <si>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</si>
  <si>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</si>
  <si>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</si>
  <si>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</si>
  <si>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</si>
  <si>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</si>
  <si>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</si>
  <si>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</si>
  <si>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</si>
  <si>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</si>
  <si>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</si>
  <si>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</si>
  <si>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</si>
  <si>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</si>
  <si>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</si>
  <si>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</si>
  <si>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</si>
  <si>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</si>
  <si>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</si>
  <si>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</si>
  <si>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</si>
  <si>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</si>
  <si>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</si>
  <si>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</si>
  <si>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</si>
  <si>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</si>
  <si>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</si>
  <si>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</si>
  <si>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</si>
  <si>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</si>
  <si>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</si>
  <si>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</si>
  <si>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</si>
  <si>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</si>
  <si>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</si>
  <si>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</si>
  <si>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</si>
  <si>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</si>
  <si>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</si>
  <si>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</si>
  <si>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</si>
  <si>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</si>
  <si>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</si>
  <si>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</si>
  <si>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</si>
  <si>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</si>
  <si>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</si>
  <si>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</si>
  <si>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</si>
  <si>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</si>
  <si>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</si>
  <si>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</si>
  <si>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</si>
  <si>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</si>
  <si>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</si>
  <si>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</si>
  <si>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</si>
  <si>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</si>
  <si>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</si>
  <si>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</si>
  <si>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</si>
  <si>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</si>
  <si>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</si>
  <si>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</si>
  <si>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</si>
  <si>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</si>
  <si>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</si>
  <si>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</si>
  <si>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</si>
  <si>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</si>
  <si>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</si>
  <si>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</si>
  <si>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</si>
  <si>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</si>
  <si>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</si>
  <si>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</si>
  <si>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</si>
  <si>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</si>
  <si>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</si>
  <si>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</si>
  <si>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</si>
  <si>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</si>
  <si>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</si>
  <si>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</si>
  <si>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</si>
  <si>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</si>
  <si>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</si>
  <si>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</si>
  <si>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</si>
  <si>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</si>
  <si>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</si>
  <si>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</si>
  <si>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</si>
  <si>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</si>
  <si>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</si>
  <si>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</si>
  <si>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</si>
  <si>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</si>
  <si>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</si>
  <si>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</si>
  <si>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</si>
  <si>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</si>
  <si>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</si>
  <si>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</si>
  <si>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</si>
  <si>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</si>
  <si>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</si>
  <si>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</si>
  <si>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</si>
  <si>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</si>
  <si>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</si>
  <si>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</si>
  <si>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</si>
  <si>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</si>
  <si>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</si>
  <si>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</si>
  <si>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</si>
  <si>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</si>
  <si>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</si>
  <si>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</si>
  <si>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</si>
  <si>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</si>
  <si>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</si>
  <si>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</si>
  <si>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</si>
  <si>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</si>
  <si>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</si>
  <si>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</si>
  <si>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</si>
  <si>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</si>
  <si>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</si>
  <si>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</si>
  <si>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</si>
  <si>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</si>
  <si>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</si>
  <si>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</si>
  <si>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</si>
  <si>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</si>
  <si>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</si>
  <si>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</si>
  <si>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</si>
  <si>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</si>
  <si>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</si>
  <si>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</si>
  <si>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</si>
  <si>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</si>
  <si>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</si>
  <si>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</si>
  <si>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</si>
  <si>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</si>
  <si>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</si>
  <si>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</si>
  <si>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</si>
  <si>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</si>
  <si>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</si>
  <si>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</si>
  <si>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</si>
  <si>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</si>
  <si>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</si>
  <si>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</si>
  <si>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</si>
  <si>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</si>
  <si>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</si>
  <si>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</si>
  <si>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</si>
  <si>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</si>
  <si>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</si>
  <si>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</si>
  <si>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20230717 17:33:55</t>
  </si>
  <si>
    <t>17:33:55</t>
  </si>
  <si>
    <t>none</t>
  </si>
  <si>
    <t>Lindsey</t>
  </si>
  <si>
    <t>20230717</t>
  </si>
  <si>
    <t>AR</t>
  </si>
  <si>
    <t>BNL21845</t>
  </si>
  <si>
    <t>17:31:30</t>
  </si>
  <si>
    <t>2/2</t>
  </si>
  <si>
    <t>00000000</t>
  </si>
  <si>
    <t>iiiiiiii</t>
  </si>
  <si>
    <t>off</t>
  </si>
  <si>
    <t>20230717 17:34:56</t>
  </si>
  <si>
    <t>17:34:56</t>
  </si>
  <si>
    <t>20230717 17:35:57</t>
  </si>
  <si>
    <t>17:35:57</t>
  </si>
  <si>
    <t>20230717 17:36:58</t>
  </si>
  <si>
    <t>17:36:58</t>
  </si>
  <si>
    <t>20230717 17:37:59</t>
  </si>
  <si>
    <t>17:37:59</t>
  </si>
  <si>
    <t>20230717 17:39:00</t>
  </si>
  <si>
    <t>17:39:00</t>
  </si>
  <si>
    <t>20230717 17:40:01</t>
  </si>
  <si>
    <t>17:40:01</t>
  </si>
  <si>
    <t>20230717 17:41:02</t>
  </si>
  <si>
    <t>17:41:02</t>
  </si>
  <si>
    <t>20230717 17:42:03</t>
  </si>
  <si>
    <t>17:42:03</t>
  </si>
  <si>
    <t>20230717 17:43:04</t>
  </si>
  <si>
    <t>17:43:04</t>
  </si>
  <si>
    <t>20230717 17:44:05</t>
  </si>
  <si>
    <t>17:44:05</t>
  </si>
  <si>
    <t>20230717 17:45:06</t>
  </si>
  <si>
    <t>17:45:06</t>
  </si>
  <si>
    <t>20230717 17:46:07</t>
  </si>
  <si>
    <t>17:46:07</t>
  </si>
  <si>
    <t>20230717 17:47:08</t>
  </si>
  <si>
    <t>17:47:08</t>
  </si>
  <si>
    <t>20230717 17:48:09</t>
  </si>
  <si>
    <t>17:48:09</t>
  </si>
  <si>
    <t>20230717 17:49:10</t>
  </si>
  <si>
    <t>17:49:10</t>
  </si>
  <si>
    <t>20230717 17:50:11</t>
  </si>
  <si>
    <t>17:50:11</t>
  </si>
  <si>
    <t>20230717 17:51:12</t>
  </si>
  <si>
    <t>17:51:12</t>
  </si>
  <si>
    <t>20230717 17:52:13</t>
  </si>
  <si>
    <t>17:52:13</t>
  </si>
  <si>
    <t>20230717 17:53:31</t>
  </si>
  <si>
    <t>17:53:31</t>
  </si>
  <si>
    <t>SARE2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</si>
</sst>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H19" sqref="H19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6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344</v>
      </c>
      <c r="EX18" t="s">
        <v>344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1689644035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396</v>
      </c>
      <c r="K19" t="s">
        <v>352</v>
      </c>
      <c r="L19">
        <v>1689644035</v>
      </c>
      <c r="M19">
        <f t="shared" ref="M19:M38" si="0">(N19)/1000</f>
        <v>3.1615807157377891E-3</v>
      </c>
      <c r="N19">
        <f t="shared" ref="N19:N38" si="1">1000*AZ19*AL19*(AV19-AW19)/(100*$B$7*(1000-AL19*AV19))</f>
        <v>3.1615807157377893</v>
      </c>
      <c r="O19">
        <f t="shared" ref="O19:O38" si="2">AZ19*AL19*(AU19-AT19*(1000-AL19*AW19)/(1000-AL19*AV19))/(100*$B$7)</f>
        <v>13.718228341006759</v>
      </c>
      <c r="P19">
        <f t="shared" ref="P19:P38" si="3">AT19 - IF(AL19&gt;1, O19*$B$7*100/(AN19*BH19), 0)</f>
        <v>399.988</v>
      </c>
      <c r="Q19">
        <f t="shared" ref="Q19:Q38" si="4">((W19-M19/2)*P19-O19)/(W19+M19/2)</f>
        <v>279.75819329183224</v>
      </c>
      <c r="R19">
        <f t="shared" ref="R19:R38" si="5">Q19*(BA19+BB19)/1000</f>
        <v>28.043935413602306</v>
      </c>
      <c r="S19">
        <f t="shared" ref="S19:S38" si="6">(AT19 - IF(AL19&gt;1, O19*$B$7*100/(AN19*BH19), 0))*(BA19+BB19)/1000</f>
        <v>40.096189878216002</v>
      </c>
      <c r="T19">
        <f t="shared" ref="T19:T38" si="7">2/((1/V19-1/U19)+SIGN(V19)*SQRT((1/V19-1/U19)*(1/V19-1/U19) + 4*$C$7/(($C$7+1)*($C$7+1))*(2*1/V19*1/U19-1/U19*1/U19)))</f>
        <v>0.20334211835715735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2.9299996067831064</v>
      </c>
      <c r="V19">
        <f t="shared" ref="V19:V38" si="9">M19*(1000-(1000*0.61365*EXP(17.502*Z19/(240.97+Z19))/(BA19+BB19)+AV19)/2)/(1000*0.61365*EXP(17.502*Z19/(240.97+Z19))/(BA19+BB19)-AV19)</f>
        <v>0.1958149488625221</v>
      </c>
      <c r="W19">
        <f t="shared" ref="W19:W38" si="10">1/(($C$7+1)/(T19/1.6)+1/(U19/1.37)) + $C$7/(($C$7+1)/(T19/1.6) + $C$7/(U19/1.37))</f>
        <v>0.12303741454951231</v>
      </c>
      <c r="X19">
        <f t="shared" ref="X19:X38" si="11">(AO19*AR19)</f>
        <v>330.74851800000005</v>
      </c>
      <c r="Y19">
        <f t="shared" ref="Y19:Y38" si="12">(BC19+(X19+2*0.95*0.0000000567*(((BC19+$B$9)+273)^4-(BC19+273)^4)-44100*M19)/(1.84*29.3*U19+8*0.95*0.0000000567*(BC19+273)^3))</f>
        <v>29.259523767014009</v>
      </c>
      <c r="Z19">
        <f t="shared" ref="Z19:Z38" si="13">($C$9*BD19+$D$9*BE19+$E$9*Y19)</f>
        <v>26.991800000000001</v>
      </c>
      <c r="AA19">
        <f t="shared" ref="AA19:AA38" si="14">0.61365*EXP(17.502*Z19/(240.97+Z19))</f>
        <v>3.5774363092226031</v>
      </c>
      <c r="AB19">
        <f t="shared" ref="AB19:AB38" si="15">(AC19/AD19*100)</f>
        <v>52.402700262455539</v>
      </c>
      <c r="AC19">
        <f t="shared" ref="AC19:AC38" si="16">AV19*(BA19+BB19)/1000</f>
        <v>2.0039874973583998</v>
      </c>
      <c r="AD19">
        <f t="shared" ref="AD19:AD38" si="17">0.61365*EXP(17.502*BC19/(240.97+BC19))</f>
        <v>3.8242065529477642</v>
      </c>
      <c r="AE19">
        <f t="shared" ref="AE19:AE38" si="18">(AA19-AV19*(BA19+BB19)/1000)</f>
        <v>1.5734488118642034</v>
      </c>
      <c r="AF19">
        <f t="shared" ref="AF19:AF38" si="19">(-M19*44100)</f>
        <v>-139.42570956403651</v>
      </c>
      <c r="AG19">
        <f t="shared" ref="AG19:AG38" si="20">2*29.3*U19*0.92*(BC19-Z19)</f>
        <v>180.15581930241595</v>
      </c>
      <c r="AH19">
        <f t="shared" ref="AH19:AH38" si="21">2*0.95*0.0000000567*(((BC19+$B$9)+273)^4-(Z19+273)^4)</f>
        <v>13.344304292008999</v>
      </c>
      <c r="AI19">
        <f t="shared" ref="AI19:AI38" si="22">X19+AH19+AF19+AG19</f>
        <v>384.82293203038847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52695.60971972088</v>
      </c>
      <c r="AO19">
        <f t="shared" ref="AO19:AO38" si="26">$B$13*BI19+$C$13*BJ19+$F$13*BU19*(1-BX19)</f>
        <v>1999.81</v>
      </c>
      <c r="AP19">
        <f t="shared" ref="AP19:AP38" si="27">AO19*AQ19</f>
        <v>1685.8398</v>
      </c>
      <c r="AQ19">
        <f t="shared" ref="AQ19:AQ38" si="28">($B$13*$D$11+$C$13*$D$11+$F$13*((CH19+BZ19)/MAX(CH19+BZ19+CI19, 0.1)*$I$11+CI19/MAX(CH19+BZ19+CI19, 0.1)*$J$11))/($B$13+$C$13+$F$13)</f>
        <v>0.84299998499857487</v>
      </c>
      <c r="AR19">
        <f t="shared" ref="AR19:AR38" si="29">($B$13*$K$11+$C$13*$K$11+$F$13*((CH19+BZ19)/MAX(CH19+BZ19+CI19, 0.1)*$P$11+CI19/MAX(CH19+BZ19+CI19, 0.1)*$Q$11))/($B$13+$C$13+$F$13)</f>
        <v>0.16538997104724951</v>
      </c>
      <c r="AS19">
        <v>1689644035</v>
      </c>
      <c r="AT19">
        <v>399.988</v>
      </c>
      <c r="AU19">
        <v>414.96899999999999</v>
      </c>
      <c r="AV19">
        <v>19.991199999999999</v>
      </c>
      <c r="AW19">
        <v>16.8932</v>
      </c>
      <c r="AX19">
        <v>403.21899999999999</v>
      </c>
      <c r="AY19">
        <v>19.970199999999998</v>
      </c>
      <c r="AZ19">
        <v>600.07299999999998</v>
      </c>
      <c r="BA19">
        <v>100.20099999999999</v>
      </c>
      <c r="BB19">
        <v>4.2481999999999999E-2</v>
      </c>
      <c r="BC19">
        <v>28.132300000000001</v>
      </c>
      <c r="BD19">
        <v>26.991800000000001</v>
      </c>
      <c r="BE19">
        <v>999.9</v>
      </c>
      <c r="BF19">
        <v>0</v>
      </c>
      <c r="BG19">
        <v>0</v>
      </c>
      <c r="BH19">
        <v>9982.5</v>
      </c>
      <c r="BI19">
        <v>0</v>
      </c>
      <c r="BJ19">
        <v>221.89099999999999</v>
      </c>
      <c r="BK19">
        <v>-14.9803</v>
      </c>
      <c r="BL19">
        <v>408.14800000000002</v>
      </c>
      <c r="BM19">
        <v>422.09899999999999</v>
      </c>
      <c r="BN19">
        <v>3.0980099999999999</v>
      </c>
      <c r="BO19">
        <v>414.96899999999999</v>
      </c>
      <c r="BP19">
        <v>16.8932</v>
      </c>
      <c r="BQ19">
        <v>2.0031400000000001</v>
      </c>
      <c r="BR19">
        <v>1.69272</v>
      </c>
      <c r="BS19">
        <v>17.469200000000001</v>
      </c>
      <c r="BT19">
        <v>14.829800000000001</v>
      </c>
      <c r="BU19">
        <v>1999.81</v>
      </c>
      <c r="BV19">
        <v>0.9</v>
      </c>
      <c r="BW19">
        <v>0.1</v>
      </c>
      <c r="BX19">
        <v>0</v>
      </c>
      <c r="BY19">
        <v>2.2010999999999998</v>
      </c>
      <c r="BZ19">
        <v>0</v>
      </c>
      <c r="CA19">
        <v>14051.1</v>
      </c>
      <c r="CB19">
        <v>19108.900000000001</v>
      </c>
      <c r="CC19">
        <v>39.125</v>
      </c>
      <c r="CD19">
        <v>40.75</v>
      </c>
      <c r="CE19">
        <v>40.125</v>
      </c>
      <c r="CF19">
        <v>38.875</v>
      </c>
      <c r="CG19">
        <v>38.936999999999998</v>
      </c>
      <c r="CH19">
        <v>1799.83</v>
      </c>
      <c r="CI19">
        <v>199.98</v>
      </c>
      <c r="CJ19">
        <v>0</v>
      </c>
      <c r="CK19">
        <v>1689644038.3</v>
      </c>
      <c r="CL19">
        <v>0</v>
      </c>
      <c r="CM19">
        <v>1689643890.0999999</v>
      </c>
      <c r="CN19" t="s">
        <v>353</v>
      </c>
      <c r="CO19">
        <v>1689643888.0999999</v>
      </c>
      <c r="CP19">
        <v>1689643890.0999999</v>
      </c>
      <c r="CQ19">
        <v>64</v>
      </c>
      <c r="CR19">
        <v>-0.1</v>
      </c>
      <c r="CS19">
        <v>-6.3E-2</v>
      </c>
      <c r="CT19">
        <v>-3.2320000000000002</v>
      </c>
      <c r="CU19">
        <v>2.1000000000000001E-2</v>
      </c>
      <c r="CV19">
        <v>415</v>
      </c>
      <c r="CW19">
        <v>17</v>
      </c>
      <c r="CX19">
        <v>0.11</v>
      </c>
      <c r="CY19">
        <v>0.02</v>
      </c>
      <c r="CZ19">
        <v>13.7841083225624</v>
      </c>
      <c r="DA19">
        <v>2.1350424361837501E-2</v>
      </c>
      <c r="DB19">
        <v>4.0663457332141301E-2</v>
      </c>
      <c r="DC19">
        <v>1</v>
      </c>
      <c r="DD19">
        <v>415.0351</v>
      </c>
      <c r="DE19">
        <v>-2.3368421053110398E-2</v>
      </c>
      <c r="DF19">
        <v>4.2725753357896697E-2</v>
      </c>
      <c r="DG19">
        <v>-1</v>
      </c>
      <c r="DH19">
        <v>1999.9819047619001</v>
      </c>
      <c r="DI19">
        <v>0.68885033582708399</v>
      </c>
      <c r="DJ19">
        <v>0.16173520533270899</v>
      </c>
      <c r="DK19">
        <v>1</v>
      </c>
      <c r="DL19">
        <v>2</v>
      </c>
      <c r="DM19">
        <v>2</v>
      </c>
      <c r="DN19" t="s">
        <v>354</v>
      </c>
      <c r="DO19">
        <v>3.15869</v>
      </c>
      <c r="DP19">
        <v>2.7766500000000001</v>
      </c>
      <c r="DQ19">
        <v>9.5186699999999999E-2</v>
      </c>
      <c r="DR19">
        <v>9.7595500000000002E-2</v>
      </c>
      <c r="DS19">
        <v>0.106004</v>
      </c>
      <c r="DT19">
        <v>9.4132999999999994E-2</v>
      </c>
      <c r="DU19">
        <v>28807.3</v>
      </c>
      <c r="DV19">
        <v>30037.5</v>
      </c>
      <c r="DW19">
        <v>29570.6</v>
      </c>
      <c r="DX19">
        <v>31024.1</v>
      </c>
      <c r="DY19">
        <v>34620.800000000003</v>
      </c>
      <c r="DZ19">
        <v>36839.199999999997</v>
      </c>
      <c r="EA19">
        <v>40592</v>
      </c>
      <c r="EB19">
        <v>43046.9</v>
      </c>
      <c r="EC19">
        <v>2.28667</v>
      </c>
      <c r="ED19">
        <v>1.78338</v>
      </c>
      <c r="EE19">
        <v>0.15215899999999999</v>
      </c>
      <c r="EF19">
        <v>0</v>
      </c>
      <c r="EG19">
        <v>24.498200000000001</v>
      </c>
      <c r="EH19">
        <v>999.9</v>
      </c>
      <c r="EI19">
        <v>30.405000000000001</v>
      </c>
      <c r="EJ19">
        <v>35.651000000000003</v>
      </c>
      <c r="EK19">
        <v>17.766500000000001</v>
      </c>
      <c r="EL19">
        <v>60.61</v>
      </c>
      <c r="EM19">
        <v>25.2804</v>
      </c>
      <c r="EN19">
        <v>1</v>
      </c>
      <c r="EO19">
        <v>-0.36641800000000002</v>
      </c>
      <c r="EP19">
        <v>-1.8723799999999999</v>
      </c>
      <c r="EQ19">
        <v>20.281700000000001</v>
      </c>
      <c r="ER19">
        <v>5.2403500000000003</v>
      </c>
      <c r="ES19">
        <v>11.8302</v>
      </c>
      <c r="ET19">
        <v>4.9817999999999998</v>
      </c>
      <c r="EU19">
        <v>3.2989999999999999</v>
      </c>
      <c r="EV19">
        <v>55.1</v>
      </c>
      <c r="EW19">
        <v>164.4</v>
      </c>
      <c r="EX19">
        <v>8887.9</v>
      </c>
      <c r="EY19">
        <v>3609.3</v>
      </c>
      <c r="EZ19">
        <v>1.8736299999999999</v>
      </c>
      <c r="FA19">
        <v>1.87927</v>
      </c>
      <c r="FB19">
        <v>1.8796600000000001</v>
      </c>
      <c r="FC19">
        <v>1.8803399999999999</v>
      </c>
      <c r="FD19">
        <v>1.8778900000000001</v>
      </c>
      <c r="FE19">
        <v>1.87669</v>
      </c>
      <c r="FF19">
        <v>1.8773500000000001</v>
      </c>
      <c r="FG19">
        <v>1.87513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-3.2309999999999999</v>
      </c>
      <c r="FV19">
        <v>2.1000000000000001E-2</v>
      </c>
      <c r="FW19">
        <v>-3.23195665381217</v>
      </c>
      <c r="FX19">
        <v>1.4527828764109799E-4</v>
      </c>
      <c r="FY19">
        <v>-4.3579519040863002E-7</v>
      </c>
      <c r="FZ19">
        <v>2.0799061152897499E-10</v>
      </c>
      <c r="GA19">
        <v>2.1029999999999702E-2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2.4</v>
      </c>
      <c r="GJ19">
        <v>2.4</v>
      </c>
      <c r="GK19">
        <v>1.0815399999999999</v>
      </c>
      <c r="GL19">
        <v>2.6074199999999998</v>
      </c>
      <c r="GM19">
        <v>1.54541</v>
      </c>
      <c r="GN19">
        <v>2.2729499999999998</v>
      </c>
      <c r="GO19">
        <v>1.5979000000000001</v>
      </c>
      <c r="GP19">
        <v>2.34009</v>
      </c>
      <c r="GQ19">
        <v>36.340000000000003</v>
      </c>
      <c r="GR19">
        <v>15.541700000000001</v>
      </c>
      <c r="GS19">
        <v>18</v>
      </c>
      <c r="GT19">
        <v>641.85500000000002</v>
      </c>
      <c r="GU19">
        <v>359.536</v>
      </c>
      <c r="GV19">
        <v>27.5946</v>
      </c>
      <c r="GW19">
        <v>22.186800000000002</v>
      </c>
      <c r="GX19">
        <v>30</v>
      </c>
      <c r="GY19">
        <v>22.184000000000001</v>
      </c>
      <c r="GZ19">
        <v>22.159500000000001</v>
      </c>
      <c r="HA19">
        <v>21.7119</v>
      </c>
      <c r="HB19">
        <v>-30</v>
      </c>
      <c r="HC19">
        <v>-30</v>
      </c>
      <c r="HD19">
        <v>27.584299999999999</v>
      </c>
      <c r="HE19">
        <v>415.03199999999998</v>
      </c>
      <c r="HF19">
        <v>0</v>
      </c>
      <c r="HG19">
        <v>100.68600000000001</v>
      </c>
      <c r="HH19">
        <v>99.757599999999996</v>
      </c>
    </row>
    <row r="20" spans="1:216" x14ac:dyDescent="0.2">
      <c r="A20">
        <v>2</v>
      </c>
      <c r="B20">
        <v>1689644096</v>
      </c>
      <c r="C20">
        <v>61</v>
      </c>
      <c r="D20" t="s">
        <v>358</v>
      </c>
      <c r="E20" t="s">
        <v>359</v>
      </c>
      <c r="F20" t="s">
        <v>348</v>
      </c>
      <c r="G20" t="s">
        <v>349</v>
      </c>
      <c r="H20" t="s">
        <v>350</v>
      </c>
      <c r="I20" t="s">
        <v>351</v>
      </c>
      <c r="J20" t="s">
        <v>396</v>
      </c>
      <c r="K20" t="s">
        <v>352</v>
      </c>
      <c r="L20">
        <v>1689644096</v>
      </c>
      <c r="M20">
        <f t="shared" si="0"/>
        <v>3.1123047612275222E-3</v>
      </c>
      <c r="N20">
        <f t="shared" si="1"/>
        <v>3.1123047612275223</v>
      </c>
      <c r="O20">
        <f t="shared" si="2"/>
        <v>13.781585112699428</v>
      </c>
      <c r="P20">
        <f t="shared" si="3"/>
        <v>399.96</v>
      </c>
      <c r="Q20">
        <f t="shared" si="4"/>
        <v>276.65913177597878</v>
      </c>
      <c r="R20">
        <f t="shared" si="5"/>
        <v>27.732622500083707</v>
      </c>
      <c r="S20">
        <f t="shared" si="6"/>
        <v>40.092440195015996</v>
      </c>
      <c r="T20">
        <f t="shared" si="7"/>
        <v>0.19869322207665271</v>
      </c>
      <c r="U20">
        <f t="shared" si="8"/>
        <v>2.9296166618627177</v>
      </c>
      <c r="V20">
        <f t="shared" si="9"/>
        <v>0.19149884416842611</v>
      </c>
      <c r="W20">
        <f t="shared" si="10"/>
        <v>0.12031146089279054</v>
      </c>
      <c r="X20">
        <f t="shared" si="11"/>
        <v>297.71093910546813</v>
      </c>
      <c r="Y20">
        <f t="shared" si="12"/>
        <v>29.028825184972845</v>
      </c>
      <c r="Z20">
        <f t="shared" si="13"/>
        <v>26.963999999999999</v>
      </c>
      <c r="AA20">
        <f t="shared" si="14"/>
        <v>3.5715990082088549</v>
      </c>
      <c r="AB20">
        <f t="shared" si="15"/>
        <v>52.123292658113066</v>
      </c>
      <c r="AC20">
        <f t="shared" si="16"/>
        <v>1.9876211150186398</v>
      </c>
      <c r="AD20">
        <f t="shared" si="17"/>
        <v>3.8133068991934911</v>
      </c>
      <c r="AE20">
        <f t="shared" si="18"/>
        <v>1.5839778931902151</v>
      </c>
      <c r="AF20">
        <f t="shared" si="19"/>
        <v>-137.25263997013374</v>
      </c>
      <c r="AG20">
        <f t="shared" si="20"/>
        <v>176.78391364583237</v>
      </c>
      <c r="AH20">
        <f t="shared" si="21"/>
        <v>13.091235206619082</v>
      </c>
      <c r="AI20">
        <f t="shared" si="22"/>
        <v>350.33344798778586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52693.083520177599</v>
      </c>
      <c r="AO20">
        <f t="shared" si="26"/>
        <v>1800.06</v>
      </c>
      <c r="AP20">
        <f t="shared" si="27"/>
        <v>1517.4500700028332</v>
      </c>
      <c r="AQ20">
        <f t="shared" si="28"/>
        <v>0.8429997166776847</v>
      </c>
      <c r="AR20">
        <f t="shared" si="29"/>
        <v>0.16538945318793158</v>
      </c>
      <c r="AS20">
        <v>1689644096</v>
      </c>
      <c r="AT20">
        <v>399.96</v>
      </c>
      <c r="AU20">
        <v>414.98099999999999</v>
      </c>
      <c r="AV20">
        <v>19.828399999999998</v>
      </c>
      <c r="AW20">
        <v>16.7789</v>
      </c>
      <c r="AX20">
        <v>403.19099999999997</v>
      </c>
      <c r="AY20">
        <v>19.807400000000001</v>
      </c>
      <c r="AZ20">
        <v>600.21500000000003</v>
      </c>
      <c r="BA20">
        <v>100.19799999999999</v>
      </c>
      <c r="BB20">
        <v>4.3124599999999999E-2</v>
      </c>
      <c r="BC20">
        <v>28.083300000000001</v>
      </c>
      <c r="BD20">
        <v>26.963999999999999</v>
      </c>
      <c r="BE20">
        <v>999.9</v>
      </c>
      <c r="BF20">
        <v>0</v>
      </c>
      <c r="BG20">
        <v>0</v>
      </c>
      <c r="BH20">
        <v>9980.6200000000008</v>
      </c>
      <c r="BI20">
        <v>0</v>
      </c>
      <c r="BJ20">
        <v>192.023</v>
      </c>
      <c r="BK20">
        <v>-15.0204</v>
      </c>
      <c r="BL20">
        <v>408.05099999999999</v>
      </c>
      <c r="BM20">
        <v>422.06299999999999</v>
      </c>
      <c r="BN20">
        <v>3.0495299999999999</v>
      </c>
      <c r="BO20">
        <v>414.98099999999999</v>
      </c>
      <c r="BP20">
        <v>16.7789</v>
      </c>
      <c r="BQ20">
        <v>1.9867600000000001</v>
      </c>
      <c r="BR20">
        <v>1.6812</v>
      </c>
      <c r="BS20">
        <v>17.339200000000002</v>
      </c>
      <c r="BT20">
        <v>14.724</v>
      </c>
      <c r="BU20">
        <v>1800.06</v>
      </c>
      <c r="BV20">
        <v>0.90001200000000003</v>
      </c>
      <c r="BW20">
        <v>9.9988400000000005E-2</v>
      </c>
      <c r="BX20">
        <v>0</v>
      </c>
      <c r="BY20">
        <v>2.4727000000000001</v>
      </c>
      <c r="BZ20">
        <v>0</v>
      </c>
      <c r="CA20">
        <v>12564.3</v>
      </c>
      <c r="CB20">
        <v>17200.2</v>
      </c>
      <c r="CC20">
        <v>39</v>
      </c>
      <c r="CD20">
        <v>40.75</v>
      </c>
      <c r="CE20">
        <v>40.061999999999998</v>
      </c>
      <c r="CF20">
        <v>38.875</v>
      </c>
      <c r="CG20">
        <v>38.936999999999998</v>
      </c>
      <c r="CH20">
        <v>1620.08</v>
      </c>
      <c r="CI20">
        <v>179.99</v>
      </c>
      <c r="CJ20">
        <v>0</v>
      </c>
      <c r="CK20">
        <v>1689644099.5</v>
      </c>
      <c r="CL20">
        <v>0</v>
      </c>
      <c r="CM20">
        <v>1689643890.0999999</v>
      </c>
      <c r="CN20" t="s">
        <v>353</v>
      </c>
      <c r="CO20">
        <v>1689643888.0999999</v>
      </c>
      <c r="CP20">
        <v>1689643890.0999999</v>
      </c>
      <c r="CQ20">
        <v>64</v>
      </c>
      <c r="CR20">
        <v>-0.1</v>
      </c>
      <c r="CS20">
        <v>-6.3E-2</v>
      </c>
      <c r="CT20">
        <v>-3.2320000000000002</v>
      </c>
      <c r="CU20">
        <v>2.1000000000000001E-2</v>
      </c>
      <c r="CV20">
        <v>415</v>
      </c>
      <c r="CW20">
        <v>17</v>
      </c>
      <c r="CX20">
        <v>0.11</v>
      </c>
      <c r="CY20">
        <v>0.02</v>
      </c>
      <c r="CZ20">
        <v>13.7350198153989</v>
      </c>
      <c r="DA20">
        <v>-0.150755901973261</v>
      </c>
      <c r="DB20">
        <v>3.5757020786567797E-2</v>
      </c>
      <c r="DC20">
        <v>1</v>
      </c>
      <c r="DD20">
        <v>414.98923809523802</v>
      </c>
      <c r="DE20">
        <v>-0.229792207792194</v>
      </c>
      <c r="DF20">
        <v>5.9558618393508303E-2</v>
      </c>
      <c r="DG20">
        <v>-1</v>
      </c>
      <c r="DH20">
        <v>1800.0015000000001</v>
      </c>
      <c r="DI20">
        <v>-0.18401021908090001</v>
      </c>
      <c r="DJ20">
        <v>0.124067521938638</v>
      </c>
      <c r="DK20">
        <v>1</v>
      </c>
      <c r="DL20">
        <v>2</v>
      </c>
      <c r="DM20">
        <v>2</v>
      </c>
      <c r="DN20" t="s">
        <v>354</v>
      </c>
      <c r="DO20">
        <v>3.1590099999999999</v>
      </c>
      <c r="DP20">
        <v>2.7772800000000002</v>
      </c>
      <c r="DQ20">
        <v>9.5181000000000002E-2</v>
      </c>
      <c r="DR20">
        <v>9.7597699999999996E-2</v>
      </c>
      <c r="DS20">
        <v>0.105377</v>
      </c>
      <c r="DT20">
        <v>9.3670100000000006E-2</v>
      </c>
      <c r="DU20">
        <v>28808.7</v>
      </c>
      <c r="DV20">
        <v>30037.7</v>
      </c>
      <c r="DW20">
        <v>29571.8</v>
      </c>
      <c r="DX20">
        <v>31024.3</v>
      </c>
      <c r="DY20">
        <v>34647</v>
      </c>
      <c r="DZ20">
        <v>36859.599999999999</v>
      </c>
      <c r="EA20">
        <v>40593.5</v>
      </c>
      <c r="EB20">
        <v>43048.3</v>
      </c>
      <c r="EC20">
        <v>2.2867500000000001</v>
      </c>
      <c r="ED20">
        <v>1.78393</v>
      </c>
      <c r="EE20">
        <v>0.150837</v>
      </c>
      <c r="EF20">
        <v>0</v>
      </c>
      <c r="EG20">
        <v>24.492100000000001</v>
      </c>
      <c r="EH20">
        <v>999.9</v>
      </c>
      <c r="EI20">
        <v>30.308</v>
      </c>
      <c r="EJ20">
        <v>35.610999999999997</v>
      </c>
      <c r="EK20">
        <v>17.6724</v>
      </c>
      <c r="EL20">
        <v>60.81</v>
      </c>
      <c r="EM20">
        <v>24.5473</v>
      </c>
      <c r="EN20">
        <v>1</v>
      </c>
      <c r="EO20">
        <v>-0.36743100000000001</v>
      </c>
      <c r="EP20">
        <v>-2.00691</v>
      </c>
      <c r="EQ20">
        <v>20.282</v>
      </c>
      <c r="ER20">
        <v>5.2391500000000004</v>
      </c>
      <c r="ES20">
        <v>11.8302</v>
      </c>
      <c r="ET20">
        <v>4.9819000000000004</v>
      </c>
      <c r="EU20">
        <v>3.2989999999999999</v>
      </c>
      <c r="EV20">
        <v>55.1</v>
      </c>
      <c r="EW20">
        <v>164.4</v>
      </c>
      <c r="EX20">
        <v>8887.9</v>
      </c>
      <c r="EY20">
        <v>3610.7</v>
      </c>
      <c r="EZ20">
        <v>1.8736299999999999</v>
      </c>
      <c r="FA20">
        <v>1.87927</v>
      </c>
      <c r="FB20">
        <v>1.8796200000000001</v>
      </c>
      <c r="FC20">
        <v>1.8803399999999999</v>
      </c>
      <c r="FD20">
        <v>1.8778699999999999</v>
      </c>
      <c r="FE20">
        <v>1.8767</v>
      </c>
      <c r="FF20">
        <v>1.87734</v>
      </c>
      <c r="FG20">
        <v>1.87514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-3.2309999999999999</v>
      </c>
      <c r="FV20">
        <v>2.1000000000000001E-2</v>
      </c>
      <c r="FW20">
        <v>-3.23195665381217</v>
      </c>
      <c r="FX20">
        <v>1.4527828764109799E-4</v>
      </c>
      <c r="FY20">
        <v>-4.3579519040863002E-7</v>
      </c>
      <c r="FZ20">
        <v>2.0799061152897499E-10</v>
      </c>
      <c r="GA20">
        <v>2.1029999999999702E-2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3.5</v>
      </c>
      <c r="GJ20">
        <v>3.4</v>
      </c>
      <c r="GK20">
        <v>1.0815399999999999</v>
      </c>
      <c r="GL20">
        <v>2.6061999999999999</v>
      </c>
      <c r="GM20">
        <v>1.54541</v>
      </c>
      <c r="GN20">
        <v>2.2729499999999998</v>
      </c>
      <c r="GO20">
        <v>1.5979000000000001</v>
      </c>
      <c r="GP20">
        <v>2.36694</v>
      </c>
      <c r="GQ20">
        <v>36.316499999999998</v>
      </c>
      <c r="GR20">
        <v>15.532999999999999</v>
      </c>
      <c r="GS20">
        <v>18</v>
      </c>
      <c r="GT20">
        <v>641.68799999999999</v>
      </c>
      <c r="GU20">
        <v>359.68599999999998</v>
      </c>
      <c r="GV20">
        <v>27.758199999999999</v>
      </c>
      <c r="GW20">
        <v>22.1751</v>
      </c>
      <c r="GX20">
        <v>30.0001</v>
      </c>
      <c r="GY20">
        <v>22.166399999999999</v>
      </c>
      <c r="GZ20">
        <v>22.140499999999999</v>
      </c>
      <c r="HA20">
        <v>21.7089</v>
      </c>
      <c r="HB20">
        <v>-30</v>
      </c>
      <c r="HC20">
        <v>-30</v>
      </c>
      <c r="HD20">
        <v>27.7729</v>
      </c>
      <c r="HE20">
        <v>415.05</v>
      </c>
      <c r="HF20">
        <v>0</v>
      </c>
      <c r="HG20">
        <v>100.69</v>
      </c>
      <c r="HH20">
        <v>99.759699999999995</v>
      </c>
    </row>
    <row r="21" spans="1:216" x14ac:dyDescent="0.2">
      <c r="A21">
        <v>3</v>
      </c>
      <c r="B21">
        <v>1689644157</v>
      </c>
      <c r="C21">
        <v>122</v>
      </c>
      <c r="D21" t="s">
        <v>360</v>
      </c>
      <c r="E21" t="s">
        <v>361</v>
      </c>
      <c r="F21" t="s">
        <v>348</v>
      </c>
      <c r="G21" t="s">
        <v>349</v>
      </c>
      <c r="H21" t="s">
        <v>350</v>
      </c>
      <c r="I21" t="s">
        <v>351</v>
      </c>
      <c r="J21" t="s">
        <v>396</v>
      </c>
      <c r="K21" t="s">
        <v>352</v>
      </c>
      <c r="L21">
        <v>1689644157</v>
      </c>
      <c r="M21">
        <f t="shared" si="0"/>
        <v>3.0615587603751346E-3</v>
      </c>
      <c r="N21">
        <f t="shared" si="1"/>
        <v>3.0615587603751346</v>
      </c>
      <c r="O21">
        <f t="shared" si="2"/>
        <v>13.619869416713238</v>
      </c>
      <c r="P21">
        <f t="shared" si="3"/>
        <v>400.00799999999998</v>
      </c>
      <c r="Q21">
        <f t="shared" si="4"/>
        <v>274.24612022427397</v>
      </c>
      <c r="R21">
        <f t="shared" si="5"/>
        <v>27.491723448698163</v>
      </c>
      <c r="S21">
        <f t="shared" si="6"/>
        <v>40.098686917699197</v>
      </c>
      <c r="T21">
        <f t="shared" si="7"/>
        <v>0.19221152221426654</v>
      </c>
      <c r="U21">
        <f t="shared" si="8"/>
        <v>2.9304564417914083</v>
      </c>
      <c r="V21">
        <f t="shared" si="9"/>
        <v>0.18547216518155119</v>
      </c>
      <c r="W21">
        <f t="shared" si="10"/>
        <v>0.11650592172356447</v>
      </c>
      <c r="X21">
        <f t="shared" si="11"/>
        <v>248.086017</v>
      </c>
      <c r="Y21">
        <f t="shared" si="12"/>
        <v>28.801987965971247</v>
      </c>
      <c r="Z21">
        <f t="shared" si="13"/>
        <v>26.994800000000001</v>
      </c>
      <c r="AA21">
        <f t="shared" si="14"/>
        <v>3.5780667313535264</v>
      </c>
      <c r="AB21">
        <f t="shared" si="15"/>
        <v>51.480329484874524</v>
      </c>
      <c r="AC21">
        <f t="shared" si="16"/>
        <v>1.9691269346156801</v>
      </c>
      <c r="AD21">
        <f t="shared" si="17"/>
        <v>3.8250084145134129</v>
      </c>
      <c r="AE21">
        <f t="shared" si="18"/>
        <v>1.6089397967378463</v>
      </c>
      <c r="AF21">
        <f t="shared" si="19"/>
        <v>-135.01474133254345</v>
      </c>
      <c r="AG21">
        <f t="shared" si="20"/>
        <v>180.27870061089715</v>
      </c>
      <c r="AH21">
        <f t="shared" si="21"/>
        <v>13.351764355160871</v>
      </c>
      <c r="AI21">
        <f t="shared" si="22"/>
        <v>306.70174063351459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52708.168329909087</v>
      </c>
      <c r="AO21">
        <f t="shared" si="26"/>
        <v>1500.01</v>
      </c>
      <c r="AP21">
        <f t="shared" si="27"/>
        <v>1264.5080999999998</v>
      </c>
      <c r="AQ21">
        <f t="shared" si="28"/>
        <v>0.84299978000146658</v>
      </c>
      <c r="AR21">
        <f t="shared" si="29"/>
        <v>0.16538957540283064</v>
      </c>
      <c r="AS21">
        <v>1689644157</v>
      </c>
      <c r="AT21">
        <v>400.00799999999998</v>
      </c>
      <c r="AU21">
        <v>414.84500000000003</v>
      </c>
      <c r="AV21">
        <v>19.6432</v>
      </c>
      <c r="AW21">
        <v>16.6433</v>
      </c>
      <c r="AX21">
        <v>403.23899999999998</v>
      </c>
      <c r="AY21">
        <v>19.622199999999999</v>
      </c>
      <c r="AZ21">
        <v>600.30399999999997</v>
      </c>
      <c r="BA21">
        <v>100.202</v>
      </c>
      <c r="BB21">
        <v>4.2712399999999998E-2</v>
      </c>
      <c r="BC21">
        <v>28.135899999999999</v>
      </c>
      <c r="BD21">
        <v>26.994800000000001</v>
      </c>
      <c r="BE21">
        <v>999.9</v>
      </c>
      <c r="BF21">
        <v>0</v>
      </c>
      <c r="BG21">
        <v>0</v>
      </c>
      <c r="BH21">
        <v>9985</v>
      </c>
      <c r="BI21">
        <v>0</v>
      </c>
      <c r="BJ21">
        <v>145.113</v>
      </c>
      <c r="BK21">
        <v>-14.837</v>
      </c>
      <c r="BL21">
        <v>408.02300000000002</v>
      </c>
      <c r="BM21">
        <v>421.86599999999999</v>
      </c>
      <c r="BN21">
        <v>2.9999799999999999</v>
      </c>
      <c r="BO21">
        <v>414.84500000000003</v>
      </c>
      <c r="BP21">
        <v>16.6433</v>
      </c>
      <c r="BQ21">
        <v>1.9682999999999999</v>
      </c>
      <c r="BR21">
        <v>1.6676899999999999</v>
      </c>
      <c r="BS21">
        <v>17.191600000000001</v>
      </c>
      <c r="BT21">
        <v>14.599</v>
      </c>
      <c r="BU21">
        <v>1500.01</v>
      </c>
      <c r="BV21">
        <v>0.90000500000000005</v>
      </c>
      <c r="BW21">
        <v>9.9995299999999995E-2</v>
      </c>
      <c r="BX21">
        <v>0</v>
      </c>
      <c r="BY21">
        <v>2.6819000000000002</v>
      </c>
      <c r="BZ21">
        <v>0</v>
      </c>
      <c r="CA21">
        <v>10427.4</v>
      </c>
      <c r="CB21">
        <v>14333.2</v>
      </c>
      <c r="CC21">
        <v>38.75</v>
      </c>
      <c r="CD21">
        <v>40.686999999999998</v>
      </c>
      <c r="CE21">
        <v>40</v>
      </c>
      <c r="CF21">
        <v>38.811999999999998</v>
      </c>
      <c r="CG21">
        <v>38.75</v>
      </c>
      <c r="CH21">
        <v>1350.02</v>
      </c>
      <c r="CI21">
        <v>149.99</v>
      </c>
      <c r="CJ21">
        <v>0</v>
      </c>
      <c r="CK21">
        <v>1689644160.7</v>
      </c>
      <c r="CL21">
        <v>0</v>
      </c>
      <c r="CM21">
        <v>1689643890.0999999</v>
      </c>
      <c r="CN21" t="s">
        <v>353</v>
      </c>
      <c r="CO21">
        <v>1689643888.0999999</v>
      </c>
      <c r="CP21">
        <v>1689643890.0999999</v>
      </c>
      <c r="CQ21">
        <v>64</v>
      </c>
      <c r="CR21">
        <v>-0.1</v>
      </c>
      <c r="CS21">
        <v>-6.3E-2</v>
      </c>
      <c r="CT21">
        <v>-3.2320000000000002</v>
      </c>
      <c r="CU21">
        <v>2.1000000000000001E-2</v>
      </c>
      <c r="CV21">
        <v>415</v>
      </c>
      <c r="CW21">
        <v>17</v>
      </c>
      <c r="CX21">
        <v>0.11</v>
      </c>
      <c r="CY21">
        <v>0.02</v>
      </c>
      <c r="CZ21">
        <v>13.6924618278585</v>
      </c>
      <c r="DA21">
        <v>-0.15303920951341499</v>
      </c>
      <c r="DB21">
        <v>4.4901938610641498E-2</v>
      </c>
      <c r="DC21">
        <v>1</v>
      </c>
      <c r="DD21">
        <v>414.90514285714301</v>
      </c>
      <c r="DE21">
        <v>-0.30062337662336502</v>
      </c>
      <c r="DF21">
        <v>5.07855301048196E-2</v>
      </c>
      <c r="DG21">
        <v>-1</v>
      </c>
      <c r="DH21">
        <v>1499.99285714286</v>
      </c>
      <c r="DI21">
        <v>0.10070103525126201</v>
      </c>
      <c r="DJ21">
        <v>1.69432827377533E-2</v>
      </c>
      <c r="DK21">
        <v>1</v>
      </c>
      <c r="DL21">
        <v>2</v>
      </c>
      <c r="DM21">
        <v>2</v>
      </c>
      <c r="DN21" t="s">
        <v>354</v>
      </c>
      <c r="DO21">
        <v>3.15923</v>
      </c>
      <c r="DP21">
        <v>2.77691</v>
      </c>
      <c r="DQ21">
        <v>9.5197199999999996E-2</v>
      </c>
      <c r="DR21">
        <v>9.7582000000000002E-2</v>
      </c>
      <c r="DS21">
        <v>0.104672</v>
      </c>
      <c r="DT21">
        <v>9.3127299999999996E-2</v>
      </c>
      <c r="DU21">
        <v>28808.9</v>
      </c>
      <c r="DV21">
        <v>30039.200000000001</v>
      </c>
      <c r="DW21">
        <v>29572.5</v>
      </c>
      <c r="DX21">
        <v>31025.200000000001</v>
      </c>
      <c r="DY21">
        <v>34675.599999999999</v>
      </c>
      <c r="DZ21">
        <v>36883.1</v>
      </c>
      <c r="EA21">
        <v>40594.1</v>
      </c>
      <c r="EB21">
        <v>43049.7</v>
      </c>
      <c r="EC21">
        <v>2.2869000000000002</v>
      </c>
      <c r="ED21">
        <v>1.78447</v>
      </c>
      <c r="EE21">
        <v>0.15277399999999999</v>
      </c>
      <c r="EF21">
        <v>0</v>
      </c>
      <c r="EG21">
        <v>24.491199999999999</v>
      </c>
      <c r="EH21">
        <v>999.9</v>
      </c>
      <c r="EI21">
        <v>30.204000000000001</v>
      </c>
      <c r="EJ21">
        <v>35.57</v>
      </c>
      <c r="EK21">
        <v>17.570399999999999</v>
      </c>
      <c r="EL21">
        <v>60.71</v>
      </c>
      <c r="EM21">
        <v>24.535299999999999</v>
      </c>
      <c r="EN21">
        <v>1</v>
      </c>
      <c r="EO21">
        <v>-0.36823899999999998</v>
      </c>
      <c r="EP21">
        <v>-2.2185000000000001</v>
      </c>
      <c r="EQ21">
        <v>20.2819</v>
      </c>
      <c r="ER21">
        <v>5.2396000000000003</v>
      </c>
      <c r="ES21">
        <v>11.8302</v>
      </c>
      <c r="ET21">
        <v>4.9814999999999996</v>
      </c>
      <c r="EU21">
        <v>3.2989999999999999</v>
      </c>
      <c r="EV21">
        <v>55.1</v>
      </c>
      <c r="EW21">
        <v>164.4</v>
      </c>
      <c r="EX21">
        <v>8887.9</v>
      </c>
      <c r="EY21">
        <v>3611.8</v>
      </c>
      <c r="EZ21">
        <v>1.8736299999999999</v>
      </c>
      <c r="FA21">
        <v>1.8792899999999999</v>
      </c>
      <c r="FB21">
        <v>1.87964</v>
      </c>
      <c r="FC21">
        <v>1.8803300000000001</v>
      </c>
      <c r="FD21">
        <v>1.8778600000000001</v>
      </c>
      <c r="FE21">
        <v>1.87669</v>
      </c>
      <c r="FF21">
        <v>1.87734</v>
      </c>
      <c r="FG21">
        <v>1.8751100000000001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-3.2309999999999999</v>
      </c>
      <c r="FV21">
        <v>2.1000000000000001E-2</v>
      </c>
      <c r="FW21">
        <v>-3.23195665381217</v>
      </c>
      <c r="FX21">
        <v>1.4527828764109799E-4</v>
      </c>
      <c r="FY21">
        <v>-4.3579519040863002E-7</v>
      </c>
      <c r="FZ21">
        <v>2.0799061152897499E-10</v>
      </c>
      <c r="GA21">
        <v>2.1029999999999702E-2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4.5</v>
      </c>
      <c r="GJ21">
        <v>4.4000000000000004</v>
      </c>
      <c r="GK21">
        <v>1.0815399999999999</v>
      </c>
      <c r="GL21">
        <v>2.5939899999999998</v>
      </c>
      <c r="GM21">
        <v>1.54541</v>
      </c>
      <c r="GN21">
        <v>2.2729499999999998</v>
      </c>
      <c r="GO21">
        <v>1.5979000000000001</v>
      </c>
      <c r="GP21">
        <v>2.47803</v>
      </c>
      <c r="GQ21">
        <v>36.292900000000003</v>
      </c>
      <c r="GR21">
        <v>15.541700000000001</v>
      </c>
      <c r="GS21">
        <v>18</v>
      </c>
      <c r="GT21">
        <v>641.54499999999996</v>
      </c>
      <c r="GU21">
        <v>359.82400000000001</v>
      </c>
      <c r="GV21">
        <v>28.1663</v>
      </c>
      <c r="GW21">
        <v>22.152200000000001</v>
      </c>
      <c r="GX21">
        <v>30</v>
      </c>
      <c r="GY21">
        <v>22.146100000000001</v>
      </c>
      <c r="GZ21">
        <v>22.119800000000001</v>
      </c>
      <c r="HA21">
        <v>21.706900000000001</v>
      </c>
      <c r="HB21">
        <v>-30</v>
      </c>
      <c r="HC21">
        <v>-30</v>
      </c>
      <c r="HD21">
        <v>28.163</v>
      </c>
      <c r="HE21">
        <v>414.79599999999999</v>
      </c>
      <c r="HF21">
        <v>0</v>
      </c>
      <c r="HG21">
        <v>100.69199999999999</v>
      </c>
      <c r="HH21">
        <v>99.762799999999999</v>
      </c>
    </row>
    <row r="22" spans="1:216" x14ac:dyDescent="0.2">
      <c r="A22">
        <v>4</v>
      </c>
      <c r="B22">
        <v>1689644218</v>
      </c>
      <c r="C22">
        <v>183</v>
      </c>
      <c r="D22" t="s">
        <v>362</v>
      </c>
      <c r="E22" t="s">
        <v>363</v>
      </c>
      <c r="F22" t="s">
        <v>348</v>
      </c>
      <c r="G22" t="s">
        <v>349</v>
      </c>
      <c r="H22" t="s">
        <v>350</v>
      </c>
      <c r="I22" t="s">
        <v>351</v>
      </c>
      <c r="J22" t="s">
        <v>396</v>
      </c>
      <c r="K22" t="s">
        <v>352</v>
      </c>
      <c r="L22">
        <v>1689644218</v>
      </c>
      <c r="M22">
        <f t="shared" si="0"/>
        <v>3.0003600872180094E-3</v>
      </c>
      <c r="N22">
        <f t="shared" si="1"/>
        <v>3.0003600872180094</v>
      </c>
      <c r="O22">
        <f t="shared" si="2"/>
        <v>13.560715147736099</v>
      </c>
      <c r="P22">
        <f t="shared" si="3"/>
        <v>400.03899999999999</v>
      </c>
      <c r="Q22">
        <f t="shared" si="4"/>
        <v>271.72493910671972</v>
      </c>
      <c r="R22">
        <f t="shared" si="5"/>
        <v>27.239204095089789</v>
      </c>
      <c r="S22">
        <f t="shared" si="6"/>
        <v>40.102112094745699</v>
      </c>
      <c r="T22">
        <f t="shared" si="7"/>
        <v>0.18715587691012228</v>
      </c>
      <c r="U22">
        <f t="shared" si="8"/>
        <v>2.9359504578910256</v>
      </c>
      <c r="V22">
        <f t="shared" si="9"/>
        <v>0.18077156384032744</v>
      </c>
      <c r="W22">
        <f t="shared" si="10"/>
        <v>0.11353768949232221</v>
      </c>
      <c r="X22">
        <f t="shared" si="11"/>
        <v>206.70180899999997</v>
      </c>
      <c r="Y22">
        <f t="shared" si="12"/>
        <v>28.531147167017757</v>
      </c>
      <c r="Z22">
        <f t="shared" si="13"/>
        <v>26.947500000000002</v>
      </c>
      <c r="AA22">
        <f t="shared" si="14"/>
        <v>3.568138356454114</v>
      </c>
      <c r="AB22">
        <f t="shared" si="15"/>
        <v>51.10852014247078</v>
      </c>
      <c r="AC22">
        <f t="shared" si="16"/>
        <v>1.9501059077057898</v>
      </c>
      <c r="AD22">
        <f t="shared" si="17"/>
        <v>3.8156180266414461</v>
      </c>
      <c r="AE22">
        <f t="shared" si="18"/>
        <v>1.6180324487483242</v>
      </c>
      <c r="AF22">
        <f t="shared" si="19"/>
        <v>-132.3158798463142</v>
      </c>
      <c r="AG22">
        <f t="shared" si="20"/>
        <v>181.42392999656752</v>
      </c>
      <c r="AH22">
        <f t="shared" si="21"/>
        <v>13.405449361577391</v>
      </c>
      <c r="AI22">
        <f t="shared" si="22"/>
        <v>269.2153085118307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52874.058015736853</v>
      </c>
      <c r="AO22">
        <f t="shared" si="26"/>
        <v>1249.78</v>
      </c>
      <c r="AP22">
        <f t="shared" si="27"/>
        <v>1053.5648999999999</v>
      </c>
      <c r="AQ22">
        <f t="shared" si="28"/>
        <v>0.84300028805069682</v>
      </c>
      <c r="AR22">
        <f t="shared" si="29"/>
        <v>0.16539055593784505</v>
      </c>
      <c r="AS22">
        <v>1689644218</v>
      </c>
      <c r="AT22">
        <v>400.03899999999999</v>
      </c>
      <c r="AU22">
        <v>414.79700000000003</v>
      </c>
      <c r="AV22">
        <v>19.453299999999999</v>
      </c>
      <c r="AW22">
        <v>16.511900000000001</v>
      </c>
      <c r="AX22">
        <v>403.26900000000001</v>
      </c>
      <c r="AY22">
        <v>19.432200000000002</v>
      </c>
      <c r="AZ22">
        <v>600.12099999999998</v>
      </c>
      <c r="BA22">
        <v>100.203</v>
      </c>
      <c r="BB22">
        <v>4.2506299999999997E-2</v>
      </c>
      <c r="BC22">
        <v>28.093699999999998</v>
      </c>
      <c r="BD22">
        <v>26.947500000000002</v>
      </c>
      <c r="BE22">
        <v>999.9</v>
      </c>
      <c r="BF22">
        <v>0</v>
      </c>
      <c r="BG22">
        <v>0</v>
      </c>
      <c r="BH22">
        <v>10016.200000000001</v>
      </c>
      <c r="BI22">
        <v>0</v>
      </c>
      <c r="BJ22">
        <v>149.93199999999999</v>
      </c>
      <c r="BK22">
        <v>-14.758599999999999</v>
      </c>
      <c r="BL22">
        <v>407.97500000000002</v>
      </c>
      <c r="BM22">
        <v>421.76100000000002</v>
      </c>
      <c r="BN22">
        <v>2.94136</v>
      </c>
      <c r="BO22">
        <v>414.79700000000003</v>
      </c>
      <c r="BP22">
        <v>16.511900000000001</v>
      </c>
      <c r="BQ22">
        <v>1.9492700000000001</v>
      </c>
      <c r="BR22">
        <v>1.6545399999999999</v>
      </c>
      <c r="BS22">
        <v>17.0382</v>
      </c>
      <c r="BT22">
        <v>14.4764</v>
      </c>
      <c r="BU22">
        <v>1249.78</v>
      </c>
      <c r="BV22">
        <v>0.89998699999999998</v>
      </c>
      <c r="BW22">
        <v>0.100013</v>
      </c>
      <c r="BX22">
        <v>0</v>
      </c>
      <c r="BY22">
        <v>2.3536000000000001</v>
      </c>
      <c r="BZ22">
        <v>0</v>
      </c>
      <c r="CA22">
        <v>8783.58</v>
      </c>
      <c r="CB22">
        <v>11942</v>
      </c>
      <c r="CC22">
        <v>38.311999999999998</v>
      </c>
      <c r="CD22">
        <v>40.625</v>
      </c>
      <c r="CE22">
        <v>39.811999999999998</v>
      </c>
      <c r="CF22">
        <v>38.686999999999998</v>
      </c>
      <c r="CG22">
        <v>38.561999999999998</v>
      </c>
      <c r="CH22">
        <v>1124.79</v>
      </c>
      <c r="CI22">
        <v>124.99</v>
      </c>
      <c r="CJ22">
        <v>0</v>
      </c>
      <c r="CK22">
        <v>1689644221.9000001</v>
      </c>
      <c r="CL22">
        <v>0</v>
      </c>
      <c r="CM22">
        <v>1689643890.0999999</v>
      </c>
      <c r="CN22" t="s">
        <v>353</v>
      </c>
      <c r="CO22">
        <v>1689643888.0999999</v>
      </c>
      <c r="CP22">
        <v>1689643890.0999999</v>
      </c>
      <c r="CQ22">
        <v>64</v>
      </c>
      <c r="CR22">
        <v>-0.1</v>
      </c>
      <c r="CS22">
        <v>-6.3E-2</v>
      </c>
      <c r="CT22">
        <v>-3.2320000000000002</v>
      </c>
      <c r="CU22">
        <v>2.1000000000000001E-2</v>
      </c>
      <c r="CV22">
        <v>415</v>
      </c>
      <c r="CW22">
        <v>17</v>
      </c>
      <c r="CX22">
        <v>0.11</v>
      </c>
      <c r="CY22">
        <v>0.02</v>
      </c>
      <c r="CZ22">
        <v>13.61048945336</v>
      </c>
      <c r="DA22">
        <v>0.78356521323311901</v>
      </c>
      <c r="DB22">
        <v>8.5256308787550097E-2</v>
      </c>
      <c r="DC22">
        <v>1</v>
      </c>
      <c r="DD22">
        <v>414.79520000000002</v>
      </c>
      <c r="DE22">
        <v>0.711789473683626</v>
      </c>
      <c r="DF22">
        <v>7.5846291933096499E-2</v>
      </c>
      <c r="DG22">
        <v>-1</v>
      </c>
      <c r="DH22">
        <v>1250.0074999999999</v>
      </c>
      <c r="DI22">
        <v>-0.15864801689746599</v>
      </c>
      <c r="DJ22">
        <v>8.4491123794149303E-2</v>
      </c>
      <c r="DK22">
        <v>1</v>
      </c>
      <c r="DL22">
        <v>2</v>
      </c>
      <c r="DM22">
        <v>2</v>
      </c>
      <c r="DN22" t="s">
        <v>354</v>
      </c>
      <c r="DO22">
        <v>3.15883</v>
      </c>
      <c r="DP22">
        <v>2.7769699999999999</v>
      </c>
      <c r="DQ22">
        <v>9.5206600000000002E-2</v>
      </c>
      <c r="DR22">
        <v>9.7577899999999995E-2</v>
      </c>
      <c r="DS22">
        <v>0.10394</v>
      </c>
      <c r="DT22">
        <v>9.2596100000000001E-2</v>
      </c>
      <c r="DU22">
        <v>28810.9</v>
      </c>
      <c r="DV22">
        <v>30040.6</v>
      </c>
      <c r="DW22">
        <v>29574.7</v>
      </c>
      <c r="DX22">
        <v>31026.400000000001</v>
      </c>
      <c r="DY22">
        <v>34707.5</v>
      </c>
      <c r="DZ22">
        <v>36906.400000000001</v>
      </c>
      <c r="EA22">
        <v>40597.4</v>
      </c>
      <c r="EB22">
        <v>43051.199999999997</v>
      </c>
      <c r="EC22">
        <v>2.28755</v>
      </c>
      <c r="ED22">
        <v>1.78485</v>
      </c>
      <c r="EE22">
        <v>0.14895600000000001</v>
      </c>
      <c r="EF22">
        <v>0</v>
      </c>
      <c r="EG22">
        <v>24.506399999999999</v>
      </c>
      <c r="EH22">
        <v>999.9</v>
      </c>
      <c r="EI22">
        <v>30.07</v>
      </c>
      <c r="EJ22">
        <v>35.53</v>
      </c>
      <c r="EK22">
        <v>17.4528</v>
      </c>
      <c r="EL22">
        <v>60.61</v>
      </c>
      <c r="EM22">
        <v>25.340499999999999</v>
      </c>
      <c r="EN22">
        <v>1</v>
      </c>
      <c r="EO22">
        <v>-0.36996200000000001</v>
      </c>
      <c r="EP22">
        <v>-2.1790500000000002</v>
      </c>
      <c r="EQ22">
        <v>20.284600000000001</v>
      </c>
      <c r="ER22">
        <v>5.2408000000000001</v>
      </c>
      <c r="ES22">
        <v>11.8302</v>
      </c>
      <c r="ET22">
        <v>4.9817</v>
      </c>
      <c r="EU22">
        <v>3.2989999999999999</v>
      </c>
      <c r="EV22">
        <v>55.2</v>
      </c>
      <c r="EW22">
        <v>164.4</v>
      </c>
      <c r="EX22">
        <v>8887.9</v>
      </c>
      <c r="EY22">
        <v>3613.2</v>
      </c>
      <c r="EZ22">
        <v>1.8736299999999999</v>
      </c>
      <c r="FA22">
        <v>1.8793200000000001</v>
      </c>
      <c r="FB22">
        <v>1.87967</v>
      </c>
      <c r="FC22">
        <v>1.8803399999999999</v>
      </c>
      <c r="FD22">
        <v>1.8778999999999999</v>
      </c>
      <c r="FE22">
        <v>1.8767100000000001</v>
      </c>
      <c r="FF22">
        <v>1.8773899999999999</v>
      </c>
      <c r="FG22">
        <v>1.87513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-3.23</v>
      </c>
      <c r="FV22">
        <v>2.1100000000000001E-2</v>
      </c>
      <c r="FW22">
        <v>-3.23195665381217</v>
      </c>
      <c r="FX22">
        <v>1.4527828764109799E-4</v>
      </c>
      <c r="FY22">
        <v>-4.3579519040863002E-7</v>
      </c>
      <c r="FZ22">
        <v>2.0799061152897499E-10</v>
      </c>
      <c r="GA22">
        <v>2.1029999999999702E-2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5.5</v>
      </c>
      <c r="GJ22">
        <v>5.5</v>
      </c>
      <c r="GK22">
        <v>1.0815399999999999</v>
      </c>
      <c r="GL22">
        <v>2.5952099999999998</v>
      </c>
      <c r="GM22">
        <v>1.54541</v>
      </c>
      <c r="GN22">
        <v>2.2741699999999998</v>
      </c>
      <c r="GO22">
        <v>1.5979000000000001</v>
      </c>
      <c r="GP22">
        <v>2.4670399999999999</v>
      </c>
      <c r="GQ22">
        <v>36.245899999999999</v>
      </c>
      <c r="GR22">
        <v>15.541700000000001</v>
      </c>
      <c r="GS22">
        <v>18</v>
      </c>
      <c r="GT22">
        <v>641.75699999999995</v>
      </c>
      <c r="GU22">
        <v>359.87</v>
      </c>
      <c r="GV22">
        <v>28.1084</v>
      </c>
      <c r="GW22">
        <v>22.130299999999998</v>
      </c>
      <c r="GX22">
        <v>30</v>
      </c>
      <c r="GY22">
        <v>22.125</v>
      </c>
      <c r="GZ22">
        <v>22.0991</v>
      </c>
      <c r="HA22">
        <v>21.699200000000001</v>
      </c>
      <c r="HB22">
        <v>-30</v>
      </c>
      <c r="HC22">
        <v>-30</v>
      </c>
      <c r="HD22">
        <v>28.1463</v>
      </c>
      <c r="HE22">
        <v>414.76100000000002</v>
      </c>
      <c r="HF22">
        <v>0</v>
      </c>
      <c r="HG22">
        <v>100.7</v>
      </c>
      <c r="HH22">
        <v>99.766599999999997</v>
      </c>
    </row>
    <row r="23" spans="1:216" x14ac:dyDescent="0.2">
      <c r="A23">
        <v>5</v>
      </c>
      <c r="B23">
        <v>1689644279</v>
      </c>
      <c r="C23">
        <v>244</v>
      </c>
      <c r="D23" t="s">
        <v>364</v>
      </c>
      <c r="E23" t="s">
        <v>365</v>
      </c>
      <c r="F23" t="s">
        <v>348</v>
      </c>
      <c r="G23" t="s">
        <v>349</v>
      </c>
      <c r="H23" t="s">
        <v>350</v>
      </c>
      <c r="I23" t="s">
        <v>351</v>
      </c>
      <c r="J23" t="s">
        <v>396</v>
      </c>
      <c r="K23" t="s">
        <v>352</v>
      </c>
      <c r="L23">
        <v>1689644279</v>
      </c>
      <c r="M23">
        <f t="shared" si="0"/>
        <v>2.9484253766433196E-3</v>
      </c>
      <c r="N23">
        <f t="shared" si="1"/>
        <v>2.9484253766433195</v>
      </c>
      <c r="O23">
        <f t="shared" si="2"/>
        <v>13.329644853083755</v>
      </c>
      <c r="P23">
        <f t="shared" si="3"/>
        <v>400.06799999999998</v>
      </c>
      <c r="Q23">
        <f t="shared" si="4"/>
        <v>269.90607186090807</v>
      </c>
      <c r="R23">
        <f t="shared" si="5"/>
        <v>27.057058438851463</v>
      </c>
      <c r="S23">
        <f t="shared" si="6"/>
        <v>40.105297301695195</v>
      </c>
      <c r="T23">
        <f t="shared" si="7"/>
        <v>0.18114765507036326</v>
      </c>
      <c r="U23">
        <f t="shared" si="8"/>
        <v>2.9359679848494622</v>
      </c>
      <c r="V23">
        <f t="shared" si="9"/>
        <v>0.1751596484037313</v>
      </c>
      <c r="W23">
        <f t="shared" si="10"/>
        <v>0.10999628950923379</v>
      </c>
      <c r="X23">
        <f t="shared" si="11"/>
        <v>165.42032399999999</v>
      </c>
      <c r="Y23">
        <f t="shared" si="12"/>
        <v>28.341341945769155</v>
      </c>
      <c r="Z23">
        <f t="shared" si="13"/>
        <v>26.980799999999999</v>
      </c>
      <c r="AA23">
        <f t="shared" si="14"/>
        <v>3.5751255908786352</v>
      </c>
      <c r="AB23">
        <f t="shared" si="15"/>
        <v>50.571762119706065</v>
      </c>
      <c r="AC23">
        <f t="shared" si="16"/>
        <v>1.9340700128504797</v>
      </c>
      <c r="AD23">
        <f t="shared" si="17"/>
        <v>3.824407004589701</v>
      </c>
      <c r="AE23">
        <f t="shared" si="18"/>
        <v>1.6410555780281555</v>
      </c>
      <c r="AF23">
        <f t="shared" si="19"/>
        <v>-130.0255591099704</v>
      </c>
      <c r="AG23">
        <f t="shared" si="20"/>
        <v>182.40637327348296</v>
      </c>
      <c r="AH23">
        <f t="shared" si="21"/>
        <v>13.482860417865767</v>
      </c>
      <c r="AI23">
        <f t="shared" si="22"/>
        <v>231.28399858137831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52867.650062856825</v>
      </c>
      <c r="AO23">
        <f t="shared" si="26"/>
        <v>1000.19</v>
      </c>
      <c r="AP23">
        <f t="shared" si="27"/>
        <v>843.15959999999995</v>
      </c>
      <c r="AQ23">
        <f t="shared" si="28"/>
        <v>0.84299943010827938</v>
      </c>
      <c r="AR23">
        <f t="shared" si="29"/>
        <v>0.16538890010897928</v>
      </c>
      <c r="AS23">
        <v>1689644279</v>
      </c>
      <c r="AT23">
        <v>400.06799999999998</v>
      </c>
      <c r="AU23">
        <v>414.57400000000001</v>
      </c>
      <c r="AV23">
        <v>19.293199999999999</v>
      </c>
      <c r="AW23">
        <v>16.4023</v>
      </c>
      <c r="AX23">
        <v>403.29899999999998</v>
      </c>
      <c r="AY23">
        <v>19.272200000000002</v>
      </c>
      <c r="AZ23">
        <v>600.13300000000004</v>
      </c>
      <c r="BA23">
        <v>100.20399999999999</v>
      </c>
      <c r="BB23">
        <v>4.22014E-2</v>
      </c>
      <c r="BC23">
        <v>28.133199999999999</v>
      </c>
      <c r="BD23">
        <v>26.980799999999999</v>
      </c>
      <c r="BE23">
        <v>999.9</v>
      </c>
      <c r="BF23">
        <v>0</v>
      </c>
      <c r="BG23">
        <v>0</v>
      </c>
      <c r="BH23">
        <v>10016.200000000001</v>
      </c>
      <c r="BI23">
        <v>0</v>
      </c>
      <c r="BJ23">
        <v>416.096</v>
      </c>
      <c r="BK23">
        <v>-14.505599999999999</v>
      </c>
      <c r="BL23">
        <v>407.93900000000002</v>
      </c>
      <c r="BM23">
        <v>421.48700000000002</v>
      </c>
      <c r="BN23">
        <v>2.8909199999999999</v>
      </c>
      <c r="BO23">
        <v>414.57400000000001</v>
      </c>
      <c r="BP23">
        <v>16.4023</v>
      </c>
      <c r="BQ23">
        <v>1.93326</v>
      </c>
      <c r="BR23">
        <v>1.64358</v>
      </c>
      <c r="BS23">
        <v>16.908100000000001</v>
      </c>
      <c r="BT23">
        <v>14.3736</v>
      </c>
      <c r="BU23">
        <v>1000.19</v>
      </c>
      <c r="BV23">
        <v>0.90002000000000004</v>
      </c>
      <c r="BW23">
        <v>9.9979499999999999E-2</v>
      </c>
      <c r="BX23">
        <v>0</v>
      </c>
      <c r="BY23">
        <v>2.3797000000000001</v>
      </c>
      <c r="BZ23">
        <v>0</v>
      </c>
      <c r="CA23">
        <v>7301.91</v>
      </c>
      <c r="CB23">
        <v>9557.2000000000007</v>
      </c>
      <c r="CC23">
        <v>37.875</v>
      </c>
      <c r="CD23">
        <v>40.375</v>
      </c>
      <c r="CE23">
        <v>39.625</v>
      </c>
      <c r="CF23">
        <v>38.5</v>
      </c>
      <c r="CG23">
        <v>38.186999999999998</v>
      </c>
      <c r="CH23">
        <v>900.19</v>
      </c>
      <c r="CI23">
        <v>100</v>
      </c>
      <c r="CJ23">
        <v>0</v>
      </c>
      <c r="CK23">
        <v>1689644282.5</v>
      </c>
      <c r="CL23">
        <v>0</v>
      </c>
      <c r="CM23">
        <v>1689643890.0999999</v>
      </c>
      <c r="CN23" t="s">
        <v>353</v>
      </c>
      <c r="CO23">
        <v>1689643888.0999999</v>
      </c>
      <c r="CP23">
        <v>1689643890.0999999</v>
      </c>
      <c r="CQ23">
        <v>64</v>
      </c>
      <c r="CR23">
        <v>-0.1</v>
      </c>
      <c r="CS23">
        <v>-6.3E-2</v>
      </c>
      <c r="CT23">
        <v>-3.2320000000000002</v>
      </c>
      <c r="CU23">
        <v>2.1000000000000001E-2</v>
      </c>
      <c r="CV23">
        <v>415</v>
      </c>
      <c r="CW23">
        <v>17</v>
      </c>
      <c r="CX23">
        <v>0.11</v>
      </c>
      <c r="CY23">
        <v>0.02</v>
      </c>
      <c r="CZ23">
        <v>13.377484222217801</v>
      </c>
      <c r="DA23">
        <v>-0.32537013173595503</v>
      </c>
      <c r="DB23">
        <v>3.9404377864262201E-2</v>
      </c>
      <c r="DC23">
        <v>1</v>
      </c>
      <c r="DD23">
        <v>414.57452380952401</v>
      </c>
      <c r="DE23">
        <v>-0.10371428571454901</v>
      </c>
      <c r="DF23">
        <v>2.8396208746973801E-2</v>
      </c>
      <c r="DG23">
        <v>-1</v>
      </c>
      <c r="DH23">
        <v>999.99814285714297</v>
      </c>
      <c r="DI23">
        <v>0.182221276839311</v>
      </c>
      <c r="DJ23">
        <v>0.150364726649586</v>
      </c>
      <c r="DK23">
        <v>1</v>
      </c>
      <c r="DL23">
        <v>2</v>
      </c>
      <c r="DM23">
        <v>2</v>
      </c>
      <c r="DN23" t="s">
        <v>354</v>
      </c>
      <c r="DO23">
        <v>3.15889</v>
      </c>
      <c r="DP23">
        <v>2.7766600000000001</v>
      </c>
      <c r="DQ23">
        <v>9.5217700000000002E-2</v>
      </c>
      <c r="DR23">
        <v>9.7545000000000007E-2</v>
      </c>
      <c r="DS23">
        <v>0.103325</v>
      </c>
      <c r="DT23">
        <v>9.2154600000000003E-2</v>
      </c>
      <c r="DU23">
        <v>28811.8</v>
      </c>
      <c r="DV23">
        <v>30043.8</v>
      </c>
      <c r="DW23">
        <v>29575.9</v>
      </c>
      <c r="DX23">
        <v>31028.5</v>
      </c>
      <c r="DY23">
        <v>34733.599999999999</v>
      </c>
      <c r="DZ23">
        <v>36928.1</v>
      </c>
      <c r="EA23">
        <v>40599.300000000003</v>
      </c>
      <c r="EB23">
        <v>43055.4</v>
      </c>
      <c r="EC23">
        <v>2.2873700000000001</v>
      </c>
      <c r="ED23">
        <v>1.78565</v>
      </c>
      <c r="EE23">
        <v>0.15141399999999999</v>
      </c>
      <c r="EF23">
        <v>0</v>
      </c>
      <c r="EG23">
        <v>24.499400000000001</v>
      </c>
      <c r="EH23">
        <v>999.9</v>
      </c>
      <c r="EI23">
        <v>29.954000000000001</v>
      </c>
      <c r="EJ23">
        <v>35.479999999999997</v>
      </c>
      <c r="EK23">
        <v>17.338000000000001</v>
      </c>
      <c r="EL23">
        <v>60.69</v>
      </c>
      <c r="EM23">
        <v>24.984000000000002</v>
      </c>
      <c r="EN23">
        <v>1</v>
      </c>
      <c r="EO23">
        <v>-0.37134099999999998</v>
      </c>
      <c r="EP23">
        <v>-2.4654500000000001</v>
      </c>
      <c r="EQ23">
        <v>20.282900000000001</v>
      </c>
      <c r="ER23">
        <v>5.2408000000000001</v>
      </c>
      <c r="ES23">
        <v>11.8302</v>
      </c>
      <c r="ET23">
        <v>4.9831500000000002</v>
      </c>
      <c r="EU23">
        <v>3.2989999999999999</v>
      </c>
      <c r="EV23">
        <v>55.2</v>
      </c>
      <c r="EW23">
        <v>164.4</v>
      </c>
      <c r="EX23">
        <v>8887.9</v>
      </c>
      <c r="EY23">
        <v>3614.6</v>
      </c>
      <c r="EZ23">
        <v>1.8736299999999999</v>
      </c>
      <c r="FA23">
        <v>1.87927</v>
      </c>
      <c r="FB23">
        <v>1.8795900000000001</v>
      </c>
      <c r="FC23">
        <v>1.8802700000000001</v>
      </c>
      <c r="FD23">
        <v>1.87782</v>
      </c>
      <c r="FE23">
        <v>1.8766799999999999</v>
      </c>
      <c r="FF23">
        <v>1.87731</v>
      </c>
      <c r="FG23">
        <v>1.87503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-3.2309999999999999</v>
      </c>
      <c r="FV23">
        <v>2.1000000000000001E-2</v>
      </c>
      <c r="FW23">
        <v>-3.23195665381217</v>
      </c>
      <c r="FX23">
        <v>1.4527828764109799E-4</v>
      </c>
      <c r="FY23">
        <v>-4.3579519040863002E-7</v>
      </c>
      <c r="FZ23">
        <v>2.0799061152897499E-10</v>
      </c>
      <c r="GA23">
        <v>2.1029999999999702E-2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6.5</v>
      </c>
      <c r="GJ23">
        <v>6.5</v>
      </c>
      <c r="GK23">
        <v>1.0803199999999999</v>
      </c>
      <c r="GL23">
        <v>2.6025399999999999</v>
      </c>
      <c r="GM23">
        <v>1.54541</v>
      </c>
      <c r="GN23">
        <v>2.2741699999999998</v>
      </c>
      <c r="GO23">
        <v>1.5979000000000001</v>
      </c>
      <c r="GP23">
        <v>2.4694799999999999</v>
      </c>
      <c r="GQ23">
        <v>36.175400000000003</v>
      </c>
      <c r="GR23">
        <v>15.5242</v>
      </c>
      <c r="GS23">
        <v>18</v>
      </c>
      <c r="GT23">
        <v>641.30600000000004</v>
      </c>
      <c r="GU23">
        <v>360.09</v>
      </c>
      <c r="GV23">
        <v>28.5396</v>
      </c>
      <c r="GW23">
        <v>22.1007</v>
      </c>
      <c r="GX23">
        <v>29.9999</v>
      </c>
      <c r="GY23">
        <v>22.099299999999999</v>
      </c>
      <c r="GZ23">
        <v>22.0718</v>
      </c>
      <c r="HA23">
        <v>21.694900000000001</v>
      </c>
      <c r="HB23">
        <v>-30</v>
      </c>
      <c r="HC23">
        <v>-30</v>
      </c>
      <c r="HD23">
        <v>28.551100000000002</v>
      </c>
      <c r="HE23">
        <v>414.52699999999999</v>
      </c>
      <c r="HF23">
        <v>0</v>
      </c>
      <c r="HG23">
        <v>100.70399999999999</v>
      </c>
      <c r="HH23">
        <v>99.774900000000002</v>
      </c>
    </row>
    <row r="24" spans="1:216" x14ac:dyDescent="0.2">
      <c r="A24">
        <v>6</v>
      </c>
      <c r="B24">
        <v>1689644340</v>
      </c>
      <c r="C24">
        <v>305</v>
      </c>
      <c r="D24" t="s">
        <v>366</v>
      </c>
      <c r="E24" t="s">
        <v>367</v>
      </c>
      <c r="F24" t="s">
        <v>348</v>
      </c>
      <c r="G24" t="s">
        <v>349</v>
      </c>
      <c r="H24" t="s">
        <v>350</v>
      </c>
      <c r="I24" t="s">
        <v>351</v>
      </c>
      <c r="J24" t="s">
        <v>396</v>
      </c>
      <c r="K24" t="s">
        <v>352</v>
      </c>
      <c r="L24">
        <v>1689644340</v>
      </c>
      <c r="M24">
        <f t="shared" si="0"/>
        <v>2.8974941143786368E-3</v>
      </c>
      <c r="N24">
        <f t="shared" si="1"/>
        <v>2.8974941143786368</v>
      </c>
      <c r="O24">
        <f t="shared" si="2"/>
        <v>13.102883241530757</v>
      </c>
      <c r="P24">
        <f t="shared" si="3"/>
        <v>399.96300000000002</v>
      </c>
      <c r="Q24">
        <f t="shared" si="4"/>
        <v>268.48903871799865</v>
      </c>
      <c r="R24">
        <f t="shared" si="5"/>
        <v>26.915925394392037</v>
      </c>
      <c r="S24">
        <f t="shared" si="6"/>
        <v>40.096140683882396</v>
      </c>
      <c r="T24">
        <f t="shared" si="7"/>
        <v>0.17611540268994669</v>
      </c>
      <c r="U24">
        <f t="shared" si="8"/>
        <v>2.9382289488292526</v>
      </c>
      <c r="V24">
        <f t="shared" si="9"/>
        <v>0.17045407618983383</v>
      </c>
      <c r="W24">
        <f t="shared" si="10"/>
        <v>0.10702728531403888</v>
      </c>
      <c r="X24">
        <f t="shared" si="11"/>
        <v>124.02309978030884</v>
      </c>
      <c r="Y24">
        <f t="shared" si="12"/>
        <v>28.146226579507093</v>
      </c>
      <c r="Z24">
        <f t="shared" si="13"/>
        <v>26.983499999999999</v>
      </c>
      <c r="AA24">
        <f t="shared" si="14"/>
        <v>3.5756926465151371</v>
      </c>
      <c r="AB24">
        <f t="shared" si="15"/>
        <v>50.056381890410108</v>
      </c>
      <c r="AC24">
        <f t="shared" si="16"/>
        <v>1.918276570548</v>
      </c>
      <c r="AD24">
        <f t="shared" si="17"/>
        <v>3.8322317716604819</v>
      </c>
      <c r="AE24">
        <f t="shared" si="18"/>
        <v>1.657416075967137</v>
      </c>
      <c r="AF24">
        <f t="shared" si="19"/>
        <v>-127.77949044409789</v>
      </c>
      <c r="AG24">
        <f t="shared" si="20"/>
        <v>187.67919076098198</v>
      </c>
      <c r="AH24">
        <f t="shared" si="21"/>
        <v>13.864552357800465</v>
      </c>
      <c r="AI24">
        <f t="shared" si="22"/>
        <v>197.7873524549934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52926.815240316704</v>
      </c>
      <c r="AO24">
        <f t="shared" si="26"/>
        <v>749.88199999999995</v>
      </c>
      <c r="AP24">
        <f t="shared" si="27"/>
        <v>632.15058600015993</v>
      </c>
      <c r="AQ24">
        <f t="shared" si="28"/>
        <v>0.84300008001280202</v>
      </c>
      <c r="AR24">
        <f t="shared" si="29"/>
        <v>0.16539015442470795</v>
      </c>
      <c r="AS24">
        <v>1689644340</v>
      </c>
      <c r="AT24">
        <v>399.96300000000002</v>
      </c>
      <c r="AU24">
        <v>414.21899999999999</v>
      </c>
      <c r="AV24">
        <v>19.135000000000002</v>
      </c>
      <c r="AW24">
        <v>16.2941</v>
      </c>
      <c r="AX24">
        <v>403.19299999999998</v>
      </c>
      <c r="AY24">
        <v>19.114000000000001</v>
      </c>
      <c r="AZ24">
        <v>600.24300000000005</v>
      </c>
      <c r="BA24">
        <v>100.20699999999999</v>
      </c>
      <c r="BB24">
        <v>4.2624799999999997E-2</v>
      </c>
      <c r="BC24">
        <v>28.168299999999999</v>
      </c>
      <c r="BD24">
        <v>26.983499999999999</v>
      </c>
      <c r="BE24">
        <v>999.9</v>
      </c>
      <c r="BF24">
        <v>0</v>
      </c>
      <c r="BG24">
        <v>0</v>
      </c>
      <c r="BH24">
        <v>10028.799999999999</v>
      </c>
      <c r="BI24">
        <v>0</v>
      </c>
      <c r="BJ24">
        <v>378.43099999999998</v>
      </c>
      <c r="BK24">
        <v>-14.2567</v>
      </c>
      <c r="BL24">
        <v>407.76499999999999</v>
      </c>
      <c r="BM24">
        <v>421.08100000000002</v>
      </c>
      <c r="BN24">
        <v>2.8408699999999998</v>
      </c>
      <c r="BO24">
        <v>414.21899999999999</v>
      </c>
      <c r="BP24">
        <v>16.2941</v>
      </c>
      <c r="BQ24">
        <v>1.9174599999999999</v>
      </c>
      <c r="BR24">
        <v>1.63279</v>
      </c>
      <c r="BS24">
        <v>16.778700000000001</v>
      </c>
      <c r="BT24">
        <v>14.271800000000001</v>
      </c>
      <c r="BU24">
        <v>749.88199999999995</v>
      </c>
      <c r="BV24">
        <v>0.9</v>
      </c>
      <c r="BW24">
        <v>9.99998E-2</v>
      </c>
      <c r="BX24">
        <v>0</v>
      </c>
      <c r="BY24">
        <v>2.2402000000000002</v>
      </c>
      <c r="BZ24">
        <v>0</v>
      </c>
      <c r="CA24">
        <v>5899.13</v>
      </c>
      <c r="CB24">
        <v>7165.38</v>
      </c>
      <c r="CC24">
        <v>37.311999999999998</v>
      </c>
      <c r="CD24">
        <v>40.125</v>
      </c>
      <c r="CE24">
        <v>39.25</v>
      </c>
      <c r="CF24">
        <v>38.25</v>
      </c>
      <c r="CG24">
        <v>37.811999999999998</v>
      </c>
      <c r="CH24">
        <v>674.89</v>
      </c>
      <c r="CI24">
        <v>74.989999999999995</v>
      </c>
      <c r="CJ24">
        <v>0</v>
      </c>
      <c r="CK24">
        <v>1689644343.7</v>
      </c>
      <c r="CL24">
        <v>0</v>
      </c>
      <c r="CM24">
        <v>1689643890.0999999</v>
      </c>
      <c r="CN24" t="s">
        <v>353</v>
      </c>
      <c r="CO24">
        <v>1689643888.0999999</v>
      </c>
      <c r="CP24">
        <v>1689643890.0999999</v>
      </c>
      <c r="CQ24">
        <v>64</v>
      </c>
      <c r="CR24">
        <v>-0.1</v>
      </c>
      <c r="CS24">
        <v>-6.3E-2</v>
      </c>
      <c r="CT24">
        <v>-3.2320000000000002</v>
      </c>
      <c r="CU24">
        <v>2.1000000000000001E-2</v>
      </c>
      <c r="CV24">
        <v>415</v>
      </c>
      <c r="CW24">
        <v>17</v>
      </c>
      <c r="CX24">
        <v>0.11</v>
      </c>
      <c r="CY24">
        <v>0.02</v>
      </c>
      <c r="CZ24">
        <v>12.969454892939501</v>
      </c>
      <c r="DA24">
        <v>0.43194602580636898</v>
      </c>
      <c r="DB24">
        <v>5.5702644158653697E-2</v>
      </c>
      <c r="DC24">
        <v>1</v>
      </c>
      <c r="DD24">
        <v>414.1069</v>
      </c>
      <c r="DE24">
        <v>0.10267669173003301</v>
      </c>
      <c r="DF24">
        <v>3.6474511648543602E-2</v>
      </c>
      <c r="DG24">
        <v>-1</v>
      </c>
      <c r="DH24">
        <v>750.01452380952401</v>
      </c>
      <c r="DI24">
        <v>0.103383155302436</v>
      </c>
      <c r="DJ24">
        <v>0.16271143579314001</v>
      </c>
      <c r="DK24">
        <v>1</v>
      </c>
      <c r="DL24">
        <v>2</v>
      </c>
      <c r="DM24">
        <v>2</v>
      </c>
      <c r="DN24" t="s">
        <v>354</v>
      </c>
      <c r="DO24">
        <v>3.15917</v>
      </c>
      <c r="DP24">
        <v>2.7772000000000001</v>
      </c>
      <c r="DQ24">
        <v>9.5208600000000004E-2</v>
      </c>
      <c r="DR24">
        <v>9.7492400000000007E-2</v>
      </c>
      <c r="DS24">
        <v>0.102718</v>
      </c>
      <c r="DT24">
        <v>9.1720899999999994E-2</v>
      </c>
      <c r="DU24">
        <v>28814.799999999999</v>
      </c>
      <c r="DV24">
        <v>30049</v>
      </c>
      <c r="DW24">
        <v>29578.5</v>
      </c>
      <c r="DX24">
        <v>31031.8</v>
      </c>
      <c r="DY24">
        <v>34759.699999999997</v>
      </c>
      <c r="DZ24">
        <v>36948.5</v>
      </c>
      <c r="EA24">
        <v>40601.800000000003</v>
      </c>
      <c r="EB24">
        <v>43058.400000000001</v>
      </c>
      <c r="EC24">
        <v>2.2877800000000001</v>
      </c>
      <c r="ED24">
        <v>1.7865</v>
      </c>
      <c r="EE24">
        <v>0.151172</v>
      </c>
      <c r="EF24">
        <v>0</v>
      </c>
      <c r="EG24">
        <v>24.5062</v>
      </c>
      <c r="EH24">
        <v>999.9</v>
      </c>
      <c r="EI24">
        <v>29.844000000000001</v>
      </c>
      <c r="EJ24">
        <v>35.429000000000002</v>
      </c>
      <c r="EK24">
        <v>17.224399999999999</v>
      </c>
      <c r="EL24">
        <v>60.47</v>
      </c>
      <c r="EM24">
        <v>24.5913</v>
      </c>
      <c r="EN24">
        <v>1</v>
      </c>
      <c r="EO24">
        <v>-0.374444</v>
      </c>
      <c r="EP24">
        <v>-2.5693999999999999</v>
      </c>
      <c r="EQ24">
        <v>20.2835</v>
      </c>
      <c r="ER24">
        <v>5.2404999999999999</v>
      </c>
      <c r="ES24">
        <v>11.8302</v>
      </c>
      <c r="ET24">
        <v>4.9823000000000004</v>
      </c>
      <c r="EU24">
        <v>3.2989999999999999</v>
      </c>
      <c r="EV24">
        <v>55.2</v>
      </c>
      <c r="EW24">
        <v>164.4</v>
      </c>
      <c r="EX24">
        <v>8887.9</v>
      </c>
      <c r="EY24">
        <v>3615.8</v>
      </c>
      <c r="EZ24">
        <v>1.8736299999999999</v>
      </c>
      <c r="FA24">
        <v>1.87927</v>
      </c>
      <c r="FB24">
        <v>1.8796299999999999</v>
      </c>
      <c r="FC24">
        <v>1.88032</v>
      </c>
      <c r="FD24">
        <v>1.87785</v>
      </c>
      <c r="FE24">
        <v>1.8767</v>
      </c>
      <c r="FF24">
        <v>1.8773500000000001</v>
      </c>
      <c r="FG24">
        <v>1.87513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-3.23</v>
      </c>
      <c r="FV24">
        <v>2.1000000000000001E-2</v>
      </c>
      <c r="FW24">
        <v>-3.23195665381217</v>
      </c>
      <c r="FX24">
        <v>1.4527828764109799E-4</v>
      </c>
      <c r="FY24">
        <v>-4.3579519040863002E-7</v>
      </c>
      <c r="FZ24">
        <v>2.0799061152897499E-10</v>
      </c>
      <c r="GA24">
        <v>2.1029999999999702E-2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7.5</v>
      </c>
      <c r="GJ24">
        <v>7.5</v>
      </c>
      <c r="GK24">
        <v>1.0803199999999999</v>
      </c>
      <c r="GL24">
        <v>2.6061999999999999</v>
      </c>
      <c r="GM24">
        <v>1.54541</v>
      </c>
      <c r="GN24">
        <v>2.2729499999999998</v>
      </c>
      <c r="GO24">
        <v>1.5979000000000001</v>
      </c>
      <c r="GP24">
        <v>2.4169900000000002</v>
      </c>
      <c r="GQ24">
        <v>36.058199999999999</v>
      </c>
      <c r="GR24">
        <v>15.5242</v>
      </c>
      <c r="GS24">
        <v>18</v>
      </c>
      <c r="GT24">
        <v>641.16300000000001</v>
      </c>
      <c r="GU24">
        <v>360.28399999999999</v>
      </c>
      <c r="GV24">
        <v>28.773900000000001</v>
      </c>
      <c r="GW24">
        <v>22.0593</v>
      </c>
      <c r="GX24">
        <v>29.9998</v>
      </c>
      <c r="GY24">
        <v>22.064599999999999</v>
      </c>
      <c r="GZ24">
        <v>22.037299999999998</v>
      </c>
      <c r="HA24">
        <v>21.672899999999998</v>
      </c>
      <c r="HB24">
        <v>-30</v>
      </c>
      <c r="HC24">
        <v>-30</v>
      </c>
      <c r="HD24">
        <v>28.7742</v>
      </c>
      <c r="HE24">
        <v>414.15600000000001</v>
      </c>
      <c r="HF24">
        <v>0</v>
      </c>
      <c r="HG24">
        <v>100.712</v>
      </c>
      <c r="HH24">
        <v>99.7834</v>
      </c>
    </row>
    <row r="25" spans="1:216" x14ac:dyDescent="0.2">
      <c r="A25">
        <v>7</v>
      </c>
      <c r="B25">
        <v>1689644401</v>
      </c>
      <c r="C25">
        <v>366</v>
      </c>
      <c r="D25" t="s">
        <v>368</v>
      </c>
      <c r="E25" t="s">
        <v>369</v>
      </c>
      <c r="F25" t="s">
        <v>348</v>
      </c>
      <c r="G25" t="s">
        <v>349</v>
      </c>
      <c r="H25" t="s">
        <v>350</v>
      </c>
      <c r="I25" t="s">
        <v>351</v>
      </c>
      <c r="J25" t="s">
        <v>396</v>
      </c>
      <c r="K25" t="s">
        <v>352</v>
      </c>
      <c r="L25">
        <v>1689644401</v>
      </c>
      <c r="M25">
        <f t="shared" si="0"/>
        <v>2.8602717470083282E-3</v>
      </c>
      <c r="N25">
        <f t="shared" si="1"/>
        <v>2.8602717470083281</v>
      </c>
      <c r="O25">
        <f t="shared" si="2"/>
        <v>12.540958353370682</v>
      </c>
      <c r="P25">
        <f t="shared" si="3"/>
        <v>399.99200000000002</v>
      </c>
      <c r="Q25">
        <f t="shared" si="4"/>
        <v>270.78598617432561</v>
      </c>
      <c r="R25">
        <f t="shared" si="5"/>
        <v>27.147113997876932</v>
      </c>
      <c r="S25">
        <f t="shared" si="6"/>
        <v>40.1004076158072</v>
      </c>
      <c r="T25">
        <f t="shared" si="7"/>
        <v>0.17182225143867652</v>
      </c>
      <c r="U25">
        <f t="shared" si="8"/>
        <v>2.9358627205052876</v>
      </c>
      <c r="V25">
        <f t="shared" si="9"/>
        <v>0.1664248235597825</v>
      </c>
      <c r="W25">
        <f t="shared" si="10"/>
        <v>0.10448632857577445</v>
      </c>
      <c r="X25">
        <f t="shared" si="11"/>
        <v>99.202683648995503</v>
      </c>
      <c r="Y25">
        <f t="shared" si="12"/>
        <v>28.036906155869509</v>
      </c>
      <c r="Z25">
        <f t="shared" si="13"/>
        <v>27.004300000000001</v>
      </c>
      <c r="AA25">
        <f t="shared" si="14"/>
        <v>3.5800637079253605</v>
      </c>
      <c r="AB25">
        <f t="shared" si="15"/>
        <v>49.610649845215718</v>
      </c>
      <c r="AC25">
        <f t="shared" si="16"/>
        <v>1.9041858891505798</v>
      </c>
      <c r="AD25">
        <f t="shared" si="17"/>
        <v>3.8382603233209069</v>
      </c>
      <c r="AE25">
        <f t="shared" si="18"/>
        <v>1.6758778187747807</v>
      </c>
      <c r="AF25">
        <f t="shared" si="19"/>
        <v>-126.13798404306728</v>
      </c>
      <c r="AG25">
        <f t="shared" si="20"/>
        <v>188.50937310656622</v>
      </c>
      <c r="AH25">
        <f t="shared" si="21"/>
        <v>13.940430286725464</v>
      </c>
      <c r="AI25">
        <f t="shared" si="22"/>
        <v>175.5145029992199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52853.843112850249</v>
      </c>
      <c r="AO25">
        <f t="shared" si="26"/>
        <v>599.80399999999997</v>
      </c>
      <c r="AP25">
        <f t="shared" si="27"/>
        <v>505.63534199429819</v>
      </c>
      <c r="AQ25">
        <f t="shared" si="28"/>
        <v>0.8430009503009287</v>
      </c>
      <c r="AR25">
        <f t="shared" si="29"/>
        <v>0.16539183408079225</v>
      </c>
      <c r="AS25">
        <v>1689644401</v>
      </c>
      <c r="AT25">
        <v>399.99200000000002</v>
      </c>
      <c r="AU25">
        <v>413.67</v>
      </c>
      <c r="AV25">
        <v>18.9938</v>
      </c>
      <c r="AW25">
        <v>16.189299999999999</v>
      </c>
      <c r="AX25">
        <v>403.22199999999998</v>
      </c>
      <c r="AY25">
        <v>18.972799999999999</v>
      </c>
      <c r="AZ25">
        <v>600.30899999999997</v>
      </c>
      <c r="BA25">
        <v>100.21</v>
      </c>
      <c r="BB25">
        <v>4.3024100000000003E-2</v>
      </c>
      <c r="BC25">
        <v>28.1953</v>
      </c>
      <c r="BD25">
        <v>27.004300000000001</v>
      </c>
      <c r="BE25">
        <v>999.9</v>
      </c>
      <c r="BF25">
        <v>0</v>
      </c>
      <c r="BG25">
        <v>0</v>
      </c>
      <c r="BH25">
        <v>10015</v>
      </c>
      <c r="BI25">
        <v>0</v>
      </c>
      <c r="BJ25">
        <v>292.536</v>
      </c>
      <c r="BK25">
        <v>-13.6782</v>
      </c>
      <c r="BL25">
        <v>407.73599999999999</v>
      </c>
      <c r="BM25">
        <v>420.47699999999998</v>
      </c>
      <c r="BN25">
        <v>2.8045</v>
      </c>
      <c r="BO25">
        <v>413.67</v>
      </c>
      <c r="BP25">
        <v>16.189299999999999</v>
      </c>
      <c r="BQ25">
        <v>1.90337</v>
      </c>
      <c r="BR25">
        <v>1.62233</v>
      </c>
      <c r="BS25">
        <v>16.662600000000001</v>
      </c>
      <c r="BT25">
        <v>14.172599999999999</v>
      </c>
      <c r="BU25">
        <v>599.80399999999997</v>
      </c>
      <c r="BV25">
        <v>0.89996900000000002</v>
      </c>
      <c r="BW25">
        <v>0.10003099999999999</v>
      </c>
      <c r="BX25">
        <v>0</v>
      </c>
      <c r="BY25">
        <v>2.1783999999999999</v>
      </c>
      <c r="BZ25">
        <v>0</v>
      </c>
      <c r="CA25">
        <v>5013.8500000000004</v>
      </c>
      <c r="CB25">
        <v>5731.3</v>
      </c>
      <c r="CC25">
        <v>36.75</v>
      </c>
      <c r="CD25">
        <v>39.811999999999998</v>
      </c>
      <c r="CE25">
        <v>38.811999999999998</v>
      </c>
      <c r="CF25">
        <v>38</v>
      </c>
      <c r="CG25">
        <v>37.375</v>
      </c>
      <c r="CH25">
        <v>539.80999999999995</v>
      </c>
      <c r="CI25">
        <v>60</v>
      </c>
      <c r="CJ25">
        <v>0</v>
      </c>
      <c r="CK25">
        <v>1689644404.3</v>
      </c>
      <c r="CL25">
        <v>0</v>
      </c>
      <c r="CM25">
        <v>1689643890.0999999</v>
      </c>
      <c r="CN25" t="s">
        <v>353</v>
      </c>
      <c r="CO25">
        <v>1689643888.0999999</v>
      </c>
      <c r="CP25">
        <v>1689643890.0999999</v>
      </c>
      <c r="CQ25">
        <v>64</v>
      </c>
      <c r="CR25">
        <v>-0.1</v>
      </c>
      <c r="CS25">
        <v>-6.3E-2</v>
      </c>
      <c r="CT25">
        <v>-3.2320000000000002</v>
      </c>
      <c r="CU25">
        <v>2.1000000000000001E-2</v>
      </c>
      <c r="CV25">
        <v>415</v>
      </c>
      <c r="CW25">
        <v>17</v>
      </c>
      <c r="CX25">
        <v>0.11</v>
      </c>
      <c r="CY25">
        <v>0.02</v>
      </c>
      <c r="CZ25">
        <v>12.5288081385601</v>
      </c>
      <c r="DA25">
        <v>-0.23579015163367301</v>
      </c>
      <c r="DB25">
        <v>5.1279051229479497E-2</v>
      </c>
      <c r="DC25">
        <v>1</v>
      </c>
      <c r="DD25">
        <v>413.68376190476198</v>
      </c>
      <c r="DE25">
        <v>-0.36755844155848899</v>
      </c>
      <c r="DF25">
        <v>5.0847957080198902E-2</v>
      </c>
      <c r="DG25">
        <v>-1</v>
      </c>
      <c r="DH25">
        <v>600.01514999999995</v>
      </c>
      <c r="DI25">
        <v>2.9727002699296099E-2</v>
      </c>
      <c r="DJ25">
        <v>0.11870563381744299</v>
      </c>
      <c r="DK25">
        <v>1</v>
      </c>
      <c r="DL25">
        <v>2</v>
      </c>
      <c r="DM25">
        <v>2</v>
      </c>
      <c r="DN25" t="s">
        <v>354</v>
      </c>
      <c r="DO25">
        <v>3.1593399999999998</v>
      </c>
      <c r="DP25">
        <v>2.7774800000000002</v>
      </c>
      <c r="DQ25">
        <v>9.5224799999999998E-2</v>
      </c>
      <c r="DR25">
        <v>9.7406499999999993E-2</v>
      </c>
      <c r="DS25">
        <v>0.102178</v>
      </c>
      <c r="DT25">
        <v>9.1301199999999999E-2</v>
      </c>
      <c r="DU25">
        <v>28817</v>
      </c>
      <c r="DV25">
        <v>30054.799999999999</v>
      </c>
      <c r="DW25">
        <v>29581</v>
      </c>
      <c r="DX25">
        <v>31034.6</v>
      </c>
      <c r="DY25">
        <v>34784</v>
      </c>
      <c r="DZ25">
        <v>36969.5</v>
      </c>
      <c r="EA25">
        <v>40605.199999999997</v>
      </c>
      <c r="EB25">
        <v>43062.8</v>
      </c>
      <c r="EC25">
        <v>2.2885300000000002</v>
      </c>
      <c r="ED25">
        <v>1.7876000000000001</v>
      </c>
      <c r="EE25">
        <v>0.15398500000000001</v>
      </c>
      <c r="EF25">
        <v>0</v>
      </c>
      <c r="EG25">
        <v>24.480899999999998</v>
      </c>
      <c r="EH25">
        <v>999.9</v>
      </c>
      <c r="EI25">
        <v>29.77</v>
      </c>
      <c r="EJ25">
        <v>35.359000000000002</v>
      </c>
      <c r="EK25">
        <v>17.116800000000001</v>
      </c>
      <c r="EL25">
        <v>60.58</v>
      </c>
      <c r="EM25">
        <v>24.395</v>
      </c>
      <c r="EN25">
        <v>1</v>
      </c>
      <c r="EO25">
        <v>-0.37921700000000003</v>
      </c>
      <c r="EP25">
        <v>-1.9293800000000001</v>
      </c>
      <c r="EQ25">
        <v>20.293299999999999</v>
      </c>
      <c r="ER25">
        <v>5.2403500000000003</v>
      </c>
      <c r="ES25">
        <v>11.8302</v>
      </c>
      <c r="ET25">
        <v>4.9816000000000003</v>
      </c>
      <c r="EU25">
        <v>3.2989999999999999</v>
      </c>
      <c r="EV25">
        <v>55.2</v>
      </c>
      <c r="EW25">
        <v>164.4</v>
      </c>
      <c r="EX25">
        <v>8887.9</v>
      </c>
      <c r="EY25">
        <v>3617.2</v>
      </c>
      <c r="EZ25">
        <v>1.8736299999999999</v>
      </c>
      <c r="FA25">
        <v>1.8792800000000001</v>
      </c>
      <c r="FB25">
        <v>1.8796200000000001</v>
      </c>
      <c r="FC25">
        <v>1.88032</v>
      </c>
      <c r="FD25">
        <v>1.8778699999999999</v>
      </c>
      <c r="FE25">
        <v>1.8767199999999999</v>
      </c>
      <c r="FF25">
        <v>1.8773599999999999</v>
      </c>
      <c r="FG25">
        <v>1.87513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-3.23</v>
      </c>
      <c r="FV25">
        <v>2.1000000000000001E-2</v>
      </c>
      <c r="FW25">
        <v>-3.23195665381217</v>
      </c>
      <c r="FX25">
        <v>1.4527828764109799E-4</v>
      </c>
      <c r="FY25">
        <v>-4.3579519040863002E-7</v>
      </c>
      <c r="FZ25">
        <v>2.0799061152897499E-10</v>
      </c>
      <c r="GA25">
        <v>2.1029999999999702E-2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8.5</v>
      </c>
      <c r="GJ25">
        <v>8.5</v>
      </c>
      <c r="GK25">
        <v>1.0790999999999999</v>
      </c>
      <c r="GL25">
        <v>2.6122999999999998</v>
      </c>
      <c r="GM25">
        <v>1.54541</v>
      </c>
      <c r="GN25">
        <v>2.2741699999999998</v>
      </c>
      <c r="GO25">
        <v>1.5979000000000001</v>
      </c>
      <c r="GP25">
        <v>2.4304199999999998</v>
      </c>
      <c r="GQ25">
        <v>35.941200000000002</v>
      </c>
      <c r="GR25">
        <v>15.5242</v>
      </c>
      <c r="GS25">
        <v>18</v>
      </c>
      <c r="GT25">
        <v>641.21100000000001</v>
      </c>
      <c r="GU25">
        <v>360.56299999999999</v>
      </c>
      <c r="GV25">
        <v>28.341799999999999</v>
      </c>
      <c r="GW25">
        <v>22.014500000000002</v>
      </c>
      <c r="GX25">
        <v>29.9998</v>
      </c>
      <c r="GY25">
        <v>22.024699999999999</v>
      </c>
      <c r="GZ25">
        <v>21.996700000000001</v>
      </c>
      <c r="HA25">
        <v>21.6572</v>
      </c>
      <c r="HB25">
        <v>-30</v>
      </c>
      <c r="HC25">
        <v>-30</v>
      </c>
      <c r="HD25">
        <v>28.388000000000002</v>
      </c>
      <c r="HE25">
        <v>413.67099999999999</v>
      </c>
      <c r="HF25">
        <v>0</v>
      </c>
      <c r="HG25">
        <v>100.72</v>
      </c>
      <c r="HH25">
        <v>99.793199999999999</v>
      </c>
    </row>
    <row r="26" spans="1:216" x14ac:dyDescent="0.2">
      <c r="A26">
        <v>8</v>
      </c>
      <c r="B26">
        <v>1689644462</v>
      </c>
      <c r="C26">
        <v>427</v>
      </c>
      <c r="D26" t="s">
        <v>370</v>
      </c>
      <c r="E26" t="s">
        <v>371</v>
      </c>
      <c r="F26" t="s">
        <v>348</v>
      </c>
      <c r="G26" t="s">
        <v>349</v>
      </c>
      <c r="H26" t="s">
        <v>350</v>
      </c>
      <c r="I26" t="s">
        <v>351</v>
      </c>
      <c r="J26" t="s">
        <v>396</v>
      </c>
      <c r="K26" t="s">
        <v>352</v>
      </c>
      <c r="L26">
        <v>1689644462</v>
      </c>
      <c r="M26">
        <f t="shared" si="0"/>
        <v>2.8100526515518246E-3</v>
      </c>
      <c r="N26">
        <f t="shared" si="1"/>
        <v>2.8100526515518247</v>
      </c>
      <c r="O26">
        <f t="shared" si="2"/>
        <v>11.887083786783036</v>
      </c>
      <c r="P26">
        <f t="shared" si="3"/>
        <v>399.98599999999999</v>
      </c>
      <c r="Q26">
        <f t="shared" si="4"/>
        <v>275.18382431810664</v>
      </c>
      <c r="R26">
        <f t="shared" si="5"/>
        <v>27.588768234916806</v>
      </c>
      <c r="S26">
        <f t="shared" si="6"/>
        <v>40.1009073791164</v>
      </c>
      <c r="T26">
        <f t="shared" si="7"/>
        <v>0.16905931557611439</v>
      </c>
      <c r="U26">
        <f t="shared" si="8"/>
        <v>2.9334063593944859</v>
      </c>
      <c r="V26">
        <f t="shared" si="9"/>
        <v>0.16382700085234925</v>
      </c>
      <c r="W26">
        <f t="shared" si="10"/>
        <v>0.1028484887718325</v>
      </c>
      <c r="X26">
        <f t="shared" si="11"/>
        <v>82.71096</v>
      </c>
      <c r="Y26">
        <f t="shared" si="12"/>
        <v>27.842842198431352</v>
      </c>
      <c r="Z26">
        <f t="shared" si="13"/>
        <v>26.9192</v>
      </c>
      <c r="AA26">
        <f t="shared" si="14"/>
        <v>3.5622096296970454</v>
      </c>
      <c r="AB26">
        <f t="shared" si="15"/>
        <v>49.539390307324844</v>
      </c>
      <c r="AC26">
        <f t="shared" si="16"/>
        <v>1.8893201251029998</v>
      </c>
      <c r="AD26">
        <f t="shared" si="17"/>
        <v>3.8137734707317277</v>
      </c>
      <c r="AE26">
        <f t="shared" si="18"/>
        <v>1.6728895045940455</v>
      </c>
      <c r="AF26">
        <f t="shared" si="19"/>
        <v>-123.92332193343546</v>
      </c>
      <c r="AG26">
        <f t="shared" si="20"/>
        <v>184.4296362139192</v>
      </c>
      <c r="AH26">
        <f t="shared" si="21"/>
        <v>13.636870759929222</v>
      </c>
      <c r="AI26">
        <f t="shared" si="22"/>
        <v>156.85414504041296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52802.339131922083</v>
      </c>
      <c r="AO26">
        <f t="shared" si="26"/>
        <v>500.1</v>
      </c>
      <c r="AP26">
        <f t="shared" si="27"/>
        <v>421.584</v>
      </c>
      <c r="AQ26">
        <f t="shared" si="28"/>
        <v>0.84299940011997598</v>
      </c>
      <c r="AR26">
        <f t="shared" si="29"/>
        <v>0.16538884223155367</v>
      </c>
      <c r="AS26">
        <v>1689644462</v>
      </c>
      <c r="AT26">
        <v>399.98599999999999</v>
      </c>
      <c r="AU26">
        <v>412.99</v>
      </c>
      <c r="AV26">
        <v>18.844999999999999</v>
      </c>
      <c r="AW26">
        <v>16.089400000000001</v>
      </c>
      <c r="AX26">
        <v>403.21699999999998</v>
      </c>
      <c r="AY26">
        <v>18.824000000000002</v>
      </c>
      <c r="AZ26">
        <v>600.32600000000002</v>
      </c>
      <c r="BA26">
        <v>100.214</v>
      </c>
      <c r="BB26">
        <v>4.1777399999999999E-2</v>
      </c>
      <c r="BC26">
        <v>28.0854</v>
      </c>
      <c r="BD26">
        <v>26.9192</v>
      </c>
      <c r="BE26">
        <v>999.9</v>
      </c>
      <c r="BF26">
        <v>0</v>
      </c>
      <c r="BG26">
        <v>0</v>
      </c>
      <c r="BH26">
        <v>10000.6</v>
      </c>
      <c r="BI26">
        <v>0</v>
      </c>
      <c r="BJ26">
        <v>232.232</v>
      </c>
      <c r="BK26">
        <v>-13.004</v>
      </c>
      <c r="BL26">
        <v>407.66899999999998</v>
      </c>
      <c r="BM26">
        <v>419.74400000000003</v>
      </c>
      <c r="BN26">
        <v>2.7556099999999999</v>
      </c>
      <c r="BO26">
        <v>412.99</v>
      </c>
      <c r="BP26">
        <v>16.089400000000001</v>
      </c>
      <c r="BQ26">
        <v>1.88853</v>
      </c>
      <c r="BR26">
        <v>1.6123799999999999</v>
      </c>
      <c r="BS26">
        <v>16.5395</v>
      </c>
      <c r="BT26">
        <v>14.0777</v>
      </c>
      <c r="BU26">
        <v>500.1</v>
      </c>
      <c r="BV26">
        <v>0.90002000000000004</v>
      </c>
      <c r="BW26">
        <v>9.9979499999999999E-2</v>
      </c>
      <c r="BX26">
        <v>0</v>
      </c>
      <c r="BY26">
        <v>2.3988</v>
      </c>
      <c r="BZ26">
        <v>0</v>
      </c>
      <c r="CA26">
        <v>4383.71</v>
      </c>
      <c r="CB26">
        <v>4778.6499999999996</v>
      </c>
      <c r="CC26">
        <v>36.186999999999998</v>
      </c>
      <c r="CD26">
        <v>39.5</v>
      </c>
      <c r="CE26">
        <v>38.436999999999998</v>
      </c>
      <c r="CF26">
        <v>37.75</v>
      </c>
      <c r="CG26">
        <v>36.936999999999998</v>
      </c>
      <c r="CH26">
        <v>450.1</v>
      </c>
      <c r="CI26">
        <v>50</v>
      </c>
      <c r="CJ26">
        <v>0</v>
      </c>
      <c r="CK26">
        <v>1689644465.5</v>
      </c>
      <c r="CL26">
        <v>0</v>
      </c>
      <c r="CM26">
        <v>1689643890.0999999</v>
      </c>
      <c r="CN26" t="s">
        <v>353</v>
      </c>
      <c r="CO26">
        <v>1689643888.0999999</v>
      </c>
      <c r="CP26">
        <v>1689643890.0999999</v>
      </c>
      <c r="CQ26">
        <v>64</v>
      </c>
      <c r="CR26">
        <v>-0.1</v>
      </c>
      <c r="CS26">
        <v>-6.3E-2</v>
      </c>
      <c r="CT26">
        <v>-3.2320000000000002</v>
      </c>
      <c r="CU26">
        <v>2.1000000000000001E-2</v>
      </c>
      <c r="CV26">
        <v>415</v>
      </c>
      <c r="CW26">
        <v>17</v>
      </c>
      <c r="CX26">
        <v>0.11</v>
      </c>
      <c r="CY26">
        <v>0.02</v>
      </c>
      <c r="CZ26">
        <v>11.81409403993</v>
      </c>
      <c r="DA26">
        <v>0.41423483972414399</v>
      </c>
      <c r="DB26">
        <v>5.4001160679153802E-2</v>
      </c>
      <c r="DC26">
        <v>1</v>
      </c>
      <c r="DD26">
        <v>412.97820000000002</v>
      </c>
      <c r="DE26">
        <v>2.1473684210825301E-2</v>
      </c>
      <c r="DF26">
        <v>2.2544622418662098E-2</v>
      </c>
      <c r="DG26">
        <v>-1</v>
      </c>
      <c r="DH26">
        <v>500.02476190476199</v>
      </c>
      <c r="DI26">
        <v>-2.4120413446982202E-2</v>
      </c>
      <c r="DJ26">
        <v>0.115928099540362</v>
      </c>
      <c r="DK26">
        <v>1</v>
      </c>
      <c r="DL26">
        <v>2</v>
      </c>
      <c r="DM26">
        <v>2</v>
      </c>
      <c r="DN26" t="s">
        <v>354</v>
      </c>
      <c r="DO26">
        <v>3.1594000000000002</v>
      </c>
      <c r="DP26">
        <v>2.7761200000000001</v>
      </c>
      <c r="DQ26">
        <v>9.5235899999999998E-2</v>
      </c>
      <c r="DR26">
        <v>9.7298300000000004E-2</v>
      </c>
      <c r="DS26">
        <v>0.101607</v>
      </c>
      <c r="DT26">
        <v>9.0901200000000001E-2</v>
      </c>
      <c r="DU26">
        <v>28818.400000000001</v>
      </c>
      <c r="DV26">
        <v>30060.400000000001</v>
      </c>
      <c r="DW26">
        <v>29582.7</v>
      </c>
      <c r="DX26">
        <v>31036.400000000001</v>
      </c>
      <c r="DY26">
        <v>34808.400000000001</v>
      </c>
      <c r="DZ26">
        <v>36987.9</v>
      </c>
      <c r="EA26">
        <v>40607.199999999997</v>
      </c>
      <c r="EB26">
        <v>43065.1</v>
      </c>
      <c r="EC26">
        <v>2.28918</v>
      </c>
      <c r="ED26">
        <v>1.7886</v>
      </c>
      <c r="EE26">
        <v>0.150502</v>
      </c>
      <c r="EF26">
        <v>0</v>
      </c>
      <c r="EG26">
        <v>24.4526</v>
      </c>
      <c r="EH26">
        <v>999.9</v>
      </c>
      <c r="EI26">
        <v>29.678999999999998</v>
      </c>
      <c r="EJ26">
        <v>35.258000000000003</v>
      </c>
      <c r="EK26">
        <v>16.968299999999999</v>
      </c>
      <c r="EL26">
        <v>60.54</v>
      </c>
      <c r="EM26">
        <v>24.302900000000001</v>
      </c>
      <c r="EN26">
        <v>1</v>
      </c>
      <c r="EO26">
        <v>-0.38035799999999997</v>
      </c>
      <c r="EP26">
        <v>-2.7993299999999999</v>
      </c>
      <c r="EQ26">
        <v>20.2818</v>
      </c>
      <c r="ER26">
        <v>5.24125</v>
      </c>
      <c r="ES26">
        <v>11.8302</v>
      </c>
      <c r="ET26">
        <v>4.9821</v>
      </c>
      <c r="EU26">
        <v>3.2989999999999999</v>
      </c>
      <c r="EV26">
        <v>55.2</v>
      </c>
      <c r="EW26">
        <v>164.4</v>
      </c>
      <c r="EX26">
        <v>8887.9</v>
      </c>
      <c r="EY26">
        <v>3618.4</v>
      </c>
      <c r="EZ26">
        <v>1.8736200000000001</v>
      </c>
      <c r="FA26">
        <v>1.87927</v>
      </c>
      <c r="FB26">
        <v>1.8795999999999999</v>
      </c>
      <c r="FC26">
        <v>1.88029</v>
      </c>
      <c r="FD26">
        <v>1.87781</v>
      </c>
      <c r="FE26">
        <v>1.8767199999999999</v>
      </c>
      <c r="FF26">
        <v>1.8773599999999999</v>
      </c>
      <c r="FG26">
        <v>1.8750599999999999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-3.2309999999999999</v>
      </c>
      <c r="FV26">
        <v>2.1000000000000001E-2</v>
      </c>
      <c r="FW26">
        <v>-3.23195665381217</v>
      </c>
      <c r="FX26">
        <v>1.4527828764109799E-4</v>
      </c>
      <c r="FY26">
        <v>-4.3579519040863002E-7</v>
      </c>
      <c r="FZ26">
        <v>2.0799061152897499E-10</v>
      </c>
      <c r="GA26">
        <v>2.1029999999999702E-2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9.6</v>
      </c>
      <c r="GJ26">
        <v>9.5</v>
      </c>
      <c r="GK26">
        <v>1.0778799999999999</v>
      </c>
      <c r="GL26">
        <v>2.6000999999999999</v>
      </c>
      <c r="GM26">
        <v>1.54541</v>
      </c>
      <c r="GN26">
        <v>2.2741699999999998</v>
      </c>
      <c r="GO26">
        <v>1.5979000000000001</v>
      </c>
      <c r="GP26">
        <v>2.4633799999999999</v>
      </c>
      <c r="GQ26">
        <v>35.824399999999997</v>
      </c>
      <c r="GR26">
        <v>15.515499999999999</v>
      </c>
      <c r="GS26">
        <v>18</v>
      </c>
      <c r="GT26">
        <v>641.18299999999999</v>
      </c>
      <c r="GU26">
        <v>360.79899999999998</v>
      </c>
      <c r="GV26">
        <v>28.8233</v>
      </c>
      <c r="GW26">
        <v>21.973600000000001</v>
      </c>
      <c r="GX26">
        <v>30</v>
      </c>
      <c r="GY26">
        <v>21.9848</v>
      </c>
      <c r="GZ26">
        <v>21.9574</v>
      </c>
      <c r="HA26">
        <v>21.6296</v>
      </c>
      <c r="HB26">
        <v>-30</v>
      </c>
      <c r="HC26">
        <v>-30</v>
      </c>
      <c r="HD26">
        <v>28.838200000000001</v>
      </c>
      <c r="HE26">
        <v>413.06700000000001</v>
      </c>
      <c r="HF26">
        <v>0</v>
      </c>
      <c r="HG26">
        <v>100.72499999999999</v>
      </c>
      <c r="HH26">
        <v>99.798599999999993</v>
      </c>
    </row>
    <row r="27" spans="1:216" x14ac:dyDescent="0.2">
      <c r="A27">
        <v>9</v>
      </c>
      <c r="B27">
        <v>1689644523</v>
      </c>
      <c r="C27">
        <v>488</v>
      </c>
      <c r="D27" t="s">
        <v>372</v>
      </c>
      <c r="E27" t="s">
        <v>373</v>
      </c>
      <c r="F27" t="s">
        <v>348</v>
      </c>
      <c r="G27" t="s">
        <v>349</v>
      </c>
      <c r="H27" t="s">
        <v>350</v>
      </c>
      <c r="I27" t="s">
        <v>351</v>
      </c>
      <c r="J27" t="s">
        <v>396</v>
      </c>
      <c r="K27" t="s">
        <v>352</v>
      </c>
      <c r="L27">
        <v>1689644523</v>
      </c>
      <c r="M27">
        <f t="shared" si="0"/>
        <v>2.7890445424972269E-3</v>
      </c>
      <c r="N27">
        <f t="shared" si="1"/>
        <v>2.7890445424972268</v>
      </c>
      <c r="O27">
        <f t="shared" si="2"/>
        <v>10.324008066995251</v>
      </c>
      <c r="P27">
        <f t="shared" si="3"/>
        <v>400.06</v>
      </c>
      <c r="Q27">
        <f t="shared" si="4"/>
        <v>287.45112675411076</v>
      </c>
      <c r="R27">
        <f t="shared" si="5"/>
        <v>28.818983073259083</v>
      </c>
      <c r="S27">
        <f t="shared" si="6"/>
        <v>40.108809099052003</v>
      </c>
      <c r="T27">
        <f t="shared" si="7"/>
        <v>0.16457640136813159</v>
      </c>
      <c r="U27">
        <f t="shared" si="8"/>
        <v>2.9360555622003899</v>
      </c>
      <c r="V27">
        <f t="shared" si="9"/>
        <v>0.15961784450816868</v>
      </c>
      <c r="W27">
        <f t="shared" si="10"/>
        <v>0.10019421489413545</v>
      </c>
      <c r="X27">
        <f t="shared" si="11"/>
        <v>62.021390741889114</v>
      </c>
      <c r="Y27">
        <f t="shared" si="12"/>
        <v>27.809747138470502</v>
      </c>
      <c r="Z27">
        <f t="shared" si="13"/>
        <v>27.016500000000001</v>
      </c>
      <c r="AA27">
        <f t="shared" si="14"/>
        <v>3.5826296731845777</v>
      </c>
      <c r="AB27">
        <f t="shared" si="15"/>
        <v>49.019089934632717</v>
      </c>
      <c r="AC27">
        <f t="shared" si="16"/>
        <v>1.8785251386538202</v>
      </c>
      <c r="AD27">
        <f t="shared" si="17"/>
        <v>3.8322317716604819</v>
      </c>
      <c r="AE27">
        <f t="shared" si="18"/>
        <v>1.7041045345307575</v>
      </c>
      <c r="AF27">
        <f t="shared" si="19"/>
        <v>-122.9968643241277</v>
      </c>
      <c r="AG27">
        <f t="shared" si="20"/>
        <v>182.31684111919404</v>
      </c>
      <c r="AH27">
        <f t="shared" si="21"/>
        <v>13.480602636638997</v>
      </c>
      <c r="AI27">
        <f t="shared" si="22"/>
        <v>134.82197017359445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52864.255209077426</v>
      </c>
      <c r="AO27">
        <f t="shared" si="26"/>
        <v>374.99700000000001</v>
      </c>
      <c r="AP27">
        <f t="shared" si="27"/>
        <v>316.12280100616016</v>
      </c>
      <c r="AQ27">
        <f t="shared" si="28"/>
        <v>0.84300088002346729</v>
      </c>
      <c r="AR27">
        <f t="shared" si="29"/>
        <v>0.16539169844529186</v>
      </c>
      <c r="AS27">
        <v>1689644523</v>
      </c>
      <c r="AT27">
        <v>400.06</v>
      </c>
      <c r="AU27">
        <v>411.49400000000003</v>
      </c>
      <c r="AV27">
        <v>18.737100000000002</v>
      </c>
      <c r="AW27">
        <v>16.0017</v>
      </c>
      <c r="AX27">
        <v>403.29</v>
      </c>
      <c r="AY27">
        <v>18.716000000000001</v>
      </c>
      <c r="AZ27">
        <v>600.30399999999997</v>
      </c>
      <c r="BA27">
        <v>100.215</v>
      </c>
      <c r="BB27">
        <v>4.1984199999999999E-2</v>
      </c>
      <c r="BC27">
        <v>28.168299999999999</v>
      </c>
      <c r="BD27">
        <v>27.016500000000001</v>
      </c>
      <c r="BE27">
        <v>999.9</v>
      </c>
      <c r="BF27">
        <v>0</v>
      </c>
      <c r="BG27">
        <v>0</v>
      </c>
      <c r="BH27">
        <v>10015.6</v>
      </c>
      <c r="BI27">
        <v>0</v>
      </c>
      <c r="BJ27">
        <v>181.578</v>
      </c>
      <c r="BK27">
        <v>-11.434799999999999</v>
      </c>
      <c r="BL27">
        <v>407.69900000000001</v>
      </c>
      <c r="BM27">
        <v>418.18599999999998</v>
      </c>
      <c r="BN27">
        <v>2.7353800000000001</v>
      </c>
      <c r="BO27">
        <v>411.49400000000003</v>
      </c>
      <c r="BP27">
        <v>16.0017</v>
      </c>
      <c r="BQ27">
        <v>1.87774</v>
      </c>
      <c r="BR27">
        <v>1.60361</v>
      </c>
      <c r="BS27">
        <v>16.449400000000001</v>
      </c>
      <c r="BT27">
        <v>13.993499999999999</v>
      </c>
      <c r="BU27">
        <v>374.99700000000001</v>
      </c>
      <c r="BV27">
        <v>0.89995999999999998</v>
      </c>
      <c r="BW27">
        <v>0.10004</v>
      </c>
      <c r="BX27">
        <v>0</v>
      </c>
      <c r="BY27">
        <v>2.0339</v>
      </c>
      <c r="BZ27">
        <v>0</v>
      </c>
      <c r="CA27">
        <v>3393.43</v>
      </c>
      <c r="CB27">
        <v>3583.2</v>
      </c>
      <c r="CC27">
        <v>35.686999999999998</v>
      </c>
      <c r="CD27">
        <v>39.186999999999998</v>
      </c>
      <c r="CE27">
        <v>38</v>
      </c>
      <c r="CF27">
        <v>37.436999999999998</v>
      </c>
      <c r="CG27">
        <v>36.5</v>
      </c>
      <c r="CH27">
        <v>337.48</v>
      </c>
      <c r="CI27">
        <v>37.51</v>
      </c>
      <c r="CJ27">
        <v>0</v>
      </c>
      <c r="CK27">
        <v>1689644526.7</v>
      </c>
      <c r="CL27">
        <v>0</v>
      </c>
      <c r="CM27">
        <v>1689643890.0999999</v>
      </c>
      <c r="CN27" t="s">
        <v>353</v>
      </c>
      <c r="CO27">
        <v>1689643888.0999999</v>
      </c>
      <c r="CP27">
        <v>1689643890.0999999</v>
      </c>
      <c r="CQ27">
        <v>64</v>
      </c>
      <c r="CR27">
        <v>-0.1</v>
      </c>
      <c r="CS27">
        <v>-6.3E-2</v>
      </c>
      <c r="CT27">
        <v>-3.2320000000000002</v>
      </c>
      <c r="CU27">
        <v>2.1000000000000001E-2</v>
      </c>
      <c r="CV27">
        <v>415</v>
      </c>
      <c r="CW27">
        <v>17</v>
      </c>
      <c r="CX27">
        <v>0.11</v>
      </c>
      <c r="CY27">
        <v>0.02</v>
      </c>
      <c r="CZ27">
        <v>10.3224056166578</v>
      </c>
      <c r="DA27">
        <v>7.9388682088628801E-2</v>
      </c>
      <c r="DB27">
        <v>2.05414766796802E-2</v>
      </c>
      <c r="DC27">
        <v>1</v>
      </c>
      <c r="DD27">
        <v>411.53114285714298</v>
      </c>
      <c r="DE27">
        <v>-0.23259740259765299</v>
      </c>
      <c r="DF27">
        <v>2.88778803375358E-2</v>
      </c>
      <c r="DG27">
        <v>-1</v>
      </c>
      <c r="DH27">
        <v>374.99676190476202</v>
      </c>
      <c r="DI27">
        <v>6.55956824133722E-2</v>
      </c>
      <c r="DJ27">
        <v>6.4454417087477206E-2</v>
      </c>
      <c r="DK27">
        <v>1</v>
      </c>
      <c r="DL27">
        <v>2</v>
      </c>
      <c r="DM27">
        <v>2</v>
      </c>
      <c r="DN27" t="s">
        <v>354</v>
      </c>
      <c r="DO27">
        <v>3.1594000000000002</v>
      </c>
      <c r="DP27">
        <v>2.7764500000000001</v>
      </c>
      <c r="DQ27">
        <v>9.5260200000000003E-2</v>
      </c>
      <c r="DR27">
        <v>9.7043500000000005E-2</v>
      </c>
      <c r="DS27">
        <v>0.10119400000000001</v>
      </c>
      <c r="DT27">
        <v>9.0549400000000002E-2</v>
      </c>
      <c r="DU27">
        <v>28820.3</v>
      </c>
      <c r="DV27">
        <v>30073.599999999999</v>
      </c>
      <c r="DW27">
        <v>29585.200000000001</v>
      </c>
      <c r="DX27">
        <v>31041</v>
      </c>
      <c r="DY27">
        <v>34827.1</v>
      </c>
      <c r="DZ27">
        <v>37008.1</v>
      </c>
      <c r="EA27">
        <v>40610.1</v>
      </c>
      <c r="EB27">
        <v>43071.9</v>
      </c>
      <c r="EC27">
        <v>2.2898000000000001</v>
      </c>
      <c r="ED27">
        <v>1.7899700000000001</v>
      </c>
      <c r="EE27">
        <v>0.15603400000000001</v>
      </c>
      <c r="EF27">
        <v>0</v>
      </c>
      <c r="EG27">
        <v>24.459399999999999</v>
      </c>
      <c r="EH27">
        <v>999.9</v>
      </c>
      <c r="EI27">
        <v>29.593</v>
      </c>
      <c r="EJ27">
        <v>35.188000000000002</v>
      </c>
      <c r="EK27">
        <v>16.854600000000001</v>
      </c>
      <c r="EL27">
        <v>60.59</v>
      </c>
      <c r="EM27">
        <v>24.431100000000001</v>
      </c>
      <c r="EN27">
        <v>1</v>
      </c>
      <c r="EO27">
        <v>-0.385434</v>
      </c>
      <c r="EP27">
        <v>-2.23522</v>
      </c>
      <c r="EQ27">
        <v>20.2912</v>
      </c>
      <c r="ER27">
        <v>5.2409499999999998</v>
      </c>
      <c r="ES27">
        <v>11.8302</v>
      </c>
      <c r="ET27">
        <v>4.9828000000000001</v>
      </c>
      <c r="EU27">
        <v>3.2989999999999999</v>
      </c>
      <c r="EV27">
        <v>55.2</v>
      </c>
      <c r="EW27">
        <v>164.4</v>
      </c>
      <c r="EX27">
        <v>8887.9</v>
      </c>
      <c r="EY27">
        <v>3619.8</v>
      </c>
      <c r="EZ27">
        <v>1.8736299999999999</v>
      </c>
      <c r="FA27">
        <v>1.8792800000000001</v>
      </c>
      <c r="FB27">
        <v>1.87964</v>
      </c>
      <c r="FC27">
        <v>1.8803099999999999</v>
      </c>
      <c r="FD27">
        <v>1.87788</v>
      </c>
      <c r="FE27">
        <v>1.8767400000000001</v>
      </c>
      <c r="FF27">
        <v>1.87738</v>
      </c>
      <c r="FG27">
        <v>1.8751199999999999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-3.23</v>
      </c>
      <c r="FV27">
        <v>2.1100000000000001E-2</v>
      </c>
      <c r="FW27">
        <v>-3.23195665381217</v>
      </c>
      <c r="FX27">
        <v>1.4527828764109799E-4</v>
      </c>
      <c r="FY27">
        <v>-4.3579519040863002E-7</v>
      </c>
      <c r="FZ27">
        <v>2.0799061152897499E-10</v>
      </c>
      <c r="GA27">
        <v>2.1029999999999702E-2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10.6</v>
      </c>
      <c r="GJ27">
        <v>10.5</v>
      </c>
      <c r="GK27">
        <v>1.07422</v>
      </c>
      <c r="GL27">
        <v>2.6049799999999999</v>
      </c>
      <c r="GM27">
        <v>1.54541</v>
      </c>
      <c r="GN27">
        <v>2.2741699999999998</v>
      </c>
      <c r="GO27">
        <v>1.5979000000000001</v>
      </c>
      <c r="GP27">
        <v>2.4340799999999998</v>
      </c>
      <c r="GQ27">
        <v>35.707799999999999</v>
      </c>
      <c r="GR27">
        <v>15.515499999999999</v>
      </c>
      <c r="GS27">
        <v>18</v>
      </c>
      <c r="GT27">
        <v>641.08299999999997</v>
      </c>
      <c r="GU27">
        <v>361.19</v>
      </c>
      <c r="GV27">
        <v>28.6754</v>
      </c>
      <c r="GW27">
        <v>21.925799999999999</v>
      </c>
      <c r="GX27">
        <v>29.9999</v>
      </c>
      <c r="GY27">
        <v>21.940300000000001</v>
      </c>
      <c r="GZ27">
        <v>21.912500000000001</v>
      </c>
      <c r="HA27">
        <v>21.568999999999999</v>
      </c>
      <c r="HB27">
        <v>-30</v>
      </c>
      <c r="HC27">
        <v>-30</v>
      </c>
      <c r="HD27">
        <v>28.688199999999998</v>
      </c>
      <c r="HE27">
        <v>411.41500000000002</v>
      </c>
      <c r="HF27">
        <v>0</v>
      </c>
      <c r="HG27">
        <v>100.733</v>
      </c>
      <c r="HH27">
        <v>99.813999999999993</v>
      </c>
    </row>
    <row r="28" spans="1:216" x14ac:dyDescent="0.2">
      <c r="A28">
        <v>10</v>
      </c>
      <c r="B28">
        <v>1689644584</v>
      </c>
      <c r="C28">
        <v>549</v>
      </c>
      <c r="D28" t="s">
        <v>374</v>
      </c>
      <c r="E28" t="s">
        <v>375</v>
      </c>
      <c r="F28" t="s">
        <v>348</v>
      </c>
      <c r="G28" t="s">
        <v>349</v>
      </c>
      <c r="H28" t="s">
        <v>350</v>
      </c>
      <c r="I28" t="s">
        <v>351</v>
      </c>
      <c r="J28" t="s">
        <v>396</v>
      </c>
      <c r="K28" t="s">
        <v>352</v>
      </c>
      <c r="L28">
        <v>1689644584</v>
      </c>
      <c r="M28">
        <f t="shared" si="0"/>
        <v>2.7327816040257245E-3</v>
      </c>
      <c r="N28">
        <f t="shared" si="1"/>
        <v>2.7327816040257247</v>
      </c>
      <c r="O28">
        <f t="shared" si="2"/>
        <v>7.7095240325510197</v>
      </c>
      <c r="P28">
        <f t="shared" si="3"/>
        <v>400.07400000000001</v>
      </c>
      <c r="Q28">
        <f t="shared" si="4"/>
        <v>311.42501000627726</v>
      </c>
      <c r="R28">
        <f t="shared" si="5"/>
        <v>31.223758169951065</v>
      </c>
      <c r="S28">
        <f t="shared" si="6"/>
        <v>40.111787508116997</v>
      </c>
      <c r="T28">
        <f t="shared" si="7"/>
        <v>0.16076417312415378</v>
      </c>
      <c r="U28">
        <f t="shared" si="8"/>
        <v>2.9378786416854288</v>
      </c>
      <c r="V28">
        <f t="shared" si="9"/>
        <v>0.1560319620361203</v>
      </c>
      <c r="W28">
        <f t="shared" si="10"/>
        <v>9.7933543699478293E-2</v>
      </c>
      <c r="X28">
        <f t="shared" si="11"/>
        <v>41.333905040733029</v>
      </c>
      <c r="Y28">
        <f t="shared" si="12"/>
        <v>27.622132092908362</v>
      </c>
      <c r="Z28">
        <f t="shared" si="13"/>
        <v>26.9679</v>
      </c>
      <c r="AA28">
        <f t="shared" si="14"/>
        <v>3.5724174084215057</v>
      </c>
      <c r="AB28">
        <f t="shared" si="15"/>
        <v>48.87031064526564</v>
      </c>
      <c r="AC28">
        <f t="shared" si="16"/>
        <v>1.8640309817518999</v>
      </c>
      <c r="AD28">
        <f t="shared" si="17"/>
        <v>3.8142400920720965</v>
      </c>
      <c r="AE28">
        <f t="shared" si="18"/>
        <v>1.7083864266696058</v>
      </c>
      <c r="AF28">
        <f t="shared" si="19"/>
        <v>-120.51566873753445</v>
      </c>
      <c r="AG28">
        <f t="shared" si="20"/>
        <v>177.32998816487776</v>
      </c>
      <c r="AH28">
        <f t="shared" si="21"/>
        <v>13.095273423759448</v>
      </c>
      <c r="AI28">
        <f t="shared" si="22"/>
        <v>111.24349789183579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52931.165471601322</v>
      </c>
      <c r="AO28">
        <f t="shared" si="26"/>
        <v>249.91499999999999</v>
      </c>
      <c r="AP28">
        <f t="shared" si="27"/>
        <v>210.67858499519843</v>
      </c>
      <c r="AQ28">
        <f t="shared" si="28"/>
        <v>0.84300096030729821</v>
      </c>
      <c r="AR28">
        <f t="shared" si="29"/>
        <v>0.16539185339308576</v>
      </c>
      <c r="AS28">
        <v>1689644584</v>
      </c>
      <c r="AT28">
        <v>400.07400000000001</v>
      </c>
      <c r="AU28">
        <v>408.87200000000001</v>
      </c>
      <c r="AV28">
        <v>18.591799999999999</v>
      </c>
      <c r="AW28">
        <v>15.911300000000001</v>
      </c>
      <c r="AX28">
        <v>403.30500000000001</v>
      </c>
      <c r="AY28">
        <v>18.570799999999998</v>
      </c>
      <c r="AZ28">
        <v>600.33000000000004</v>
      </c>
      <c r="BA28">
        <v>100.21899999999999</v>
      </c>
      <c r="BB28">
        <v>4.1920499999999999E-2</v>
      </c>
      <c r="BC28">
        <v>28.087499999999999</v>
      </c>
      <c r="BD28">
        <v>26.9679</v>
      </c>
      <c r="BE28">
        <v>999.9</v>
      </c>
      <c r="BF28">
        <v>0</v>
      </c>
      <c r="BG28">
        <v>0</v>
      </c>
      <c r="BH28">
        <v>10025.6</v>
      </c>
      <c r="BI28">
        <v>0</v>
      </c>
      <c r="BJ28">
        <v>165.334</v>
      </c>
      <c r="BK28">
        <v>-8.7975200000000005</v>
      </c>
      <c r="BL28">
        <v>407.65300000000002</v>
      </c>
      <c r="BM28">
        <v>415.48200000000003</v>
      </c>
      <c r="BN28">
        <v>2.6804899999999998</v>
      </c>
      <c r="BO28">
        <v>408.87200000000001</v>
      </c>
      <c r="BP28">
        <v>15.911300000000001</v>
      </c>
      <c r="BQ28">
        <v>1.8632599999999999</v>
      </c>
      <c r="BR28">
        <v>1.5946199999999999</v>
      </c>
      <c r="BS28">
        <v>16.3278</v>
      </c>
      <c r="BT28">
        <v>13.9069</v>
      </c>
      <c r="BU28">
        <v>249.91499999999999</v>
      </c>
      <c r="BV28">
        <v>0.89997300000000002</v>
      </c>
      <c r="BW28">
        <v>0.100027</v>
      </c>
      <c r="BX28">
        <v>0</v>
      </c>
      <c r="BY28">
        <v>2.1873999999999998</v>
      </c>
      <c r="BZ28">
        <v>0</v>
      </c>
      <c r="CA28">
        <v>2326.5100000000002</v>
      </c>
      <c r="CB28">
        <v>2388.0100000000002</v>
      </c>
      <c r="CC28">
        <v>35.125</v>
      </c>
      <c r="CD28">
        <v>38.875</v>
      </c>
      <c r="CE28">
        <v>37.561999999999998</v>
      </c>
      <c r="CF28">
        <v>37.125</v>
      </c>
      <c r="CG28">
        <v>36.061999999999998</v>
      </c>
      <c r="CH28">
        <v>224.92</v>
      </c>
      <c r="CI28">
        <v>25</v>
      </c>
      <c r="CJ28">
        <v>0</v>
      </c>
      <c r="CK28">
        <v>1689644587.3</v>
      </c>
      <c r="CL28">
        <v>0</v>
      </c>
      <c r="CM28">
        <v>1689643890.0999999</v>
      </c>
      <c r="CN28" t="s">
        <v>353</v>
      </c>
      <c r="CO28">
        <v>1689643888.0999999</v>
      </c>
      <c r="CP28">
        <v>1689643890.0999999</v>
      </c>
      <c r="CQ28">
        <v>64</v>
      </c>
      <c r="CR28">
        <v>-0.1</v>
      </c>
      <c r="CS28">
        <v>-6.3E-2</v>
      </c>
      <c r="CT28">
        <v>-3.2320000000000002</v>
      </c>
      <c r="CU28">
        <v>2.1000000000000001E-2</v>
      </c>
      <c r="CV28">
        <v>415</v>
      </c>
      <c r="CW28">
        <v>17</v>
      </c>
      <c r="CX28">
        <v>0.11</v>
      </c>
      <c r="CY28">
        <v>0.02</v>
      </c>
      <c r="CZ28">
        <v>7.6084148854502702</v>
      </c>
      <c r="DA28">
        <v>0.46869284172908199</v>
      </c>
      <c r="DB28">
        <v>5.6051380418635499E-2</v>
      </c>
      <c r="DC28">
        <v>1</v>
      </c>
      <c r="DD28">
        <v>408.90674999999999</v>
      </c>
      <c r="DE28">
        <v>-0.32990977443522501</v>
      </c>
      <c r="DF28">
        <v>4.5227066011400599E-2</v>
      </c>
      <c r="DG28">
        <v>-1</v>
      </c>
      <c r="DH28">
        <v>249.9821</v>
      </c>
      <c r="DI28">
        <v>0.16777534176794001</v>
      </c>
      <c r="DJ28">
        <v>0.12914329250874801</v>
      </c>
      <c r="DK28">
        <v>1</v>
      </c>
      <c r="DL28">
        <v>2</v>
      </c>
      <c r="DM28">
        <v>2</v>
      </c>
      <c r="DN28" t="s">
        <v>354</v>
      </c>
      <c r="DO28">
        <v>3.1594899999999999</v>
      </c>
      <c r="DP28">
        <v>2.7764700000000002</v>
      </c>
      <c r="DQ28">
        <v>9.5275600000000002E-2</v>
      </c>
      <c r="DR28">
        <v>9.6588900000000005E-2</v>
      </c>
      <c r="DS28">
        <v>0.100634</v>
      </c>
      <c r="DT28">
        <v>9.0187699999999996E-2</v>
      </c>
      <c r="DU28">
        <v>28822.2</v>
      </c>
      <c r="DV28">
        <v>30091.1</v>
      </c>
      <c r="DW28">
        <v>29587.4</v>
      </c>
      <c r="DX28">
        <v>31043.3</v>
      </c>
      <c r="DY28">
        <v>34851.9</v>
      </c>
      <c r="DZ28">
        <v>37026.1</v>
      </c>
      <c r="EA28">
        <v>40613.1</v>
      </c>
      <c r="EB28">
        <v>43075.6</v>
      </c>
      <c r="EC28">
        <v>2.2902</v>
      </c>
      <c r="ED28">
        <v>1.7907200000000001</v>
      </c>
      <c r="EE28">
        <v>0.150837</v>
      </c>
      <c r="EF28">
        <v>0</v>
      </c>
      <c r="EG28">
        <v>24.495999999999999</v>
      </c>
      <c r="EH28">
        <v>999.9</v>
      </c>
      <c r="EI28">
        <v>29.532</v>
      </c>
      <c r="EJ28">
        <v>35.097000000000001</v>
      </c>
      <c r="EK28">
        <v>16.733599999999999</v>
      </c>
      <c r="EL28">
        <v>60.61</v>
      </c>
      <c r="EM28">
        <v>24.615400000000001</v>
      </c>
      <c r="EN28">
        <v>1</v>
      </c>
      <c r="EO28">
        <v>-0.38780700000000001</v>
      </c>
      <c r="EP28">
        <v>-2.6235499999999998</v>
      </c>
      <c r="EQ28">
        <v>20.2867</v>
      </c>
      <c r="ER28">
        <v>5.2411000000000003</v>
      </c>
      <c r="ES28">
        <v>11.8302</v>
      </c>
      <c r="ET28">
        <v>4.9824999999999999</v>
      </c>
      <c r="EU28">
        <v>3.2989999999999999</v>
      </c>
      <c r="EV28">
        <v>55.3</v>
      </c>
      <c r="EW28">
        <v>164.4</v>
      </c>
      <c r="EX28">
        <v>8887.9</v>
      </c>
      <c r="EY28">
        <v>3620.9</v>
      </c>
      <c r="EZ28">
        <v>1.8735999999999999</v>
      </c>
      <c r="FA28">
        <v>1.87927</v>
      </c>
      <c r="FB28">
        <v>1.8795900000000001</v>
      </c>
      <c r="FC28">
        <v>1.88025</v>
      </c>
      <c r="FD28">
        <v>1.87782</v>
      </c>
      <c r="FE28">
        <v>1.87669</v>
      </c>
      <c r="FF28">
        <v>1.8773200000000001</v>
      </c>
      <c r="FG28">
        <v>1.8750500000000001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-3.2309999999999999</v>
      </c>
      <c r="FV28">
        <v>2.1000000000000001E-2</v>
      </c>
      <c r="FW28">
        <v>-3.23195665381217</v>
      </c>
      <c r="FX28">
        <v>1.4527828764109799E-4</v>
      </c>
      <c r="FY28">
        <v>-4.3579519040863002E-7</v>
      </c>
      <c r="FZ28">
        <v>2.0799061152897499E-10</v>
      </c>
      <c r="GA28">
        <v>2.1029999999999702E-2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11.6</v>
      </c>
      <c r="GJ28">
        <v>11.6</v>
      </c>
      <c r="GK28">
        <v>1.06934</v>
      </c>
      <c r="GL28">
        <v>2.6074199999999998</v>
      </c>
      <c r="GM28">
        <v>1.54541</v>
      </c>
      <c r="GN28">
        <v>2.2741699999999998</v>
      </c>
      <c r="GO28">
        <v>1.5979000000000001</v>
      </c>
      <c r="GP28">
        <v>2.4328599999999998</v>
      </c>
      <c r="GQ28">
        <v>35.591500000000003</v>
      </c>
      <c r="GR28">
        <v>15.497999999999999</v>
      </c>
      <c r="GS28">
        <v>18</v>
      </c>
      <c r="GT28">
        <v>640.83600000000001</v>
      </c>
      <c r="GU28">
        <v>361.27699999999999</v>
      </c>
      <c r="GV28">
        <v>28.871300000000002</v>
      </c>
      <c r="GW28">
        <v>21.881900000000002</v>
      </c>
      <c r="GX28">
        <v>29.9999</v>
      </c>
      <c r="GY28">
        <v>21.897500000000001</v>
      </c>
      <c r="GZ28">
        <v>21.8704</v>
      </c>
      <c r="HA28">
        <v>21.463799999999999</v>
      </c>
      <c r="HB28">
        <v>-30</v>
      </c>
      <c r="HC28">
        <v>-30</v>
      </c>
      <c r="HD28">
        <v>28.8874</v>
      </c>
      <c r="HE28">
        <v>408.858</v>
      </c>
      <c r="HF28">
        <v>0</v>
      </c>
      <c r="HG28">
        <v>100.741</v>
      </c>
      <c r="HH28">
        <v>99.822000000000003</v>
      </c>
    </row>
    <row r="29" spans="1:216" x14ac:dyDescent="0.2">
      <c r="A29">
        <v>11</v>
      </c>
      <c r="B29">
        <v>1689644645</v>
      </c>
      <c r="C29">
        <v>610</v>
      </c>
      <c r="D29" t="s">
        <v>376</v>
      </c>
      <c r="E29" t="s">
        <v>377</v>
      </c>
      <c r="F29" t="s">
        <v>348</v>
      </c>
      <c r="G29" t="s">
        <v>349</v>
      </c>
      <c r="H29" t="s">
        <v>350</v>
      </c>
      <c r="I29" t="s">
        <v>351</v>
      </c>
      <c r="J29" t="s">
        <v>396</v>
      </c>
      <c r="K29" t="s">
        <v>352</v>
      </c>
      <c r="L29">
        <v>1689644645</v>
      </c>
      <c r="M29">
        <f t="shared" si="0"/>
        <v>2.7076187784812727E-3</v>
      </c>
      <c r="N29">
        <f t="shared" si="1"/>
        <v>2.7076187784812729</v>
      </c>
      <c r="O29">
        <f t="shared" si="2"/>
        <v>5.9654302700290334</v>
      </c>
      <c r="P29">
        <f t="shared" si="3"/>
        <v>399.97399999999999</v>
      </c>
      <c r="Q29">
        <f t="shared" si="4"/>
        <v>327.39703135556567</v>
      </c>
      <c r="R29">
        <f t="shared" si="5"/>
        <v>32.824601507427879</v>
      </c>
      <c r="S29">
        <f t="shared" si="6"/>
        <v>40.101118537856799</v>
      </c>
      <c r="T29">
        <f t="shared" si="7"/>
        <v>0.15711939806638617</v>
      </c>
      <c r="U29">
        <f t="shared" si="8"/>
        <v>2.9309387215071325</v>
      </c>
      <c r="V29">
        <f t="shared" si="9"/>
        <v>0.15258570020161119</v>
      </c>
      <c r="W29">
        <f t="shared" si="10"/>
        <v>9.5762500577692922E-2</v>
      </c>
      <c r="X29">
        <f t="shared" si="11"/>
        <v>29.750220774849904</v>
      </c>
      <c r="Y29">
        <f t="shared" si="12"/>
        <v>27.572817825797685</v>
      </c>
      <c r="Z29">
        <f t="shared" si="13"/>
        <v>27.0169</v>
      </c>
      <c r="AA29">
        <f t="shared" si="14"/>
        <v>3.5827138303668811</v>
      </c>
      <c r="AB29">
        <f t="shared" si="15"/>
        <v>48.512798556976939</v>
      </c>
      <c r="AC29">
        <f t="shared" si="16"/>
        <v>1.8518396444606</v>
      </c>
      <c r="AD29">
        <f t="shared" si="17"/>
        <v>3.8172187536978837</v>
      </c>
      <c r="AE29">
        <f t="shared" si="18"/>
        <v>1.7308741859062811</v>
      </c>
      <c r="AF29">
        <f t="shared" si="19"/>
        <v>-119.40598813102413</v>
      </c>
      <c r="AG29">
        <f t="shared" si="20"/>
        <v>171.28584089561946</v>
      </c>
      <c r="AH29">
        <f t="shared" si="21"/>
        <v>12.682828605570514</v>
      </c>
      <c r="AI29">
        <f t="shared" si="22"/>
        <v>94.312902145015741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52728.519013833844</v>
      </c>
      <c r="AO29">
        <f t="shared" si="26"/>
        <v>179.88200000000001</v>
      </c>
      <c r="AP29">
        <f t="shared" si="27"/>
        <v>151.64028599733157</v>
      </c>
      <c r="AQ29">
        <f t="shared" si="28"/>
        <v>0.84299866577718485</v>
      </c>
      <c r="AR29">
        <f t="shared" si="29"/>
        <v>0.16538742494996667</v>
      </c>
      <c r="AS29">
        <v>1689644645</v>
      </c>
      <c r="AT29">
        <v>399.97399999999999</v>
      </c>
      <c r="AU29">
        <v>407.02</v>
      </c>
      <c r="AV29">
        <v>18.470500000000001</v>
      </c>
      <c r="AW29">
        <v>15.813800000000001</v>
      </c>
      <c r="AX29">
        <v>403.20400000000001</v>
      </c>
      <c r="AY29">
        <v>18.4495</v>
      </c>
      <c r="AZ29">
        <v>600.20500000000004</v>
      </c>
      <c r="BA29">
        <v>100.217</v>
      </c>
      <c r="BB29">
        <v>4.2313200000000002E-2</v>
      </c>
      <c r="BC29">
        <v>28.100899999999999</v>
      </c>
      <c r="BD29">
        <v>27.0169</v>
      </c>
      <c r="BE29">
        <v>999.9</v>
      </c>
      <c r="BF29">
        <v>0</v>
      </c>
      <c r="BG29">
        <v>0</v>
      </c>
      <c r="BH29">
        <v>9986.25</v>
      </c>
      <c r="BI29">
        <v>0</v>
      </c>
      <c r="BJ29">
        <v>204.88300000000001</v>
      </c>
      <c r="BK29">
        <v>-7.0463899999999997</v>
      </c>
      <c r="BL29">
        <v>407.50099999999998</v>
      </c>
      <c r="BM29">
        <v>413.56</v>
      </c>
      <c r="BN29">
        <v>2.6567099999999999</v>
      </c>
      <c r="BO29">
        <v>407.02</v>
      </c>
      <c r="BP29">
        <v>15.813800000000001</v>
      </c>
      <c r="BQ29">
        <v>1.8510599999999999</v>
      </c>
      <c r="BR29">
        <v>1.5848100000000001</v>
      </c>
      <c r="BS29">
        <v>16.224799999999998</v>
      </c>
      <c r="BT29">
        <v>13.8119</v>
      </c>
      <c r="BU29">
        <v>179.88200000000001</v>
      </c>
      <c r="BV29">
        <v>0.90002000000000004</v>
      </c>
      <c r="BW29">
        <v>9.9980399999999997E-2</v>
      </c>
      <c r="BX29">
        <v>0</v>
      </c>
      <c r="BY29">
        <v>2.5512000000000001</v>
      </c>
      <c r="BZ29">
        <v>0</v>
      </c>
      <c r="CA29">
        <v>1667.69</v>
      </c>
      <c r="CB29">
        <v>1718.84</v>
      </c>
      <c r="CC29">
        <v>34.625</v>
      </c>
      <c r="CD29">
        <v>38.5</v>
      </c>
      <c r="CE29">
        <v>37.061999999999998</v>
      </c>
      <c r="CF29">
        <v>36.811999999999998</v>
      </c>
      <c r="CG29">
        <v>35.625</v>
      </c>
      <c r="CH29">
        <v>161.9</v>
      </c>
      <c r="CI29">
        <v>17.98</v>
      </c>
      <c r="CJ29">
        <v>0</v>
      </c>
      <c r="CK29">
        <v>1689644648.5</v>
      </c>
      <c r="CL29">
        <v>0</v>
      </c>
      <c r="CM29">
        <v>1689643890.0999999</v>
      </c>
      <c r="CN29" t="s">
        <v>353</v>
      </c>
      <c r="CO29">
        <v>1689643888.0999999</v>
      </c>
      <c r="CP29">
        <v>1689643890.0999999</v>
      </c>
      <c r="CQ29">
        <v>64</v>
      </c>
      <c r="CR29">
        <v>-0.1</v>
      </c>
      <c r="CS29">
        <v>-6.3E-2</v>
      </c>
      <c r="CT29">
        <v>-3.2320000000000002</v>
      </c>
      <c r="CU29">
        <v>2.1000000000000001E-2</v>
      </c>
      <c r="CV29">
        <v>415</v>
      </c>
      <c r="CW29">
        <v>17</v>
      </c>
      <c r="CX29">
        <v>0.11</v>
      </c>
      <c r="CY29">
        <v>0.02</v>
      </c>
      <c r="CZ29">
        <v>5.8062311536287403</v>
      </c>
      <c r="DA29">
        <v>0.52598449260112001</v>
      </c>
      <c r="DB29">
        <v>5.6507542615625399E-2</v>
      </c>
      <c r="DC29">
        <v>1</v>
      </c>
      <c r="DD29">
        <v>406.988857142857</v>
      </c>
      <c r="DE29">
        <v>-0.17516883116835</v>
      </c>
      <c r="DF29">
        <v>3.4077343002681199E-2</v>
      </c>
      <c r="DG29">
        <v>-1</v>
      </c>
      <c r="DH29">
        <v>180.03866666666701</v>
      </c>
      <c r="DI29">
        <v>0.34750011351314303</v>
      </c>
      <c r="DJ29">
        <v>0.160328630759665</v>
      </c>
      <c r="DK29">
        <v>1</v>
      </c>
      <c r="DL29">
        <v>2</v>
      </c>
      <c r="DM29">
        <v>2</v>
      </c>
      <c r="DN29" t="s">
        <v>354</v>
      </c>
      <c r="DO29">
        <v>3.15923</v>
      </c>
      <c r="DP29">
        <v>2.7765200000000001</v>
      </c>
      <c r="DQ29">
        <v>9.5265199999999994E-2</v>
      </c>
      <c r="DR29">
        <v>9.6265600000000007E-2</v>
      </c>
      <c r="DS29">
        <v>0.100162</v>
      </c>
      <c r="DT29">
        <v>8.9790200000000001E-2</v>
      </c>
      <c r="DU29">
        <v>28825.200000000001</v>
      </c>
      <c r="DV29">
        <v>30105.599999999999</v>
      </c>
      <c r="DW29">
        <v>29590</v>
      </c>
      <c r="DX29">
        <v>31047</v>
      </c>
      <c r="DY29">
        <v>34872.699999999997</v>
      </c>
      <c r="DZ29">
        <v>37045.300000000003</v>
      </c>
      <c r="EA29">
        <v>40615.5</v>
      </c>
      <c r="EB29">
        <v>43078.9</v>
      </c>
      <c r="EC29">
        <v>2.2904200000000001</v>
      </c>
      <c r="ED29">
        <v>1.7920700000000001</v>
      </c>
      <c r="EE29">
        <v>0.15026</v>
      </c>
      <c r="EF29">
        <v>0</v>
      </c>
      <c r="EG29">
        <v>24.5547</v>
      </c>
      <c r="EH29">
        <v>999.9</v>
      </c>
      <c r="EI29">
        <v>29.471</v>
      </c>
      <c r="EJ29">
        <v>34.985999999999997</v>
      </c>
      <c r="EK29">
        <v>16.597200000000001</v>
      </c>
      <c r="EL29">
        <v>60.81</v>
      </c>
      <c r="EM29">
        <v>24.527200000000001</v>
      </c>
      <c r="EN29">
        <v>1</v>
      </c>
      <c r="EO29">
        <v>-0.391847</v>
      </c>
      <c r="EP29">
        <v>-2.2676699999999999</v>
      </c>
      <c r="EQ29">
        <v>20.2926</v>
      </c>
      <c r="ER29">
        <v>5.2411000000000003</v>
      </c>
      <c r="ES29">
        <v>11.8302</v>
      </c>
      <c r="ET29">
        <v>4.9830500000000004</v>
      </c>
      <c r="EU29">
        <v>3.2989999999999999</v>
      </c>
      <c r="EV29">
        <v>55.3</v>
      </c>
      <c r="EW29">
        <v>164.4</v>
      </c>
      <c r="EX29">
        <v>8887.9</v>
      </c>
      <c r="EY29">
        <v>3622.3</v>
      </c>
      <c r="EZ29">
        <v>1.8736200000000001</v>
      </c>
      <c r="FA29">
        <v>1.87927</v>
      </c>
      <c r="FB29">
        <v>1.8795999999999999</v>
      </c>
      <c r="FC29">
        <v>1.88029</v>
      </c>
      <c r="FD29">
        <v>1.87784</v>
      </c>
      <c r="FE29">
        <v>1.8767199999999999</v>
      </c>
      <c r="FF29">
        <v>1.8773500000000001</v>
      </c>
      <c r="FG29">
        <v>1.8750800000000001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-3.23</v>
      </c>
      <c r="FV29">
        <v>2.1000000000000001E-2</v>
      </c>
      <c r="FW29">
        <v>-3.23195665381217</v>
      </c>
      <c r="FX29">
        <v>1.4527828764109799E-4</v>
      </c>
      <c r="FY29">
        <v>-4.3579519040863002E-7</v>
      </c>
      <c r="FZ29">
        <v>2.0799061152897499E-10</v>
      </c>
      <c r="GA29">
        <v>2.1029999999999702E-2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12.6</v>
      </c>
      <c r="GJ29">
        <v>12.6</v>
      </c>
      <c r="GK29">
        <v>1.0656699999999999</v>
      </c>
      <c r="GL29">
        <v>2.6025399999999999</v>
      </c>
      <c r="GM29">
        <v>1.54541</v>
      </c>
      <c r="GN29">
        <v>2.2705099999999998</v>
      </c>
      <c r="GO29">
        <v>1.5979000000000001</v>
      </c>
      <c r="GP29">
        <v>2.4536099999999998</v>
      </c>
      <c r="GQ29">
        <v>35.498600000000003</v>
      </c>
      <c r="GR29">
        <v>15.5067</v>
      </c>
      <c r="GS29">
        <v>18</v>
      </c>
      <c r="GT29">
        <v>640.46500000000003</v>
      </c>
      <c r="GU29">
        <v>361.66800000000001</v>
      </c>
      <c r="GV29">
        <v>28.7011</v>
      </c>
      <c r="GW29">
        <v>21.840599999999998</v>
      </c>
      <c r="GX29">
        <v>29.999700000000001</v>
      </c>
      <c r="GY29">
        <v>21.854800000000001</v>
      </c>
      <c r="GZ29">
        <v>21.8276</v>
      </c>
      <c r="HA29">
        <v>21.378299999999999</v>
      </c>
      <c r="HB29">
        <v>-30</v>
      </c>
      <c r="HC29">
        <v>-30</v>
      </c>
      <c r="HD29">
        <v>28.681899999999999</v>
      </c>
      <c r="HE29">
        <v>407.041</v>
      </c>
      <c r="HF29">
        <v>0</v>
      </c>
      <c r="HG29">
        <v>100.748</v>
      </c>
      <c r="HH29">
        <v>99.831500000000005</v>
      </c>
    </row>
    <row r="30" spans="1:216" x14ac:dyDescent="0.2">
      <c r="A30">
        <v>12</v>
      </c>
      <c r="B30">
        <v>1689644706</v>
      </c>
      <c r="C30">
        <v>671</v>
      </c>
      <c r="D30" t="s">
        <v>378</v>
      </c>
      <c r="E30" t="s">
        <v>379</v>
      </c>
      <c r="F30" t="s">
        <v>348</v>
      </c>
      <c r="G30" t="s">
        <v>349</v>
      </c>
      <c r="H30" t="s">
        <v>350</v>
      </c>
      <c r="I30" t="s">
        <v>351</v>
      </c>
      <c r="J30" t="s">
        <v>396</v>
      </c>
      <c r="K30" t="s">
        <v>352</v>
      </c>
      <c r="L30">
        <v>1689644706</v>
      </c>
      <c r="M30">
        <f t="shared" si="0"/>
        <v>2.6553009499328656E-3</v>
      </c>
      <c r="N30">
        <f t="shared" si="1"/>
        <v>2.6553009499328657</v>
      </c>
      <c r="O30">
        <f t="shared" si="2"/>
        <v>3.8662264776633091</v>
      </c>
      <c r="P30">
        <f t="shared" si="3"/>
        <v>400.10199999999998</v>
      </c>
      <c r="Q30">
        <f t="shared" si="4"/>
        <v>348.23730569188621</v>
      </c>
      <c r="R30">
        <f t="shared" si="5"/>
        <v>34.913375627253814</v>
      </c>
      <c r="S30">
        <f t="shared" si="6"/>
        <v>40.113196337370397</v>
      </c>
      <c r="T30">
        <f t="shared" si="7"/>
        <v>0.15364406310651985</v>
      </c>
      <c r="U30">
        <f t="shared" si="8"/>
        <v>2.9374930758658757</v>
      </c>
      <c r="V30">
        <f t="shared" si="9"/>
        <v>0.14931511447918686</v>
      </c>
      <c r="W30">
        <f t="shared" si="10"/>
        <v>9.3700726035917725E-2</v>
      </c>
      <c r="X30">
        <f t="shared" si="11"/>
        <v>20.663925776292619</v>
      </c>
      <c r="Y30">
        <f t="shared" si="12"/>
        <v>27.440931729875302</v>
      </c>
      <c r="Z30">
        <f t="shared" si="13"/>
        <v>26.963699999999999</v>
      </c>
      <c r="AA30">
        <f t="shared" si="14"/>
        <v>3.5715360611258866</v>
      </c>
      <c r="AB30">
        <f t="shared" si="15"/>
        <v>48.378620466284268</v>
      </c>
      <c r="AC30">
        <f t="shared" si="16"/>
        <v>1.8367260554065201</v>
      </c>
      <c r="AD30">
        <f t="shared" si="17"/>
        <v>3.7965655855907676</v>
      </c>
      <c r="AE30">
        <f t="shared" si="18"/>
        <v>1.7348100057193665</v>
      </c>
      <c r="AF30">
        <f t="shared" si="19"/>
        <v>-117.09877189203938</v>
      </c>
      <c r="AG30">
        <f t="shared" si="20"/>
        <v>165.35007289381932</v>
      </c>
      <c r="AH30">
        <f t="shared" si="21"/>
        <v>12.207077487305366</v>
      </c>
      <c r="AI30">
        <f t="shared" si="22"/>
        <v>81.12230426537792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52933.955962341417</v>
      </c>
      <c r="AO30">
        <f t="shared" si="26"/>
        <v>124.94199999999999</v>
      </c>
      <c r="AP30">
        <f t="shared" si="27"/>
        <v>105.32598599807908</v>
      </c>
      <c r="AQ30">
        <f t="shared" si="28"/>
        <v>0.8429990395389787</v>
      </c>
      <c r="AR30">
        <f t="shared" si="29"/>
        <v>0.16538814631022891</v>
      </c>
      <c r="AS30">
        <v>1689644706</v>
      </c>
      <c r="AT30">
        <v>400.10199999999998</v>
      </c>
      <c r="AU30">
        <v>405.029</v>
      </c>
      <c r="AV30">
        <v>18.3201</v>
      </c>
      <c r="AW30">
        <v>15.7143</v>
      </c>
      <c r="AX30">
        <v>403.33199999999999</v>
      </c>
      <c r="AY30">
        <v>18.298999999999999</v>
      </c>
      <c r="AZ30">
        <v>600.197</v>
      </c>
      <c r="BA30">
        <v>100.215</v>
      </c>
      <c r="BB30">
        <v>4.2425200000000003E-2</v>
      </c>
      <c r="BC30">
        <v>28.0078</v>
      </c>
      <c r="BD30">
        <v>26.963699999999999</v>
      </c>
      <c r="BE30">
        <v>999.9</v>
      </c>
      <c r="BF30">
        <v>0</v>
      </c>
      <c r="BG30">
        <v>0</v>
      </c>
      <c r="BH30">
        <v>10023.799999999999</v>
      </c>
      <c r="BI30">
        <v>0</v>
      </c>
      <c r="BJ30">
        <v>418.96499999999997</v>
      </c>
      <c r="BK30">
        <v>-4.92706</v>
      </c>
      <c r="BL30">
        <v>407.56799999999998</v>
      </c>
      <c r="BM30">
        <v>411.495</v>
      </c>
      <c r="BN30">
        <v>2.6057399999999999</v>
      </c>
      <c r="BO30">
        <v>405.029</v>
      </c>
      <c r="BP30">
        <v>15.7143</v>
      </c>
      <c r="BQ30">
        <v>1.8359399999999999</v>
      </c>
      <c r="BR30">
        <v>1.57481</v>
      </c>
      <c r="BS30">
        <v>16.0962</v>
      </c>
      <c r="BT30">
        <v>13.714499999999999</v>
      </c>
      <c r="BU30">
        <v>124.94199999999999</v>
      </c>
      <c r="BV30">
        <v>0.90001200000000003</v>
      </c>
      <c r="BW30">
        <v>9.9987900000000005E-2</v>
      </c>
      <c r="BX30">
        <v>0</v>
      </c>
      <c r="BY30">
        <v>2.3067000000000002</v>
      </c>
      <c r="BZ30">
        <v>0</v>
      </c>
      <c r="CA30">
        <v>1205.76</v>
      </c>
      <c r="CB30">
        <v>1193.8699999999999</v>
      </c>
      <c r="CC30">
        <v>34.125</v>
      </c>
      <c r="CD30">
        <v>38.186999999999998</v>
      </c>
      <c r="CE30">
        <v>36.625</v>
      </c>
      <c r="CF30">
        <v>36.561999999999998</v>
      </c>
      <c r="CG30">
        <v>35.25</v>
      </c>
      <c r="CH30">
        <v>112.45</v>
      </c>
      <c r="CI30">
        <v>12.49</v>
      </c>
      <c r="CJ30">
        <v>0</v>
      </c>
      <c r="CK30">
        <v>1689644709.7</v>
      </c>
      <c r="CL30">
        <v>0</v>
      </c>
      <c r="CM30">
        <v>1689643890.0999999</v>
      </c>
      <c r="CN30" t="s">
        <v>353</v>
      </c>
      <c r="CO30">
        <v>1689643888.0999999</v>
      </c>
      <c r="CP30">
        <v>1689643890.0999999</v>
      </c>
      <c r="CQ30">
        <v>64</v>
      </c>
      <c r="CR30">
        <v>-0.1</v>
      </c>
      <c r="CS30">
        <v>-6.3E-2</v>
      </c>
      <c r="CT30">
        <v>-3.2320000000000002</v>
      </c>
      <c r="CU30">
        <v>2.1000000000000001E-2</v>
      </c>
      <c r="CV30">
        <v>415</v>
      </c>
      <c r="CW30">
        <v>17</v>
      </c>
      <c r="CX30">
        <v>0.11</v>
      </c>
      <c r="CY30">
        <v>0.02</v>
      </c>
      <c r="CZ30">
        <v>3.8157721261956898</v>
      </c>
      <c r="DA30">
        <v>-0.20853905601548101</v>
      </c>
      <c r="DB30">
        <v>3.80713511079393E-2</v>
      </c>
      <c r="DC30">
        <v>1</v>
      </c>
      <c r="DD30">
        <v>405.07314285714301</v>
      </c>
      <c r="DE30">
        <v>-0.57685714285764</v>
      </c>
      <c r="DF30">
        <v>6.68076740062266E-2</v>
      </c>
      <c r="DG30">
        <v>-1</v>
      </c>
      <c r="DH30">
        <v>125.01666666666701</v>
      </c>
      <c r="DI30">
        <v>0.22000839751762599</v>
      </c>
      <c r="DJ30">
        <v>0.14308816241122899</v>
      </c>
      <c r="DK30">
        <v>1</v>
      </c>
      <c r="DL30">
        <v>2</v>
      </c>
      <c r="DM30">
        <v>2</v>
      </c>
      <c r="DN30" t="s">
        <v>354</v>
      </c>
      <c r="DO30">
        <v>3.1592500000000001</v>
      </c>
      <c r="DP30">
        <v>2.7769599999999999</v>
      </c>
      <c r="DQ30">
        <v>9.5293299999999997E-2</v>
      </c>
      <c r="DR30">
        <v>9.5913999999999999E-2</v>
      </c>
      <c r="DS30">
        <v>9.9570400000000003E-2</v>
      </c>
      <c r="DT30">
        <v>8.9381600000000005E-2</v>
      </c>
      <c r="DU30">
        <v>28826</v>
      </c>
      <c r="DV30">
        <v>30119.8</v>
      </c>
      <c r="DW30">
        <v>29591.599999999999</v>
      </c>
      <c r="DX30">
        <v>31049.3</v>
      </c>
      <c r="DY30">
        <v>34898.199999999997</v>
      </c>
      <c r="DZ30">
        <v>37066.1</v>
      </c>
      <c r="EA30">
        <v>40617.9</v>
      </c>
      <c r="EB30">
        <v>43083.5</v>
      </c>
      <c r="EC30">
        <v>2.29087</v>
      </c>
      <c r="ED30">
        <v>1.79312</v>
      </c>
      <c r="EE30">
        <v>0.14746600000000001</v>
      </c>
      <c r="EF30">
        <v>0</v>
      </c>
      <c r="EG30">
        <v>24.5471</v>
      </c>
      <c r="EH30">
        <v>999.9</v>
      </c>
      <c r="EI30">
        <v>29.446999999999999</v>
      </c>
      <c r="EJ30">
        <v>34.915999999999997</v>
      </c>
      <c r="EK30">
        <v>16.520700000000001</v>
      </c>
      <c r="EL30">
        <v>60.38</v>
      </c>
      <c r="EM30">
        <v>24.863800000000001</v>
      </c>
      <c r="EN30">
        <v>1</v>
      </c>
      <c r="EO30">
        <v>-0.39382600000000001</v>
      </c>
      <c r="EP30">
        <v>-2.7309600000000001</v>
      </c>
      <c r="EQ30">
        <v>20.2864</v>
      </c>
      <c r="ER30">
        <v>5.2413999999999996</v>
      </c>
      <c r="ES30">
        <v>11.8302</v>
      </c>
      <c r="ET30">
        <v>4.9829999999999997</v>
      </c>
      <c r="EU30">
        <v>3.2989999999999999</v>
      </c>
      <c r="EV30">
        <v>55.3</v>
      </c>
      <c r="EW30">
        <v>164.4</v>
      </c>
      <c r="EX30">
        <v>8887.9</v>
      </c>
      <c r="EY30">
        <v>3623.5</v>
      </c>
      <c r="EZ30">
        <v>1.8736299999999999</v>
      </c>
      <c r="FA30">
        <v>1.87927</v>
      </c>
      <c r="FB30">
        <v>1.87964</v>
      </c>
      <c r="FC30">
        <v>1.8803000000000001</v>
      </c>
      <c r="FD30">
        <v>1.8778699999999999</v>
      </c>
      <c r="FE30">
        <v>1.8767400000000001</v>
      </c>
      <c r="FF30">
        <v>1.87734</v>
      </c>
      <c r="FG30">
        <v>1.87513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-3.23</v>
      </c>
      <c r="FV30">
        <v>2.1100000000000001E-2</v>
      </c>
      <c r="FW30">
        <v>-3.23195665381217</v>
      </c>
      <c r="FX30">
        <v>1.4527828764109799E-4</v>
      </c>
      <c r="FY30">
        <v>-4.3579519040863002E-7</v>
      </c>
      <c r="FZ30">
        <v>2.0799061152897499E-10</v>
      </c>
      <c r="GA30">
        <v>2.1029999999999702E-2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13.6</v>
      </c>
      <c r="GJ30">
        <v>13.6</v>
      </c>
      <c r="GK30">
        <v>1.0607899999999999</v>
      </c>
      <c r="GL30">
        <v>2.6086399999999998</v>
      </c>
      <c r="GM30">
        <v>1.54541</v>
      </c>
      <c r="GN30">
        <v>2.2705099999999998</v>
      </c>
      <c r="GO30">
        <v>1.5979000000000001</v>
      </c>
      <c r="GP30">
        <v>2.4047900000000002</v>
      </c>
      <c r="GQ30">
        <v>35.405900000000003</v>
      </c>
      <c r="GR30">
        <v>15.4892</v>
      </c>
      <c r="GS30">
        <v>18</v>
      </c>
      <c r="GT30">
        <v>640.33500000000004</v>
      </c>
      <c r="GU30">
        <v>361.95499999999998</v>
      </c>
      <c r="GV30">
        <v>28.953399999999998</v>
      </c>
      <c r="GW30">
        <v>21.805099999999999</v>
      </c>
      <c r="GX30">
        <v>30</v>
      </c>
      <c r="GY30">
        <v>21.8184</v>
      </c>
      <c r="GZ30">
        <v>21.791899999999998</v>
      </c>
      <c r="HA30">
        <v>21.299700000000001</v>
      </c>
      <c r="HB30">
        <v>-30</v>
      </c>
      <c r="HC30">
        <v>-30</v>
      </c>
      <c r="HD30">
        <v>28.971299999999999</v>
      </c>
      <c r="HE30">
        <v>405.05599999999998</v>
      </c>
      <c r="HF30">
        <v>0</v>
      </c>
      <c r="HG30">
        <v>100.754</v>
      </c>
      <c r="HH30">
        <v>99.840900000000005</v>
      </c>
    </row>
    <row r="31" spans="1:216" x14ac:dyDescent="0.2">
      <c r="A31">
        <v>13</v>
      </c>
      <c r="B31">
        <v>1689644767</v>
      </c>
      <c r="C31">
        <v>732</v>
      </c>
      <c r="D31" t="s">
        <v>380</v>
      </c>
      <c r="E31" t="s">
        <v>381</v>
      </c>
      <c r="F31" t="s">
        <v>348</v>
      </c>
      <c r="G31" t="s">
        <v>349</v>
      </c>
      <c r="H31" t="s">
        <v>350</v>
      </c>
      <c r="I31" t="s">
        <v>351</v>
      </c>
      <c r="J31" t="s">
        <v>396</v>
      </c>
      <c r="K31" t="s">
        <v>352</v>
      </c>
      <c r="L31">
        <v>1689644767</v>
      </c>
      <c r="M31">
        <f t="shared" si="0"/>
        <v>2.6408707658349814E-3</v>
      </c>
      <c r="N31">
        <f t="shared" si="1"/>
        <v>2.6408707658349813</v>
      </c>
      <c r="O31">
        <f t="shared" si="2"/>
        <v>2.8214066404271634</v>
      </c>
      <c r="P31">
        <f t="shared" si="3"/>
        <v>400.04199999999997</v>
      </c>
      <c r="Q31">
        <f t="shared" si="4"/>
        <v>358.55202593459859</v>
      </c>
      <c r="R31">
        <f t="shared" si="5"/>
        <v>35.948412351805054</v>
      </c>
      <c r="S31">
        <f t="shared" si="6"/>
        <v>40.108195558387195</v>
      </c>
      <c r="T31">
        <f t="shared" si="7"/>
        <v>0.15103755359567914</v>
      </c>
      <c r="U31">
        <f t="shared" si="8"/>
        <v>2.9318171164594009</v>
      </c>
      <c r="V31">
        <f t="shared" si="9"/>
        <v>0.14684422188950078</v>
      </c>
      <c r="W31">
        <f t="shared" si="10"/>
        <v>9.2144695668274906E-2</v>
      </c>
      <c r="X31">
        <f t="shared" si="11"/>
        <v>16.564618840405348</v>
      </c>
      <c r="Y31">
        <f t="shared" si="12"/>
        <v>27.47083836366966</v>
      </c>
      <c r="Z31">
        <f t="shared" si="13"/>
        <v>27.005299999999998</v>
      </c>
      <c r="AA31">
        <f t="shared" si="14"/>
        <v>3.5802739725704713</v>
      </c>
      <c r="AB31">
        <f t="shared" si="15"/>
        <v>47.947105906405639</v>
      </c>
      <c r="AC31">
        <f t="shared" si="16"/>
        <v>1.8257940567129598</v>
      </c>
      <c r="AD31">
        <f t="shared" si="17"/>
        <v>3.8079338099717033</v>
      </c>
      <c r="AE31">
        <f t="shared" si="18"/>
        <v>1.7544799158575115</v>
      </c>
      <c r="AF31">
        <f t="shared" si="19"/>
        <v>-116.46240077332268</v>
      </c>
      <c r="AG31">
        <f t="shared" si="20"/>
        <v>166.56375907434131</v>
      </c>
      <c r="AH31">
        <f t="shared" si="21"/>
        <v>12.326200053210496</v>
      </c>
      <c r="AI31">
        <f t="shared" si="22"/>
        <v>78.992177194634465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52761.171921871552</v>
      </c>
      <c r="AO31">
        <f t="shared" si="26"/>
        <v>100.157</v>
      </c>
      <c r="AP31">
        <f t="shared" si="27"/>
        <v>84.432171005391368</v>
      </c>
      <c r="AQ31">
        <f t="shared" si="28"/>
        <v>0.84299820287539928</v>
      </c>
      <c r="AR31">
        <f t="shared" si="29"/>
        <v>0.16538653154952074</v>
      </c>
      <c r="AS31">
        <v>1689644767</v>
      </c>
      <c r="AT31">
        <v>400.04199999999997</v>
      </c>
      <c r="AU31">
        <v>403.91899999999998</v>
      </c>
      <c r="AV31">
        <v>18.210599999999999</v>
      </c>
      <c r="AW31">
        <v>15.618399999999999</v>
      </c>
      <c r="AX31">
        <v>403.27300000000002</v>
      </c>
      <c r="AY31">
        <v>18.189599999999999</v>
      </c>
      <c r="AZ31">
        <v>600.13400000000001</v>
      </c>
      <c r="BA31">
        <v>100.217</v>
      </c>
      <c r="BB31">
        <v>4.2961600000000003E-2</v>
      </c>
      <c r="BC31">
        <v>28.059100000000001</v>
      </c>
      <c r="BD31">
        <v>27.005299999999998</v>
      </c>
      <c r="BE31">
        <v>999.9</v>
      </c>
      <c r="BF31">
        <v>0</v>
      </c>
      <c r="BG31">
        <v>0</v>
      </c>
      <c r="BH31">
        <v>9991.25</v>
      </c>
      <c r="BI31">
        <v>0</v>
      </c>
      <c r="BJ31">
        <v>346.69</v>
      </c>
      <c r="BK31">
        <v>-3.8769200000000001</v>
      </c>
      <c r="BL31">
        <v>407.46300000000002</v>
      </c>
      <c r="BM31">
        <v>410.32799999999997</v>
      </c>
      <c r="BN31">
        <v>2.5922399999999999</v>
      </c>
      <c r="BO31">
        <v>403.91899999999998</v>
      </c>
      <c r="BP31">
        <v>15.618399999999999</v>
      </c>
      <c r="BQ31">
        <v>1.8250200000000001</v>
      </c>
      <c r="BR31">
        <v>1.5652299999999999</v>
      </c>
      <c r="BS31">
        <v>16.002700000000001</v>
      </c>
      <c r="BT31">
        <v>13.620699999999999</v>
      </c>
      <c r="BU31">
        <v>100.157</v>
      </c>
      <c r="BV31">
        <v>0.90007899999999996</v>
      </c>
      <c r="BW31">
        <v>9.9920499999999995E-2</v>
      </c>
      <c r="BX31">
        <v>0</v>
      </c>
      <c r="BY31">
        <v>2.4876</v>
      </c>
      <c r="BZ31">
        <v>0</v>
      </c>
      <c r="CA31">
        <v>965.23500000000001</v>
      </c>
      <c r="CB31">
        <v>957.04700000000003</v>
      </c>
      <c r="CC31">
        <v>33.75</v>
      </c>
      <c r="CD31">
        <v>38</v>
      </c>
      <c r="CE31">
        <v>36.375</v>
      </c>
      <c r="CF31">
        <v>36.436999999999998</v>
      </c>
      <c r="CG31">
        <v>35</v>
      </c>
      <c r="CH31">
        <v>90.15</v>
      </c>
      <c r="CI31">
        <v>10.01</v>
      </c>
      <c r="CJ31">
        <v>0</v>
      </c>
      <c r="CK31">
        <v>1689644770.3</v>
      </c>
      <c r="CL31">
        <v>0</v>
      </c>
      <c r="CM31">
        <v>1689643890.0999999</v>
      </c>
      <c r="CN31" t="s">
        <v>353</v>
      </c>
      <c r="CO31">
        <v>1689643888.0999999</v>
      </c>
      <c r="CP31">
        <v>1689643890.0999999</v>
      </c>
      <c r="CQ31">
        <v>64</v>
      </c>
      <c r="CR31">
        <v>-0.1</v>
      </c>
      <c r="CS31">
        <v>-6.3E-2</v>
      </c>
      <c r="CT31">
        <v>-3.2320000000000002</v>
      </c>
      <c r="CU31">
        <v>2.1000000000000001E-2</v>
      </c>
      <c r="CV31">
        <v>415</v>
      </c>
      <c r="CW31">
        <v>17</v>
      </c>
      <c r="CX31">
        <v>0.11</v>
      </c>
      <c r="CY31">
        <v>0.02</v>
      </c>
      <c r="CZ31">
        <v>2.8860757619462198</v>
      </c>
      <c r="DA31">
        <v>-0.62936789642757995</v>
      </c>
      <c r="DB31">
        <v>6.7598399615162494E-2</v>
      </c>
      <c r="DC31">
        <v>1</v>
      </c>
      <c r="DD31">
        <v>404.04642857142898</v>
      </c>
      <c r="DE31">
        <v>-0.69974025973977405</v>
      </c>
      <c r="DF31">
        <v>8.4539408352702794E-2</v>
      </c>
      <c r="DG31">
        <v>-1</v>
      </c>
      <c r="DH31">
        <v>99.988294999999994</v>
      </c>
      <c r="DI31">
        <v>-0.33103883611769802</v>
      </c>
      <c r="DJ31">
        <v>0.14646422250843599</v>
      </c>
      <c r="DK31">
        <v>1</v>
      </c>
      <c r="DL31">
        <v>2</v>
      </c>
      <c r="DM31">
        <v>2</v>
      </c>
      <c r="DN31" t="s">
        <v>354</v>
      </c>
      <c r="DO31">
        <v>3.1591399999999998</v>
      </c>
      <c r="DP31">
        <v>2.7772100000000002</v>
      </c>
      <c r="DQ31">
        <v>9.5291100000000004E-2</v>
      </c>
      <c r="DR31">
        <v>9.57234E-2</v>
      </c>
      <c r="DS31">
        <v>9.9143599999999998E-2</v>
      </c>
      <c r="DT31">
        <v>8.8989399999999996E-2</v>
      </c>
      <c r="DU31">
        <v>28828</v>
      </c>
      <c r="DV31">
        <v>30128.3</v>
      </c>
      <c r="DW31">
        <v>29593.4</v>
      </c>
      <c r="DX31">
        <v>31051.5</v>
      </c>
      <c r="DY31">
        <v>34917.300000000003</v>
      </c>
      <c r="DZ31">
        <v>37085</v>
      </c>
      <c r="EA31">
        <v>40620.400000000001</v>
      </c>
      <c r="EB31">
        <v>43086.8</v>
      </c>
      <c r="EC31">
        <v>2.2911000000000001</v>
      </c>
      <c r="ED31">
        <v>1.7941199999999999</v>
      </c>
      <c r="EE31">
        <v>0.14863899999999999</v>
      </c>
      <c r="EF31">
        <v>0</v>
      </c>
      <c r="EG31">
        <v>24.569700000000001</v>
      </c>
      <c r="EH31">
        <v>999.9</v>
      </c>
      <c r="EI31">
        <v>29.385999999999999</v>
      </c>
      <c r="EJ31">
        <v>34.825000000000003</v>
      </c>
      <c r="EK31">
        <v>16.402799999999999</v>
      </c>
      <c r="EL31">
        <v>60.73</v>
      </c>
      <c r="EM31">
        <v>25.092099999999999</v>
      </c>
      <c r="EN31">
        <v>1</v>
      </c>
      <c r="EO31">
        <v>-0.39618900000000001</v>
      </c>
      <c r="EP31">
        <v>-2.4770799999999999</v>
      </c>
      <c r="EQ31">
        <v>20.290700000000001</v>
      </c>
      <c r="ER31">
        <v>5.2409499999999998</v>
      </c>
      <c r="ES31">
        <v>11.8302</v>
      </c>
      <c r="ET31">
        <v>4.9830500000000004</v>
      </c>
      <c r="EU31">
        <v>3.2989999999999999</v>
      </c>
      <c r="EV31">
        <v>55.3</v>
      </c>
      <c r="EW31">
        <v>164.4</v>
      </c>
      <c r="EX31">
        <v>8887.9</v>
      </c>
      <c r="EY31">
        <v>3624.9</v>
      </c>
      <c r="EZ31">
        <v>1.8736299999999999</v>
      </c>
      <c r="FA31">
        <v>1.8792899999999999</v>
      </c>
      <c r="FB31">
        <v>1.87964</v>
      </c>
      <c r="FC31">
        <v>1.8803099999999999</v>
      </c>
      <c r="FD31">
        <v>1.8778699999999999</v>
      </c>
      <c r="FE31">
        <v>1.87676</v>
      </c>
      <c r="FF31">
        <v>1.87738</v>
      </c>
      <c r="FG31">
        <v>1.8751500000000001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-3.2309999999999999</v>
      </c>
      <c r="FV31">
        <v>2.1000000000000001E-2</v>
      </c>
      <c r="FW31">
        <v>-3.23195665381217</v>
      </c>
      <c r="FX31">
        <v>1.4527828764109799E-4</v>
      </c>
      <c r="FY31">
        <v>-4.3579519040863002E-7</v>
      </c>
      <c r="FZ31">
        <v>2.0799061152897499E-10</v>
      </c>
      <c r="GA31">
        <v>2.1029999999999702E-2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14.6</v>
      </c>
      <c r="GJ31">
        <v>14.6</v>
      </c>
      <c r="GK31">
        <v>1.0595699999999999</v>
      </c>
      <c r="GL31">
        <v>2.5952099999999998</v>
      </c>
      <c r="GM31">
        <v>1.54541</v>
      </c>
      <c r="GN31">
        <v>2.2705099999999998</v>
      </c>
      <c r="GO31">
        <v>1.5979000000000001</v>
      </c>
      <c r="GP31">
        <v>2.4523899999999998</v>
      </c>
      <c r="GQ31">
        <v>35.290199999999999</v>
      </c>
      <c r="GR31">
        <v>15.4892</v>
      </c>
      <c r="GS31">
        <v>18</v>
      </c>
      <c r="GT31">
        <v>640.12599999999998</v>
      </c>
      <c r="GU31">
        <v>362.26</v>
      </c>
      <c r="GV31">
        <v>28.910399999999999</v>
      </c>
      <c r="GW31">
        <v>21.776599999999998</v>
      </c>
      <c r="GX31">
        <v>30</v>
      </c>
      <c r="GY31">
        <v>21.788799999999998</v>
      </c>
      <c r="GZ31">
        <v>21.7622</v>
      </c>
      <c r="HA31">
        <v>21.2639</v>
      </c>
      <c r="HB31">
        <v>-30</v>
      </c>
      <c r="HC31">
        <v>-30</v>
      </c>
      <c r="HD31">
        <v>28.9207</v>
      </c>
      <c r="HE31">
        <v>403.93900000000002</v>
      </c>
      <c r="HF31">
        <v>0</v>
      </c>
      <c r="HG31">
        <v>100.76</v>
      </c>
      <c r="HH31">
        <v>99.848100000000002</v>
      </c>
    </row>
    <row r="32" spans="1:216" x14ac:dyDescent="0.2">
      <c r="A32">
        <v>14</v>
      </c>
      <c r="B32">
        <v>1689644828</v>
      </c>
      <c r="C32">
        <v>793</v>
      </c>
      <c r="D32" t="s">
        <v>382</v>
      </c>
      <c r="E32" t="s">
        <v>383</v>
      </c>
      <c r="F32" t="s">
        <v>348</v>
      </c>
      <c r="G32" t="s">
        <v>349</v>
      </c>
      <c r="H32" t="s">
        <v>350</v>
      </c>
      <c r="I32" t="s">
        <v>351</v>
      </c>
      <c r="J32" t="s">
        <v>396</v>
      </c>
      <c r="K32" t="s">
        <v>352</v>
      </c>
      <c r="L32">
        <v>1689644828</v>
      </c>
      <c r="M32">
        <f t="shared" si="0"/>
        <v>2.6016403989352105E-3</v>
      </c>
      <c r="N32">
        <f t="shared" si="1"/>
        <v>2.6016403989352104</v>
      </c>
      <c r="O32">
        <f t="shared" si="2"/>
        <v>1.9263135136016145</v>
      </c>
      <c r="P32">
        <f t="shared" si="3"/>
        <v>399.99400000000003</v>
      </c>
      <c r="Q32">
        <f t="shared" si="4"/>
        <v>367.62322425722584</v>
      </c>
      <c r="R32">
        <f t="shared" si="5"/>
        <v>36.856664397369393</v>
      </c>
      <c r="S32">
        <f t="shared" si="6"/>
        <v>40.102049180239199</v>
      </c>
      <c r="T32">
        <f t="shared" si="7"/>
        <v>0.14803185338795824</v>
      </c>
      <c r="U32">
        <f t="shared" si="8"/>
        <v>2.9327532856302798</v>
      </c>
      <c r="V32">
        <f t="shared" si="9"/>
        <v>0.14400260947289617</v>
      </c>
      <c r="W32">
        <f t="shared" si="10"/>
        <v>9.0354507646531995E-2</v>
      </c>
      <c r="X32">
        <f t="shared" si="11"/>
        <v>12.419961749161118</v>
      </c>
      <c r="Y32">
        <f t="shared" si="12"/>
        <v>27.404877123688703</v>
      </c>
      <c r="Z32">
        <f t="shared" si="13"/>
        <v>26.978100000000001</v>
      </c>
      <c r="AA32">
        <f t="shared" si="14"/>
        <v>3.5745586137441081</v>
      </c>
      <c r="AB32">
        <f t="shared" si="15"/>
        <v>47.726854671995532</v>
      </c>
      <c r="AC32">
        <f t="shared" si="16"/>
        <v>1.81191796483104</v>
      </c>
      <c r="AD32">
        <f t="shared" si="17"/>
        <v>3.7964327992772815</v>
      </c>
      <c r="AE32">
        <f t="shared" si="18"/>
        <v>1.7626406489130682</v>
      </c>
      <c r="AF32">
        <f t="shared" si="19"/>
        <v>-114.73234159304279</v>
      </c>
      <c r="AG32">
        <f t="shared" si="20"/>
        <v>162.71161345332519</v>
      </c>
      <c r="AH32">
        <f t="shared" si="21"/>
        <v>12.032533068041751</v>
      </c>
      <c r="AI32">
        <f t="shared" si="22"/>
        <v>72.431766677485257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52797.212754421162</v>
      </c>
      <c r="AO32">
        <f t="shared" si="26"/>
        <v>75.102000000000004</v>
      </c>
      <c r="AP32">
        <f t="shared" si="27"/>
        <v>63.310385984021302</v>
      </c>
      <c r="AQ32">
        <f t="shared" si="28"/>
        <v>0.84299201065246332</v>
      </c>
      <c r="AR32">
        <f t="shared" si="29"/>
        <v>0.1653745805592543</v>
      </c>
      <c r="AS32">
        <v>1689644828</v>
      </c>
      <c r="AT32">
        <v>399.99400000000003</v>
      </c>
      <c r="AU32">
        <v>402.96</v>
      </c>
      <c r="AV32">
        <v>18.072800000000001</v>
      </c>
      <c r="AW32">
        <v>15.519</v>
      </c>
      <c r="AX32">
        <v>403.22500000000002</v>
      </c>
      <c r="AY32">
        <v>18.0518</v>
      </c>
      <c r="AZ32">
        <v>600.19299999999998</v>
      </c>
      <c r="BA32">
        <v>100.214</v>
      </c>
      <c r="BB32">
        <v>4.2626799999999999E-2</v>
      </c>
      <c r="BC32">
        <v>28.007200000000001</v>
      </c>
      <c r="BD32">
        <v>26.978100000000001</v>
      </c>
      <c r="BE32">
        <v>999.9</v>
      </c>
      <c r="BF32">
        <v>0</v>
      </c>
      <c r="BG32">
        <v>0</v>
      </c>
      <c r="BH32">
        <v>9996.8799999999992</v>
      </c>
      <c r="BI32">
        <v>0</v>
      </c>
      <c r="BJ32">
        <v>317.33699999999999</v>
      </c>
      <c r="BK32">
        <v>-2.9656400000000001</v>
      </c>
      <c r="BL32">
        <v>407.35599999999999</v>
      </c>
      <c r="BM32">
        <v>409.31200000000001</v>
      </c>
      <c r="BN32">
        <v>2.5537899999999998</v>
      </c>
      <c r="BO32">
        <v>402.96</v>
      </c>
      <c r="BP32">
        <v>15.519</v>
      </c>
      <c r="BQ32">
        <v>1.81114</v>
      </c>
      <c r="BR32">
        <v>1.55522</v>
      </c>
      <c r="BS32">
        <v>15.8833</v>
      </c>
      <c r="BT32">
        <v>13.5221</v>
      </c>
      <c r="BU32">
        <v>75.102000000000004</v>
      </c>
      <c r="BV32">
        <v>0.90023699999999995</v>
      </c>
      <c r="BW32">
        <v>9.9763500000000005E-2</v>
      </c>
      <c r="BX32">
        <v>0</v>
      </c>
      <c r="BY32">
        <v>2.4546000000000001</v>
      </c>
      <c r="BZ32">
        <v>0</v>
      </c>
      <c r="CA32">
        <v>747.70899999999995</v>
      </c>
      <c r="CB32">
        <v>717.66200000000003</v>
      </c>
      <c r="CC32">
        <v>33.686999999999998</v>
      </c>
      <c r="CD32">
        <v>38.125</v>
      </c>
      <c r="CE32">
        <v>36.436999999999998</v>
      </c>
      <c r="CF32">
        <v>36.686999999999998</v>
      </c>
      <c r="CG32">
        <v>34.936999999999998</v>
      </c>
      <c r="CH32">
        <v>67.61</v>
      </c>
      <c r="CI32">
        <v>7.49</v>
      </c>
      <c r="CJ32">
        <v>0</v>
      </c>
      <c r="CK32">
        <v>1689644831.5</v>
      </c>
      <c r="CL32">
        <v>0</v>
      </c>
      <c r="CM32">
        <v>1689643890.0999999</v>
      </c>
      <c r="CN32" t="s">
        <v>353</v>
      </c>
      <c r="CO32">
        <v>1689643888.0999999</v>
      </c>
      <c r="CP32">
        <v>1689643890.0999999</v>
      </c>
      <c r="CQ32">
        <v>64</v>
      </c>
      <c r="CR32">
        <v>-0.1</v>
      </c>
      <c r="CS32">
        <v>-6.3E-2</v>
      </c>
      <c r="CT32">
        <v>-3.2320000000000002</v>
      </c>
      <c r="CU32">
        <v>2.1000000000000001E-2</v>
      </c>
      <c r="CV32">
        <v>415</v>
      </c>
      <c r="CW32">
        <v>17</v>
      </c>
      <c r="CX32">
        <v>0.11</v>
      </c>
      <c r="CY32">
        <v>0.02</v>
      </c>
      <c r="CZ32">
        <v>1.8511589678518101</v>
      </c>
      <c r="DA32">
        <v>0.16671440568380699</v>
      </c>
      <c r="DB32">
        <v>3.0967142592813302E-2</v>
      </c>
      <c r="DC32">
        <v>1</v>
      </c>
      <c r="DD32">
        <v>402.97919999999999</v>
      </c>
      <c r="DE32">
        <v>-0.27212030075225602</v>
      </c>
      <c r="DF32">
        <v>4.3784243741326598E-2</v>
      </c>
      <c r="DG32">
        <v>-1</v>
      </c>
      <c r="DH32">
        <v>74.977366666666697</v>
      </c>
      <c r="DI32">
        <v>0.11381139131836</v>
      </c>
      <c r="DJ32">
        <v>0.14659879273631901</v>
      </c>
      <c r="DK32">
        <v>1</v>
      </c>
      <c r="DL32">
        <v>2</v>
      </c>
      <c r="DM32">
        <v>2</v>
      </c>
      <c r="DN32" t="s">
        <v>354</v>
      </c>
      <c r="DO32">
        <v>3.1592699999999998</v>
      </c>
      <c r="DP32">
        <v>2.7769300000000001</v>
      </c>
      <c r="DQ32">
        <v>9.5284499999999994E-2</v>
      </c>
      <c r="DR32">
        <v>9.5553299999999994E-2</v>
      </c>
      <c r="DS32">
        <v>9.8595799999999997E-2</v>
      </c>
      <c r="DT32">
        <v>8.85764E-2</v>
      </c>
      <c r="DU32">
        <v>28829.1</v>
      </c>
      <c r="DV32">
        <v>30134.3</v>
      </c>
      <c r="DW32">
        <v>29594.3</v>
      </c>
      <c r="DX32">
        <v>31051.7</v>
      </c>
      <c r="DY32">
        <v>34939.199999999997</v>
      </c>
      <c r="DZ32">
        <v>37101.300000000003</v>
      </c>
      <c r="EA32">
        <v>40620.6</v>
      </c>
      <c r="EB32">
        <v>43086</v>
      </c>
      <c r="EC32">
        <v>2.2915000000000001</v>
      </c>
      <c r="ED32">
        <v>1.7946299999999999</v>
      </c>
      <c r="EE32">
        <v>0.147037</v>
      </c>
      <c r="EF32">
        <v>0</v>
      </c>
      <c r="EG32">
        <v>24.5686</v>
      </c>
      <c r="EH32">
        <v>999.9</v>
      </c>
      <c r="EI32">
        <v>29.337</v>
      </c>
      <c r="EJ32">
        <v>34.713999999999999</v>
      </c>
      <c r="EK32">
        <v>16.2745</v>
      </c>
      <c r="EL32">
        <v>60.66</v>
      </c>
      <c r="EM32">
        <v>24.3309</v>
      </c>
      <c r="EN32">
        <v>1</v>
      </c>
      <c r="EO32">
        <v>-0.39691599999999999</v>
      </c>
      <c r="EP32">
        <v>-2.7752699999999999</v>
      </c>
      <c r="EQ32">
        <v>20.286300000000001</v>
      </c>
      <c r="ER32">
        <v>5.2415500000000002</v>
      </c>
      <c r="ES32">
        <v>11.8302</v>
      </c>
      <c r="ET32">
        <v>4.9829499999999998</v>
      </c>
      <c r="EU32">
        <v>3.2989999999999999</v>
      </c>
      <c r="EV32">
        <v>55.3</v>
      </c>
      <c r="EW32">
        <v>164.4</v>
      </c>
      <c r="EX32">
        <v>8887.9</v>
      </c>
      <c r="EY32">
        <v>3626</v>
      </c>
      <c r="EZ32">
        <v>1.8736299999999999</v>
      </c>
      <c r="FA32">
        <v>1.87927</v>
      </c>
      <c r="FB32">
        <v>1.8795999999999999</v>
      </c>
      <c r="FC32">
        <v>1.8802399999999999</v>
      </c>
      <c r="FD32">
        <v>1.8778300000000001</v>
      </c>
      <c r="FE32">
        <v>1.8767400000000001</v>
      </c>
      <c r="FF32">
        <v>1.8773200000000001</v>
      </c>
      <c r="FG32">
        <v>1.87514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-3.2309999999999999</v>
      </c>
      <c r="FV32">
        <v>2.1000000000000001E-2</v>
      </c>
      <c r="FW32">
        <v>-3.23195665381217</v>
      </c>
      <c r="FX32">
        <v>1.4527828764109799E-4</v>
      </c>
      <c r="FY32">
        <v>-4.3579519040863002E-7</v>
      </c>
      <c r="FZ32">
        <v>2.0799061152897499E-10</v>
      </c>
      <c r="GA32">
        <v>2.1029999999999702E-2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15.7</v>
      </c>
      <c r="GJ32">
        <v>15.6</v>
      </c>
      <c r="GK32">
        <v>1.0571299999999999</v>
      </c>
      <c r="GL32">
        <v>2.6049799999999999</v>
      </c>
      <c r="GM32">
        <v>1.54541</v>
      </c>
      <c r="GN32">
        <v>2.2717299999999998</v>
      </c>
      <c r="GO32">
        <v>1.5979000000000001</v>
      </c>
      <c r="GP32">
        <v>2.4670399999999999</v>
      </c>
      <c r="GQ32">
        <v>35.197800000000001</v>
      </c>
      <c r="GR32">
        <v>15.480399999999999</v>
      </c>
      <c r="GS32">
        <v>18</v>
      </c>
      <c r="GT32">
        <v>640.08100000000002</v>
      </c>
      <c r="GU32">
        <v>362.32100000000003</v>
      </c>
      <c r="GV32">
        <v>29.1264</v>
      </c>
      <c r="GW32">
        <v>21.755099999999999</v>
      </c>
      <c r="GX32">
        <v>30</v>
      </c>
      <c r="GY32">
        <v>21.762</v>
      </c>
      <c r="GZ32">
        <v>21.7348</v>
      </c>
      <c r="HA32">
        <v>21.209299999999999</v>
      </c>
      <c r="HB32">
        <v>-30</v>
      </c>
      <c r="HC32">
        <v>-30</v>
      </c>
      <c r="HD32">
        <v>29.1431</v>
      </c>
      <c r="HE32">
        <v>403.04</v>
      </c>
      <c r="HF32">
        <v>0</v>
      </c>
      <c r="HG32">
        <v>100.761</v>
      </c>
      <c r="HH32">
        <v>99.847300000000004</v>
      </c>
    </row>
    <row r="33" spans="1:216" x14ac:dyDescent="0.2">
      <c r="A33">
        <v>15</v>
      </c>
      <c r="B33">
        <v>1689644889</v>
      </c>
      <c r="C33">
        <v>854</v>
      </c>
      <c r="D33" t="s">
        <v>384</v>
      </c>
      <c r="E33" t="s">
        <v>385</v>
      </c>
      <c r="F33" t="s">
        <v>348</v>
      </c>
      <c r="G33" t="s">
        <v>349</v>
      </c>
      <c r="H33" t="s">
        <v>350</v>
      </c>
      <c r="I33" t="s">
        <v>351</v>
      </c>
      <c r="J33" t="s">
        <v>396</v>
      </c>
      <c r="K33" t="s">
        <v>352</v>
      </c>
      <c r="L33">
        <v>1689644889</v>
      </c>
      <c r="M33">
        <f t="shared" si="0"/>
        <v>2.589627447765779E-3</v>
      </c>
      <c r="N33">
        <f t="shared" si="1"/>
        <v>2.5896274477657792</v>
      </c>
      <c r="O33">
        <f t="shared" si="2"/>
        <v>1.229091089227228</v>
      </c>
      <c r="P33">
        <f t="shared" si="3"/>
        <v>400.08499999999998</v>
      </c>
      <c r="Q33">
        <f t="shared" si="4"/>
        <v>375.02110782089488</v>
      </c>
      <c r="R33">
        <f t="shared" si="5"/>
        <v>37.596531834017419</v>
      </c>
      <c r="S33">
        <f t="shared" si="6"/>
        <v>40.109231520900494</v>
      </c>
      <c r="T33">
        <f t="shared" si="7"/>
        <v>0.14589092832497377</v>
      </c>
      <c r="U33">
        <f t="shared" si="8"/>
        <v>2.936844549404225</v>
      </c>
      <c r="V33">
        <f t="shared" si="9"/>
        <v>0.14198102533139981</v>
      </c>
      <c r="W33">
        <f t="shared" si="10"/>
        <v>8.9080702196784184E-2</v>
      </c>
      <c r="X33">
        <f t="shared" si="11"/>
        <v>9.8854347642563152</v>
      </c>
      <c r="Y33">
        <f t="shared" si="12"/>
        <v>27.451695760579931</v>
      </c>
      <c r="Z33">
        <f t="shared" si="13"/>
        <v>27.0062</v>
      </c>
      <c r="AA33">
        <f t="shared" si="14"/>
        <v>3.5804632199678443</v>
      </c>
      <c r="AB33">
        <f t="shared" si="15"/>
        <v>47.280340568087226</v>
      </c>
      <c r="AC33">
        <f t="shared" si="16"/>
        <v>1.8010231432644999</v>
      </c>
      <c r="AD33">
        <f t="shared" si="17"/>
        <v>3.809243168777289</v>
      </c>
      <c r="AE33">
        <f t="shared" si="18"/>
        <v>1.7794400767033445</v>
      </c>
      <c r="AF33">
        <f t="shared" si="19"/>
        <v>-114.20257044647086</v>
      </c>
      <c r="AG33">
        <f t="shared" si="20"/>
        <v>167.64103575231272</v>
      </c>
      <c r="AH33">
        <f t="shared" si="21"/>
        <v>12.385105285234902</v>
      </c>
      <c r="AI33">
        <f t="shared" si="22"/>
        <v>75.709005355333076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52905.063251839929</v>
      </c>
      <c r="AO33">
        <f t="shared" si="26"/>
        <v>59.769399999999997</v>
      </c>
      <c r="AP33">
        <f t="shared" si="27"/>
        <v>50.385694199096534</v>
      </c>
      <c r="AQ33">
        <f t="shared" si="28"/>
        <v>0.84300150577212651</v>
      </c>
      <c r="AR33">
        <f t="shared" si="29"/>
        <v>0.1653929061402041</v>
      </c>
      <c r="AS33">
        <v>1689644889</v>
      </c>
      <c r="AT33">
        <v>400.08499999999998</v>
      </c>
      <c r="AU33">
        <v>402.34899999999999</v>
      </c>
      <c r="AV33">
        <v>17.965</v>
      </c>
      <c r="AW33">
        <v>15.4232</v>
      </c>
      <c r="AX33">
        <v>403.31599999999997</v>
      </c>
      <c r="AY33">
        <v>17.943899999999999</v>
      </c>
      <c r="AZ33">
        <v>600.30799999999999</v>
      </c>
      <c r="BA33">
        <v>100.21</v>
      </c>
      <c r="BB33">
        <v>4.1775300000000001E-2</v>
      </c>
      <c r="BC33">
        <v>28.065000000000001</v>
      </c>
      <c r="BD33">
        <v>27.0062</v>
      </c>
      <c r="BE33">
        <v>999.9</v>
      </c>
      <c r="BF33">
        <v>0</v>
      </c>
      <c r="BG33">
        <v>0</v>
      </c>
      <c r="BH33">
        <v>10020.6</v>
      </c>
      <c r="BI33">
        <v>0</v>
      </c>
      <c r="BJ33">
        <v>188.57900000000001</v>
      </c>
      <c r="BK33">
        <v>-2.2640699999999998</v>
      </c>
      <c r="BL33">
        <v>407.404</v>
      </c>
      <c r="BM33">
        <v>408.65199999999999</v>
      </c>
      <c r="BN33">
        <v>2.5417800000000002</v>
      </c>
      <c r="BO33">
        <v>402.34899999999999</v>
      </c>
      <c r="BP33">
        <v>15.4232</v>
      </c>
      <c r="BQ33">
        <v>1.8002800000000001</v>
      </c>
      <c r="BR33">
        <v>1.54556</v>
      </c>
      <c r="BS33">
        <v>15.789199999999999</v>
      </c>
      <c r="BT33">
        <v>13.426500000000001</v>
      </c>
      <c r="BU33">
        <v>59.769399999999997</v>
      </c>
      <c r="BV33">
        <v>0.89999700000000005</v>
      </c>
      <c r="BW33">
        <v>0.10000299999999999</v>
      </c>
      <c r="BX33">
        <v>0</v>
      </c>
      <c r="BY33">
        <v>2.5303</v>
      </c>
      <c r="BZ33">
        <v>0</v>
      </c>
      <c r="CA33">
        <v>623.42600000000004</v>
      </c>
      <c r="CB33">
        <v>571.11699999999996</v>
      </c>
      <c r="CC33">
        <v>33.625</v>
      </c>
      <c r="CD33">
        <v>38.125</v>
      </c>
      <c r="CE33">
        <v>36.375</v>
      </c>
      <c r="CF33">
        <v>36.75</v>
      </c>
      <c r="CG33">
        <v>34.875</v>
      </c>
      <c r="CH33">
        <v>53.79</v>
      </c>
      <c r="CI33">
        <v>5.98</v>
      </c>
      <c r="CJ33">
        <v>0</v>
      </c>
      <c r="CK33">
        <v>1689644892.7</v>
      </c>
      <c r="CL33">
        <v>0</v>
      </c>
      <c r="CM33">
        <v>1689643890.0999999</v>
      </c>
      <c r="CN33" t="s">
        <v>353</v>
      </c>
      <c r="CO33">
        <v>1689643888.0999999</v>
      </c>
      <c r="CP33">
        <v>1689643890.0999999</v>
      </c>
      <c r="CQ33">
        <v>64</v>
      </c>
      <c r="CR33">
        <v>-0.1</v>
      </c>
      <c r="CS33">
        <v>-6.3E-2</v>
      </c>
      <c r="CT33">
        <v>-3.2320000000000002</v>
      </c>
      <c r="CU33">
        <v>2.1000000000000001E-2</v>
      </c>
      <c r="CV33">
        <v>415</v>
      </c>
      <c r="CW33">
        <v>17</v>
      </c>
      <c r="CX33">
        <v>0.11</v>
      </c>
      <c r="CY33">
        <v>0.02</v>
      </c>
      <c r="CZ33">
        <v>1.29326476338061</v>
      </c>
      <c r="DA33">
        <v>-0.19254302041041799</v>
      </c>
      <c r="DB33">
        <v>3.1601833096964599E-2</v>
      </c>
      <c r="DC33">
        <v>1</v>
      </c>
      <c r="DD33">
        <v>402.37495238095198</v>
      </c>
      <c r="DE33">
        <v>-0.15031168831168301</v>
      </c>
      <c r="DF33">
        <v>2.0394855071287198E-2</v>
      </c>
      <c r="DG33">
        <v>-1</v>
      </c>
      <c r="DH33">
        <v>59.9907095238095</v>
      </c>
      <c r="DI33">
        <v>0.26420746331650702</v>
      </c>
      <c r="DJ33">
        <v>0.15836508424932899</v>
      </c>
      <c r="DK33">
        <v>1</v>
      </c>
      <c r="DL33">
        <v>2</v>
      </c>
      <c r="DM33">
        <v>2</v>
      </c>
      <c r="DN33" t="s">
        <v>354</v>
      </c>
      <c r="DO33">
        <v>3.1595599999999999</v>
      </c>
      <c r="DP33">
        <v>2.7762799999999999</v>
      </c>
      <c r="DQ33">
        <v>9.5303899999999997E-2</v>
      </c>
      <c r="DR33">
        <v>9.5446900000000001E-2</v>
      </c>
      <c r="DS33">
        <v>9.8167400000000002E-2</v>
      </c>
      <c r="DT33">
        <v>8.8177900000000003E-2</v>
      </c>
      <c r="DU33">
        <v>28828.799999999999</v>
      </c>
      <c r="DV33">
        <v>30139.5</v>
      </c>
      <c r="DW33">
        <v>29594.5</v>
      </c>
      <c r="DX33">
        <v>31053.200000000001</v>
      </c>
      <c r="DY33">
        <v>34956.400000000001</v>
      </c>
      <c r="DZ33">
        <v>37119.699999999997</v>
      </c>
      <c r="EA33">
        <v>40620.800000000003</v>
      </c>
      <c r="EB33">
        <v>43088.2</v>
      </c>
      <c r="EC33">
        <v>2.2923800000000001</v>
      </c>
      <c r="ED33">
        <v>1.79548</v>
      </c>
      <c r="EE33">
        <v>0.14787500000000001</v>
      </c>
      <c r="EF33">
        <v>0</v>
      </c>
      <c r="EG33">
        <v>24.583100000000002</v>
      </c>
      <c r="EH33">
        <v>999.9</v>
      </c>
      <c r="EI33">
        <v>29.3</v>
      </c>
      <c r="EJ33">
        <v>34.624000000000002</v>
      </c>
      <c r="EK33">
        <v>16.173200000000001</v>
      </c>
      <c r="EL33">
        <v>60.560099999999998</v>
      </c>
      <c r="EM33">
        <v>24.475200000000001</v>
      </c>
      <c r="EN33">
        <v>1</v>
      </c>
      <c r="EO33">
        <v>-0.39938800000000002</v>
      </c>
      <c r="EP33">
        <v>-2.5447099999999998</v>
      </c>
      <c r="EQ33">
        <v>20.290099999999999</v>
      </c>
      <c r="ER33">
        <v>5.2413999999999996</v>
      </c>
      <c r="ES33">
        <v>11.8302</v>
      </c>
      <c r="ET33">
        <v>4.98285</v>
      </c>
      <c r="EU33">
        <v>3.2989999999999999</v>
      </c>
      <c r="EV33">
        <v>55.3</v>
      </c>
      <c r="EW33">
        <v>164.4</v>
      </c>
      <c r="EX33">
        <v>8887.9</v>
      </c>
      <c r="EY33">
        <v>3627.4</v>
      </c>
      <c r="EZ33">
        <v>1.8736299999999999</v>
      </c>
      <c r="FA33">
        <v>1.8792800000000001</v>
      </c>
      <c r="FB33">
        <v>1.8795999999999999</v>
      </c>
      <c r="FC33">
        <v>1.8803099999999999</v>
      </c>
      <c r="FD33">
        <v>1.8778300000000001</v>
      </c>
      <c r="FE33">
        <v>1.87677</v>
      </c>
      <c r="FF33">
        <v>1.87738</v>
      </c>
      <c r="FG33">
        <v>1.8751500000000001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-3.2309999999999999</v>
      </c>
      <c r="FV33">
        <v>2.1100000000000001E-2</v>
      </c>
      <c r="FW33">
        <v>-3.23195665381217</v>
      </c>
      <c r="FX33">
        <v>1.4527828764109799E-4</v>
      </c>
      <c r="FY33">
        <v>-4.3579519040863002E-7</v>
      </c>
      <c r="FZ33">
        <v>2.0799061152897499E-10</v>
      </c>
      <c r="GA33">
        <v>2.1029999999999702E-2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16.7</v>
      </c>
      <c r="GJ33">
        <v>16.600000000000001</v>
      </c>
      <c r="GK33">
        <v>1.0546899999999999</v>
      </c>
      <c r="GL33">
        <v>2.5988799999999999</v>
      </c>
      <c r="GM33">
        <v>1.54541</v>
      </c>
      <c r="GN33">
        <v>2.2729499999999998</v>
      </c>
      <c r="GO33">
        <v>1.5979000000000001</v>
      </c>
      <c r="GP33">
        <v>2.4731399999999999</v>
      </c>
      <c r="GQ33">
        <v>35.059399999999997</v>
      </c>
      <c r="GR33">
        <v>15.480399999999999</v>
      </c>
      <c r="GS33">
        <v>18</v>
      </c>
      <c r="GT33">
        <v>640.351</v>
      </c>
      <c r="GU33">
        <v>362.54500000000002</v>
      </c>
      <c r="GV33">
        <v>29.059799999999999</v>
      </c>
      <c r="GW33">
        <v>21.727</v>
      </c>
      <c r="GX33">
        <v>29.9999</v>
      </c>
      <c r="GY33">
        <v>21.732900000000001</v>
      </c>
      <c r="GZ33">
        <v>21.704799999999999</v>
      </c>
      <c r="HA33">
        <v>21.181000000000001</v>
      </c>
      <c r="HB33">
        <v>-30</v>
      </c>
      <c r="HC33">
        <v>-30</v>
      </c>
      <c r="HD33">
        <v>29.066199999999998</v>
      </c>
      <c r="HE33">
        <v>402.27199999999999</v>
      </c>
      <c r="HF33">
        <v>0</v>
      </c>
      <c r="HG33">
        <v>100.762</v>
      </c>
      <c r="HH33">
        <v>99.852400000000003</v>
      </c>
    </row>
    <row r="34" spans="1:216" x14ac:dyDescent="0.2">
      <c r="A34">
        <v>16</v>
      </c>
      <c r="B34">
        <v>1689644950</v>
      </c>
      <c r="C34">
        <v>915</v>
      </c>
      <c r="D34" t="s">
        <v>386</v>
      </c>
      <c r="E34" t="s">
        <v>387</v>
      </c>
      <c r="F34" t="s">
        <v>348</v>
      </c>
      <c r="G34" t="s">
        <v>349</v>
      </c>
      <c r="H34" t="s">
        <v>350</v>
      </c>
      <c r="I34" t="s">
        <v>351</v>
      </c>
      <c r="J34" t="s">
        <v>396</v>
      </c>
      <c r="K34" t="s">
        <v>352</v>
      </c>
      <c r="L34">
        <v>1689644950</v>
      </c>
      <c r="M34">
        <f t="shared" si="0"/>
        <v>2.5610364243154183E-3</v>
      </c>
      <c r="N34">
        <f t="shared" si="1"/>
        <v>2.5610364243154184</v>
      </c>
      <c r="O34">
        <f t="shared" si="2"/>
        <v>0.65277646381677457</v>
      </c>
      <c r="P34">
        <f t="shared" si="3"/>
        <v>400.04</v>
      </c>
      <c r="Q34">
        <f t="shared" si="4"/>
        <v>381.18051941015892</v>
      </c>
      <c r="R34">
        <f t="shared" si="5"/>
        <v>38.214765291108947</v>
      </c>
      <c r="S34">
        <f t="shared" si="6"/>
        <v>40.105498388824003</v>
      </c>
      <c r="T34">
        <f t="shared" si="7"/>
        <v>0.14350591319142336</v>
      </c>
      <c r="U34">
        <f t="shared" si="8"/>
        <v>2.9345647030738475</v>
      </c>
      <c r="V34">
        <f t="shared" si="9"/>
        <v>0.13971816019281655</v>
      </c>
      <c r="W34">
        <f t="shared" si="10"/>
        <v>8.7655837537925954E-2</v>
      </c>
      <c r="X34">
        <f t="shared" si="11"/>
        <v>8.2756936279000985</v>
      </c>
      <c r="Y34">
        <f t="shared" si="12"/>
        <v>27.433092807339541</v>
      </c>
      <c r="Z34">
        <f t="shared" si="13"/>
        <v>26.991099999999999</v>
      </c>
      <c r="AA34">
        <f t="shared" si="14"/>
        <v>3.5772892246776253</v>
      </c>
      <c r="AB34">
        <f t="shared" si="15"/>
        <v>47.003986020218576</v>
      </c>
      <c r="AC34">
        <f t="shared" si="16"/>
        <v>1.7888171112937401</v>
      </c>
      <c r="AD34">
        <f t="shared" si="17"/>
        <v>3.8056710988814602</v>
      </c>
      <c r="AE34">
        <f t="shared" si="18"/>
        <v>1.7884721133838852</v>
      </c>
      <c r="AF34">
        <f t="shared" si="19"/>
        <v>-112.94170631230995</v>
      </c>
      <c r="AG34">
        <f t="shared" si="20"/>
        <v>167.3526892534457</v>
      </c>
      <c r="AH34">
        <f t="shared" si="21"/>
        <v>12.371481201283672</v>
      </c>
      <c r="AI34">
        <f t="shared" si="22"/>
        <v>75.058157770319525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52842.101675879188</v>
      </c>
      <c r="AO34">
        <f t="shared" si="26"/>
        <v>50.046199999999999</v>
      </c>
      <c r="AP34">
        <f t="shared" si="27"/>
        <v>42.188196656943056</v>
      </c>
      <c r="AQ34">
        <f t="shared" si="28"/>
        <v>0.84298501498501499</v>
      </c>
      <c r="AR34">
        <f t="shared" si="29"/>
        <v>0.1653610789210789</v>
      </c>
      <c r="AS34">
        <v>1689644950</v>
      </c>
      <c r="AT34">
        <v>400.04</v>
      </c>
      <c r="AU34">
        <v>401.71699999999998</v>
      </c>
      <c r="AV34">
        <v>17.8429</v>
      </c>
      <c r="AW34">
        <v>15.327999999999999</v>
      </c>
      <c r="AX34">
        <v>403.27100000000002</v>
      </c>
      <c r="AY34">
        <v>17.821899999999999</v>
      </c>
      <c r="AZ34">
        <v>600.10500000000002</v>
      </c>
      <c r="BA34">
        <v>100.211</v>
      </c>
      <c r="BB34">
        <v>4.2720599999999997E-2</v>
      </c>
      <c r="BC34">
        <v>28.0489</v>
      </c>
      <c r="BD34">
        <v>26.991099999999999</v>
      </c>
      <c r="BE34">
        <v>999.9</v>
      </c>
      <c r="BF34">
        <v>0</v>
      </c>
      <c r="BG34">
        <v>0</v>
      </c>
      <c r="BH34">
        <v>10007.5</v>
      </c>
      <c r="BI34">
        <v>0</v>
      </c>
      <c r="BJ34">
        <v>168.17</v>
      </c>
      <c r="BK34">
        <v>-1.6760900000000001</v>
      </c>
      <c r="BL34">
        <v>407.30799999999999</v>
      </c>
      <c r="BM34">
        <v>407.97</v>
      </c>
      <c r="BN34">
        <v>2.5148700000000002</v>
      </c>
      <c r="BO34">
        <v>401.71699999999998</v>
      </c>
      <c r="BP34">
        <v>15.327999999999999</v>
      </c>
      <c r="BQ34">
        <v>1.78806</v>
      </c>
      <c r="BR34">
        <v>1.5360400000000001</v>
      </c>
      <c r="BS34">
        <v>15.6828</v>
      </c>
      <c r="BT34">
        <v>13.3317</v>
      </c>
      <c r="BU34">
        <v>50.046199999999999</v>
      </c>
      <c r="BV34">
        <v>0.90055499999999999</v>
      </c>
      <c r="BW34">
        <v>9.9445000000000006E-2</v>
      </c>
      <c r="BX34">
        <v>0</v>
      </c>
      <c r="BY34">
        <v>2.4615999999999998</v>
      </c>
      <c r="BZ34">
        <v>0</v>
      </c>
      <c r="CA34">
        <v>533.92899999999997</v>
      </c>
      <c r="CB34">
        <v>478.26600000000002</v>
      </c>
      <c r="CC34">
        <v>33.561999999999998</v>
      </c>
      <c r="CD34">
        <v>38.125</v>
      </c>
      <c r="CE34">
        <v>36.311999999999998</v>
      </c>
      <c r="CF34">
        <v>36.75</v>
      </c>
      <c r="CG34">
        <v>34.811999999999998</v>
      </c>
      <c r="CH34">
        <v>45.07</v>
      </c>
      <c r="CI34">
        <v>4.9800000000000004</v>
      </c>
      <c r="CJ34">
        <v>0</v>
      </c>
      <c r="CK34">
        <v>1689644953.3</v>
      </c>
      <c r="CL34">
        <v>0</v>
      </c>
      <c r="CM34">
        <v>1689643890.0999999</v>
      </c>
      <c r="CN34" t="s">
        <v>353</v>
      </c>
      <c r="CO34">
        <v>1689643888.0999999</v>
      </c>
      <c r="CP34">
        <v>1689643890.0999999</v>
      </c>
      <c r="CQ34">
        <v>64</v>
      </c>
      <c r="CR34">
        <v>-0.1</v>
      </c>
      <c r="CS34">
        <v>-6.3E-2</v>
      </c>
      <c r="CT34">
        <v>-3.2320000000000002</v>
      </c>
      <c r="CU34">
        <v>2.1000000000000001E-2</v>
      </c>
      <c r="CV34">
        <v>415</v>
      </c>
      <c r="CW34">
        <v>17</v>
      </c>
      <c r="CX34">
        <v>0.11</v>
      </c>
      <c r="CY34">
        <v>0.02</v>
      </c>
      <c r="CZ34">
        <v>0.63875769693722895</v>
      </c>
      <c r="DA34">
        <v>0.174155689107579</v>
      </c>
      <c r="DB34">
        <v>3.19922425165486E-2</v>
      </c>
      <c r="DC34">
        <v>1</v>
      </c>
      <c r="DD34">
        <v>401.75565</v>
      </c>
      <c r="DE34">
        <v>-0.12410526315773</v>
      </c>
      <c r="DF34">
        <v>2.0189787022156701E-2</v>
      </c>
      <c r="DG34">
        <v>-1</v>
      </c>
      <c r="DH34">
        <v>50.002220000000001</v>
      </c>
      <c r="DI34">
        <v>-2.7737130888313099E-2</v>
      </c>
      <c r="DJ34">
        <v>0.12817248768749101</v>
      </c>
      <c r="DK34">
        <v>1</v>
      </c>
      <c r="DL34">
        <v>2</v>
      </c>
      <c r="DM34">
        <v>2</v>
      </c>
      <c r="DN34" t="s">
        <v>354</v>
      </c>
      <c r="DO34">
        <v>3.1591399999999998</v>
      </c>
      <c r="DP34">
        <v>2.77711</v>
      </c>
      <c r="DQ34">
        <v>9.5303100000000002E-2</v>
      </c>
      <c r="DR34">
        <v>9.5340300000000003E-2</v>
      </c>
      <c r="DS34">
        <v>9.7685099999999997E-2</v>
      </c>
      <c r="DT34">
        <v>8.7784899999999999E-2</v>
      </c>
      <c r="DU34">
        <v>28830.5</v>
      </c>
      <c r="DV34">
        <v>30144.6</v>
      </c>
      <c r="DW34">
        <v>29596</v>
      </c>
      <c r="DX34">
        <v>31054.7</v>
      </c>
      <c r="DY34">
        <v>34977.1</v>
      </c>
      <c r="DZ34">
        <v>37138.300000000003</v>
      </c>
      <c r="EA34">
        <v>40622.6</v>
      </c>
      <c r="EB34">
        <v>43091.1</v>
      </c>
      <c r="EC34">
        <v>2.29203</v>
      </c>
      <c r="ED34">
        <v>1.7968500000000001</v>
      </c>
      <c r="EE34">
        <v>0.14713000000000001</v>
      </c>
      <c r="EF34">
        <v>0</v>
      </c>
      <c r="EG34">
        <v>24.580200000000001</v>
      </c>
      <c r="EH34">
        <v>999.9</v>
      </c>
      <c r="EI34">
        <v>29.263999999999999</v>
      </c>
      <c r="EJ34">
        <v>34.523000000000003</v>
      </c>
      <c r="EK34">
        <v>16.063500000000001</v>
      </c>
      <c r="EL34">
        <v>60.790100000000002</v>
      </c>
      <c r="EM34">
        <v>25.272400000000001</v>
      </c>
      <c r="EN34">
        <v>1</v>
      </c>
      <c r="EO34">
        <v>-0.40164100000000003</v>
      </c>
      <c r="EP34">
        <v>-2.6367600000000002</v>
      </c>
      <c r="EQ34">
        <v>20.288699999999999</v>
      </c>
      <c r="ER34">
        <v>5.24125</v>
      </c>
      <c r="ES34">
        <v>11.8302</v>
      </c>
      <c r="ET34">
        <v>4.9824999999999999</v>
      </c>
      <c r="EU34">
        <v>3.2989999999999999</v>
      </c>
      <c r="EV34">
        <v>55.4</v>
      </c>
      <c r="EW34">
        <v>164.4</v>
      </c>
      <c r="EX34">
        <v>8887.9</v>
      </c>
      <c r="EY34">
        <v>3628.8</v>
      </c>
      <c r="EZ34">
        <v>1.8736299999999999</v>
      </c>
      <c r="FA34">
        <v>1.8792800000000001</v>
      </c>
      <c r="FB34">
        <v>1.87961</v>
      </c>
      <c r="FC34">
        <v>1.88032</v>
      </c>
      <c r="FD34">
        <v>1.87785</v>
      </c>
      <c r="FE34">
        <v>1.8767400000000001</v>
      </c>
      <c r="FF34">
        <v>1.87738</v>
      </c>
      <c r="FG34">
        <v>1.87513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-3.2309999999999999</v>
      </c>
      <c r="FV34">
        <v>2.1000000000000001E-2</v>
      </c>
      <c r="FW34">
        <v>-3.23195665381217</v>
      </c>
      <c r="FX34">
        <v>1.4527828764109799E-4</v>
      </c>
      <c r="FY34">
        <v>-4.3579519040863002E-7</v>
      </c>
      <c r="FZ34">
        <v>2.0799061152897499E-10</v>
      </c>
      <c r="GA34">
        <v>2.1029999999999702E-2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17.7</v>
      </c>
      <c r="GJ34">
        <v>17.7</v>
      </c>
      <c r="GK34">
        <v>1.0546899999999999</v>
      </c>
      <c r="GL34">
        <v>2.6074199999999998</v>
      </c>
      <c r="GM34">
        <v>1.54541</v>
      </c>
      <c r="GN34">
        <v>2.2729499999999998</v>
      </c>
      <c r="GO34">
        <v>1.5979000000000001</v>
      </c>
      <c r="GP34">
        <v>2.3535200000000001</v>
      </c>
      <c r="GQ34">
        <v>34.921399999999998</v>
      </c>
      <c r="GR34">
        <v>15.462899999999999</v>
      </c>
      <c r="GS34">
        <v>18</v>
      </c>
      <c r="GT34">
        <v>639.70799999999997</v>
      </c>
      <c r="GU34">
        <v>363.03800000000001</v>
      </c>
      <c r="GV34">
        <v>29.027899999999999</v>
      </c>
      <c r="GW34">
        <v>21.6982</v>
      </c>
      <c r="GX34">
        <v>29.9999</v>
      </c>
      <c r="GY34">
        <v>21.702000000000002</v>
      </c>
      <c r="GZ34">
        <v>21.674199999999999</v>
      </c>
      <c r="HA34">
        <v>21.161999999999999</v>
      </c>
      <c r="HB34">
        <v>-30</v>
      </c>
      <c r="HC34">
        <v>-30</v>
      </c>
      <c r="HD34">
        <v>29.038799999999998</v>
      </c>
      <c r="HE34">
        <v>401.70299999999997</v>
      </c>
      <c r="HF34">
        <v>0</v>
      </c>
      <c r="HG34">
        <v>100.767</v>
      </c>
      <c r="HH34">
        <v>99.8583</v>
      </c>
    </row>
    <row r="35" spans="1:216" x14ac:dyDescent="0.2">
      <c r="A35">
        <v>17</v>
      </c>
      <c r="B35">
        <v>1689645011</v>
      </c>
      <c r="C35">
        <v>976</v>
      </c>
      <c r="D35" t="s">
        <v>388</v>
      </c>
      <c r="E35" t="s">
        <v>389</v>
      </c>
      <c r="F35" t="s">
        <v>348</v>
      </c>
      <c r="G35" t="s">
        <v>349</v>
      </c>
      <c r="H35" t="s">
        <v>350</v>
      </c>
      <c r="I35" t="s">
        <v>351</v>
      </c>
      <c r="J35" t="s">
        <v>396</v>
      </c>
      <c r="K35" t="s">
        <v>352</v>
      </c>
      <c r="L35">
        <v>1689645011</v>
      </c>
      <c r="M35">
        <f t="shared" si="0"/>
        <v>2.5371351573392153E-3</v>
      </c>
      <c r="N35">
        <f t="shared" si="1"/>
        <v>2.5371351573392151</v>
      </c>
      <c r="O35">
        <f t="shared" si="2"/>
        <v>-0.19987842818030283</v>
      </c>
      <c r="P35">
        <f t="shared" si="3"/>
        <v>400.06099999999998</v>
      </c>
      <c r="Q35">
        <f t="shared" si="4"/>
        <v>390.71981248757902</v>
      </c>
      <c r="R35">
        <f t="shared" si="5"/>
        <v>39.1711800079349</v>
      </c>
      <c r="S35">
        <f t="shared" si="6"/>
        <v>40.107670367119191</v>
      </c>
      <c r="T35">
        <f t="shared" si="7"/>
        <v>0.14072502399131254</v>
      </c>
      <c r="U35">
        <f t="shared" si="8"/>
        <v>2.9321511217799872</v>
      </c>
      <c r="V35">
        <f t="shared" si="9"/>
        <v>0.13707772482037706</v>
      </c>
      <c r="W35">
        <f t="shared" si="10"/>
        <v>8.5993399801398557E-2</v>
      </c>
      <c r="X35">
        <f t="shared" si="11"/>
        <v>4.9704575365257906</v>
      </c>
      <c r="Y35">
        <f t="shared" si="12"/>
        <v>27.424768219513869</v>
      </c>
      <c r="Z35">
        <f t="shared" si="13"/>
        <v>27.011800000000001</v>
      </c>
      <c r="AA35">
        <f t="shared" si="14"/>
        <v>3.5816409555437971</v>
      </c>
      <c r="AB35">
        <f t="shared" si="15"/>
        <v>46.643233300127207</v>
      </c>
      <c r="AC35">
        <f t="shared" si="16"/>
        <v>1.7756467231428001</v>
      </c>
      <c r="AD35">
        <f t="shared" si="17"/>
        <v>3.8068688585916655</v>
      </c>
      <c r="AE35">
        <f t="shared" si="18"/>
        <v>1.805994232400997</v>
      </c>
      <c r="AF35">
        <f t="shared" si="19"/>
        <v>-111.8876604386594</v>
      </c>
      <c r="AG35">
        <f t="shared" si="20"/>
        <v>164.79645185669239</v>
      </c>
      <c r="AH35">
        <f t="shared" si="21"/>
        <v>12.194127676148621</v>
      </c>
      <c r="AI35">
        <f t="shared" si="22"/>
        <v>70.073376630707401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52771.518291924636</v>
      </c>
      <c r="AO35">
        <f t="shared" si="26"/>
        <v>30.047699999999999</v>
      </c>
      <c r="AP35">
        <f t="shared" si="27"/>
        <v>25.330661065557404</v>
      </c>
      <c r="AQ35">
        <f t="shared" si="28"/>
        <v>0.84301497504159739</v>
      </c>
      <c r="AR35">
        <f t="shared" si="29"/>
        <v>0.16541890183028288</v>
      </c>
      <c r="AS35">
        <v>1689645011</v>
      </c>
      <c r="AT35">
        <v>400.06099999999998</v>
      </c>
      <c r="AU35">
        <v>400.87599999999998</v>
      </c>
      <c r="AV35">
        <v>17.711500000000001</v>
      </c>
      <c r="AW35">
        <v>15.2197</v>
      </c>
      <c r="AX35">
        <v>403.29199999999997</v>
      </c>
      <c r="AY35">
        <v>17.6905</v>
      </c>
      <c r="AZ35">
        <v>600.096</v>
      </c>
      <c r="BA35">
        <v>100.211</v>
      </c>
      <c r="BB35">
        <v>4.28872E-2</v>
      </c>
      <c r="BC35">
        <v>28.054300000000001</v>
      </c>
      <c r="BD35">
        <v>27.011800000000001</v>
      </c>
      <c r="BE35">
        <v>999.9</v>
      </c>
      <c r="BF35">
        <v>0</v>
      </c>
      <c r="BG35">
        <v>0</v>
      </c>
      <c r="BH35">
        <v>9993.75</v>
      </c>
      <c r="BI35">
        <v>0</v>
      </c>
      <c r="BJ35">
        <v>166.85599999999999</v>
      </c>
      <c r="BK35">
        <v>-0.81512499999999999</v>
      </c>
      <c r="BL35">
        <v>407.274</v>
      </c>
      <c r="BM35">
        <v>407.072</v>
      </c>
      <c r="BN35">
        <v>2.4918</v>
      </c>
      <c r="BO35">
        <v>400.87599999999998</v>
      </c>
      <c r="BP35">
        <v>15.2197</v>
      </c>
      <c r="BQ35">
        <v>1.7748999999999999</v>
      </c>
      <c r="BR35">
        <v>1.52519</v>
      </c>
      <c r="BS35">
        <v>15.567399999999999</v>
      </c>
      <c r="BT35">
        <v>13.223100000000001</v>
      </c>
      <c r="BU35">
        <v>30.047699999999999</v>
      </c>
      <c r="BV35">
        <v>0.899586</v>
      </c>
      <c r="BW35">
        <v>0.100414</v>
      </c>
      <c r="BX35">
        <v>0</v>
      </c>
      <c r="BY35">
        <v>2.6408</v>
      </c>
      <c r="BZ35">
        <v>0</v>
      </c>
      <c r="CA35">
        <v>361.38600000000002</v>
      </c>
      <c r="CB35">
        <v>287.08999999999997</v>
      </c>
      <c r="CC35">
        <v>33.5</v>
      </c>
      <c r="CD35">
        <v>38.061999999999998</v>
      </c>
      <c r="CE35">
        <v>36.25</v>
      </c>
      <c r="CF35">
        <v>36.811999999999998</v>
      </c>
      <c r="CG35">
        <v>34.811999999999998</v>
      </c>
      <c r="CH35">
        <v>27.03</v>
      </c>
      <c r="CI35">
        <v>3.02</v>
      </c>
      <c r="CJ35">
        <v>0</v>
      </c>
      <c r="CK35">
        <v>1689645014.5</v>
      </c>
      <c r="CL35">
        <v>0</v>
      </c>
      <c r="CM35">
        <v>1689643890.0999999</v>
      </c>
      <c r="CN35" t="s">
        <v>353</v>
      </c>
      <c r="CO35">
        <v>1689643888.0999999</v>
      </c>
      <c r="CP35">
        <v>1689643890.0999999</v>
      </c>
      <c r="CQ35">
        <v>64</v>
      </c>
      <c r="CR35">
        <v>-0.1</v>
      </c>
      <c r="CS35">
        <v>-6.3E-2</v>
      </c>
      <c r="CT35">
        <v>-3.2320000000000002</v>
      </c>
      <c r="CU35">
        <v>2.1000000000000001E-2</v>
      </c>
      <c r="CV35">
        <v>415</v>
      </c>
      <c r="CW35">
        <v>17</v>
      </c>
      <c r="CX35">
        <v>0.11</v>
      </c>
      <c r="CY35">
        <v>0.02</v>
      </c>
      <c r="CZ35">
        <v>-0.20948528328906399</v>
      </c>
      <c r="DA35">
        <v>0.29549436724926598</v>
      </c>
      <c r="DB35">
        <v>4.01391478853683E-2</v>
      </c>
      <c r="DC35">
        <v>1</v>
      </c>
      <c r="DD35">
        <v>400.88314285714301</v>
      </c>
      <c r="DE35">
        <v>-0.12724675324639501</v>
      </c>
      <c r="DF35">
        <v>4.2720894535714801E-2</v>
      </c>
      <c r="DG35">
        <v>-1</v>
      </c>
      <c r="DH35">
        <v>30.006419047619101</v>
      </c>
      <c r="DI35">
        <v>-8.9187257708267104E-3</v>
      </c>
      <c r="DJ35">
        <v>3.9096485102786804E-3</v>
      </c>
      <c r="DK35">
        <v>1</v>
      </c>
      <c r="DL35">
        <v>2</v>
      </c>
      <c r="DM35">
        <v>2</v>
      </c>
      <c r="DN35" t="s">
        <v>354</v>
      </c>
      <c r="DO35">
        <v>3.1591399999999998</v>
      </c>
      <c r="DP35">
        <v>2.7771599999999999</v>
      </c>
      <c r="DQ35">
        <v>9.5312400000000005E-2</v>
      </c>
      <c r="DR35">
        <v>9.5194799999999996E-2</v>
      </c>
      <c r="DS35">
        <v>9.7162499999999999E-2</v>
      </c>
      <c r="DT35">
        <v>8.7334200000000001E-2</v>
      </c>
      <c r="DU35">
        <v>28832.2</v>
      </c>
      <c r="DV35">
        <v>30152.2</v>
      </c>
      <c r="DW35">
        <v>29598</v>
      </c>
      <c r="DX35">
        <v>31057.4</v>
      </c>
      <c r="DY35">
        <v>34999.9</v>
      </c>
      <c r="DZ35">
        <v>37158.699999999997</v>
      </c>
      <c r="EA35">
        <v>40624.9</v>
      </c>
      <c r="EB35">
        <v>43093.2</v>
      </c>
      <c r="EC35">
        <v>2.2925</v>
      </c>
      <c r="ED35">
        <v>1.79837</v>
      </c>
      <c r="EE35">
        <v>0.14960799999999999</v>
      </c>
      <c r="EF35">
        <v>0</v>
      </c>
      <c r="EG35">
        <v>24.560199999999998</v>
      </c>
      <c r="EH35">
        <v>999.9</v>
      </c>
      <c r="EI35">
        <v>29.221</v>
      </c>
      <c r="EJ35">
        <v>34.411999999999999</v>
      </c>
      <c r="EK35">
        <v>15.941000000000001</v>
      </c>
      <c r="EL35">
        <v>60.8401</v>
      </c>
      <c r="EM35">
        <v>25.0641</v>
      </c>
      <c r="EN35">
        <v>1</v>
      </c>
      <c r="EO35">
        <v>-0.40336899999999998</v>
      </c>
      <c r="EP35">
        <v>-2.6190000000000002</v>
      </c>
      <c r="EQ35">
        <v>20.289200000000001</v>
      </c>
      <c r="ER35">
        <v>5.2415500000000002</v>
      </c>
      <c r="ES35">
        <v>11.8302</v>
      </c>
      <c r="ET35">
        <v>4.9816000000000003</v>
      </c>
      <c r="EU35">
        <v>3.2989999999999999</v>
      </c>
      <c r="EV35">
        <v>55.4</v>
      </c>
      <c r="EW35">
        <v>164.4</v>
      </c>
      <c r="EX35">
        <v>8887.9</v>
      </c>
      <c r="EY35">
        <v>3630</v>
      </c>
      <c r="EZ35">
        <v>1.8736299999999999</v>
      </c>
      <c r="FA35">
        <v>1.8792899999999999</v>
      </c>
      <c r="FB35">
        <v>1.87961</v>
      </c>
      <c r="FC35">
        <v>1.8803000000000001</v>
      </c>
      <c r="FD35">
        <v>1.8778699999999999</v>
      </c>
      <c r="FE35">
        <v>1.8768199999999999</v>
      </c>
      <c r="FF35">
        <v>1.8774299999999999</v>
      </c>
      <c r="FG35">
        <v>1.8751500000000001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-3.2309999999999999</v>
      </c>
      <c r="FV35">
        <v>2.1000000000000001E-2</v>
      </c>
      <c r="FW35">
        <v>-3.23195665381217</v>
      </c>
      <c r="FX35">
        <v>1.4527828764109799E-4</v>
      </c>
      <c r="FY35">
        <v>-4.3579519040863002E-7</v>
      </c>
      <c r="FZ35">
        <v>2.0799061152897499E-10</v>
      </c>
      <c r="GA35">
        <v>2.1029999999999702E-2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18.7</v>
      </c>
      <c r="GJ35">
        <v>18.7</v>
      </c>
      <c r="GK35">
        <v>1.0522499999999999</v>
      </c>
      <c r="GL35">
        <v>2.6013199999999999</v>
      </c>
      <c r="GM35">
        <v>1.54541</v>
      </c>
      <c r="GN35">
        <v>2.2729499999999998</v>
      </c>
      <c r="GO35">
        <v>1.5979000000000001</v>
      </c>
      <c r="GP35">
        <v>2.4694799999999999</v>
      </c>
      <c r="GQ35">
        <v>34.806600000000003</v>
      </c>
      <c r="GR35">
        <v>15.462899999999999</v>
      </c>
      <c r="GS35">
        <v>18</v>
      </c>
      <c r="GT35">
        <v>639.70500000000004</v>
      </c>
      <c r="GU35">
        <v>363.62700000000001</v>
      </c>
      <c r="GV35">
        <v>29.0608</v>
      </c>
      <c r="GW35">
        <v>21.6739</v>
      </c>
      <c r="GX35">
        <v>30.0001</v>
      </c>
      <c r="GY35">
        <v>21.674399999999999</v>
      </c>
      <c r="GZ35">
        <v>21.6462</v>
      </c>
      <c r="HA35">
        <v>21.118600000000001</v>
      </c>
      <c r="HB35">
        <v>-30</v>
      </c>
      <c r="HC35">
        <v>-30</v>
      </c>
      <c r="HD35">
        <v>29.057700000000001</v>
      </c>
      <c r="HE35">
        <v>400.79500000000002</v>
      </c>
      <c r="HF35">
        <v>0</v>
      </c>
      <c r="HG35">
        <v>100.773</v>
      </c>
      <c r="HH35">
        <v>99.864699999999999</v>
      </c>
    </row>
    <row r="36" spans="1:216" x14ac:dyDescent="0.2">
      <c r="A36">
        <v>18</v>
      </c>
      <c r="B36">
        <v>1689645072</v>
      </c>
      <c r="C36">
        <v>1037</v>
      </c>
      <c r="D36" t="s">
        <v>390</v>
      </c>
      <c r="E36" t="s">
        <v>391</v>
      </c>
      <c r="F36" t="s">
        <v>348</v>
      </c>
      <c r="G36" t="s">
        <v>349</v>
      </c>
      <c r="H36" t="s">
        <v>350</v>
      </c>
      <c r="I36" t="s">
        <v>351</v>
      </c>
      <c r="J36" t="s">
        <v>396</v>
      </c>
      <c r="K36" t="s">
        <v>352</v>
      </c>
      <c r="L36">
        <v>1689645072</v>
      </c>
      <c r="M36">
        <f t="shared" si="0"/>
        <v>2.5068450881368495E-3</v>
      </c>
      <c r="N36">
        <f t="shared" si="1"/>
        <v>2.5068450881368496</v>
      </c>
      <c r="O36">
        <f t="shared" si="2"/>
        <v>-0.74574359798772094</v>
      </c>
      <c r="P36">
        <f t="shared" si="3"/>
        <v>400.03399999999999</v>
      </c>
      <c r="Q36">
        <f t="shared" si="4"/>
        <v>397.04231272119677</v>
      </c>
      <c r="R36">
        <f t="shared" si="5"/>
        <v>39.804914174976837</v>
      </c>
      <c r="S36">
        <f t="shared" si="6"/>
        <v>40.104841541798201</v>
      </c>
      <c r="T36">
        <f t="shared" si="7"/>
        <v>0.13852534143439901</v>
      </c>
      <c r="U36">
        <f t="shared" si="8"/>
        <v>2.9309443590668915</v>
      </c>
      <c r="V36">
        <f t="shared" si="9"/>
        <v>0.13498821500715544</v>
      </c>
      <c r="W36">
        <f t="shared" si="10"/>
        <v>8.4677908521675449E-2</v>
      </c>
      <c r="X36">
        <f t="shared" si="11"/>
        <v>3.3094868146153851</v>
      </c>
      <c r="Y36">
        <f t="shared" si="12"/>
        <v>27.379592832857117</v>
      </c>
      <c r="Z36">
        <f t="shared" si="13"/>
        <v>26.980899999999998</v>
      </c>
      <c r="AA36">
        <f t="shared" si="14"/>
        <v>3.575146591539291</v>
      </c>
      <c r="AB36">
        <f t="shared" si="15"/>
        <v>46.425103513855454</v>
      </c>
      <c r="AC36">
        <f t="shared" si="16"/>
        <v>1.7629191433125799</v>
      </c>
      <c r="AD36">
        <f t="shared" si="17"/>
        <v>3.7973402531809999</v>
      </c>
      <c r="AE36">
        <f t="shared" si="18"/>
        <v>1.8122274482267111</v>
      </c>
      <c r="AF36">
        <f t="shared" si="19"/>
        <v>-110.55186838683507</v>
      </c>
      <c r="AG36">
        <f t="shared" si="20"/>
        <v>162.8166696835091</v>
      </c>
      <c r="AH36">
        <f t="shared" si="21"/>
        <v>12.048148100401477</v>
      </c>
      <c r="AI36">
        <f t="shared" si="22"/>
        <v>67.622436211690896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52744.248895858538</v>
      </c>
      <c r="AO36">
        <f t="shared" si="26"/>
        <v>20.017900000000001</v>
      </c>
      <c r="AP36">
        <f t="shared" si="27"/>
        <v>16.874429769230769</v>
      </c>
      <c r="AQ36">
        <f t="shared" si="28"/>
        <v>0.8429670329670329</v>
      </c>
      <c r="AR36">
        <f t="shared" si="29"/>
        <v>0.16532637362637365</v>
      </c>
      <c r="AS36">
        <v>1689645072</v>
      </c>
      <c r="AT36">
        <v>400.03399999999999</v>
      </c>
      <c r="AU36">
        <v>400.291</v>
      </c>
      <c r="AV36">
        <v>17.584599999999998</v>
      </c>
      <c r="AW36">
        <v>15.1226</v>
      </c>
      <c r="AX36">
        <v>403.26400000000001</v>
      </c>
      <c r="AY36">
        <v>17.563600000000001</v>
      </c>
      <c r="AZ36">
        <v>600.18600000000004</v>
      </c>
      <c r="BA36">
        <v>100.211</v>
      </c>
      <c r="BB36">
        <v>4.2582299999999997E-2</v>
      </c>
      <c r="BC36">
        <v>28.011299999999999</v>
      </c>
      <c r="BD36">
        <v>26.980899999999998</v>
      </c>
      <c r="BE36">
        <v>999.9</v>
      </c>
      <c r="BF36">
        <v>0</v>
      </c>
      <c r="BG36">
        <v>0</v>
      </c>
      <c r="BH36">
        <v>9986.8799999999992</v>
      </c>
      <c r="BI36">
        <v>0</v>
      </c>
      <c r="BJ36">
        <v>182.44300000000001</v>
      </c>
      <c r="BK36">
        <v>-0.25781199999999999</v>
      </c>
      <c r="BL36">
        <v>407.19400000000002</v>
      </c>
      <c r="BM36">
        <v>406.43799999999999</v>
      </c>
      <c r="BN36">
        <v>2.4620000000000002</v>
      </c>
      <c r="BO36">
        <v>400.291</v>
      </c>
      <c r="BP36">
        <v>15.1226</v>
      </c>
      <c r="BQ36">
        <v>1.7621800000000001</v>
      </c>
      <c r="BR36">
        <v>1.51546</v>
      </c>
      <c r="BS36">
        <v>15.455299999999999</v>
      </c>
      <c r="BT36">
        <v>13.125</v>
      </c>
      <c r="BU36">
        <v>20.017900000000001</v>
      </c>
      <c r="BV36">
        <v>0.90099499999999999</v>
      </c>
      <c r="BW36">
        <v>9.9005300000000004E-2</v>
      </c>
      <c r="BX36">
        <v>0</v>
      </c>
      <c r="BY36">
        <v>2.242</v>
      </c>
      <c r="BZ36">
        <v>0</v>
      </c>
      <c r="CA36">
        <v>304.5</v>
      </c>
      <c r="CB36">
        <v>191.31899999999999</v>
      </c>
      <c r="CC36">
        <v>33.375</v>
      </c>
      <c r="CD36">
        <v>38</v>
      </c>
      <c r="CE36">
        <v>36.186999999999998</v>
      </c>
      <c r="CF36">
        <v>36.75</v>
      </c>
      <c r="CG36">
        <v>34.686999999999998</v>
      </c>
      <c r="CH36">
        <v>18.04</v>
      </c>
      <c r="CI36">
        <v>1.98</v>
      </c>
      <c r="CJ36">
        <v>0</v>
      </c>
      <c r="CK36">
        <v>1689645075.7</v>
      </c>
      <c r="CL36">
        <v>0</v>
      </c>
      <c r="CM36">
        <v>1689643890.0999999</v>
      </c>
      <c r="CN36" t="s">
        <v>353</v>
      </c>
      <c r="CO36">
        <v>1689643888.0999999</v>
      </c>
      <c r="CP36">
        <v>1689643890.0999999</v>
      </c>
      <c r="CQ36">
        <v>64</v>
      </c>
      <c r="CR36">
        <v>-0.1</v>
      </c>
      <c r="CS36">
        <v>-6.3E-2</v>
      </c>
      <c r="CT36">
        <v>-3.2320000000000002</v>
      </c>
      <c r="CU36">
        <v>2.1000000000000001E-2</v>
      </c>
      <c r="CV36">
        <v>415</v>
      </c>
      <c r="CW36">
        <v>17</v>
      </c>
      <c r="CX36">
        <v>0.11</v>
      </c>
      <c r="CY36">
        <v>0.02</v>
      </c>
      <c r="CZ36">
        <v>-0.81466124762109704</v>
      </c>
      <c r="DA36">
        <v>8.54291410418654E-2</v>
      </c>
      <c r="DB36">
        <v>4.1640551091941001E-2</v>
      </c>
      <c r="DC36">
        <v>1</v>
      </c>
      <c r="DD36">
        <v>400.27152380952401</v>
      </c>
      <c r="DE36">
        <v>-0.26820779220794599</v>
      </c>
      <c r="DF36">
        <v>5.6166944225078098E-2</v>
      </c>
      <c r="DG36">
        <v>-1</v>
      </c>
      <c r="DH36">
        <v>20.0192809523809</v>
      </c>
      <c r="DI36">
        <v>-1.00002827226515E-2</v>
      </c>
      <c r="DJ36">
        <v>7.8733195665957809E-3</v>
      </c>
      <c r="DK36">
        <v>1</v>
      </c>
      <c r="DL36">
        <v>2</v>
      </c>
      <c r="DM36">
        <v>2</v>
      </c>
      <c r="DN36" t="s">
        <v>354</v>
      </c>
      <c r="DO36">
        <v>3.1593599999999999</v>
      </c>
      <c r="DP36">
        <v>2.7768000000000002</v>
      </c>
      <c r="DQ36">
        <v>9.5312300000000003E-2</v>
      </c>
      <c r="DR36">
        <v>9.5094200000000004E-2</v>
      </c>
      <c r="DS36">
        <v>9.6655400000000002E-2</v>
      </c>
      <c r="DT36">
        <v>8.6928699999999998E-2</v>
      </c>
      <c r="DU36">
        <v>28832.5</v>
      </c>
      <c r="DV36">
        <v>30157</v>
      </c>
      <c r="DW36">
        <v>29598.2</v>
      </c>
      <c r="DX36">
        <v>31058.799999999999</v>
      </c>
      <c r="DY36">
        <v>35020.300000000003</v>
      </c>
      <c r="DZ36">
        <v>37177.1</v>
      </c>
      <c r="EA36">
        <v>40625.199999999997</v>
      </c>
      <c r="EB36">
        <v>43095</v>
      </c>
      <c r="EC36">
        <v>2.2929499999999998</v>
      </c>
      <c r="ED36">
        <v>1.7993699999999999</v>
      </c>
      <c r="EE36">
        <v>0.14826700000000001</v>
      </c>
      <c r="EF36">
        <v>0</v>
      </c>
      <c r="EG36">
        <v>24.551200000000001</v>
      </c>
      <c r="EH36">
        <v>999.9</v>
      </c>
      <c r="EI36">
        <v>29.196999999999999</v>
      </c>
      <c r="EJ36">
        <v>34.311</v>
      </c>
      <c r="EK36">
        <v>15.8398</v>
      </c>
      <c r="EL36">
        <v>60.830100000000002</v>
      </c>
      <c r="EM36">
        <v>24.811699999999998</v>
      </c>
      <c r="EN36">
        <v>1</v>
      </c>
      <c r="EO36">
        <v>-0.40457100000000001</v>
      </c>
      <c r="EP36">
        <v>-2.7925</v>
      </c>
      <c r="EQ36">
        <v>20.2865</v>
      </c>
      <c r="ER36">
        <v>5.2413999999999996</v>
      </c>
      <c r="ES36">
        <v>11.8302</v>
      </c>
      <c r="ET36">
        <v>4.9827500000000002</v>
      </c>
      <c r="EU36">
        <v>3.2989999999999999</v>
      </c>
      <c r="EV36">
        <v>55.4</v>
      </c>
      <c r="EW36">
        <v>164.4</v>
      </c>
      <c r="EX36">
        <v>8887.9</v>
      </c>
      <c r="EY36">
        <v>3631.4</v>
      </c>
      <c r="EZ36">
        <v>1.8736299999999999</v>
      </c>
      <c r="FA36">
        <v>1.87927</v>
      </c>
      <c r="FB36">
        <v>1.87961</v>
      </c>
      <c r="FC36">
        <v>1.88026</v>
      </c>
      <c r="FD36">
        <v>1.8778300000000001</v>
      </c>
      <c r="FE36">
        <v>1.87676</v>
      </c>
      <c r="FF36">
        <v>1.8773599999999999</v>
      </c>
      <c r="FG36">
        <v>1.8751100000000001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-3.23</v>
      </c>
      <c r="FV36">
        <v>2.1000000000000001E-2</v>
      </c>
      <c r="FW36">
        <v>-3.23195665381217</v>
      </c>
      <c r="FX36">
        <v>1.4527828764109799E-4</v>
      </c>
      <c r="FY36">
        <v>-4.3579519040863002E-7</v>
      </c>
      <c r="FZ36">
        <v>2.0799061152897499E-10</v>
      </c>
      <c r="GA36">
        <v>2.1029999999999702E-2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19.7</v>
      </c>
      <c r="GJ36">
        <v>19.7</v>
      </c>
      <c r="GK36">
        <v>1.0510299999999999</v>
      </c>
      <c r="GL36">
        <v>2.5952099999999998</v>
      </c>
      <c r="GM36">
        <v>1.54541</v>
      </c>
      <c r="GN36">
        <v>2.2729499999999998</v>
      </c>
      <c r="GO36">
        <v>1.5979000000000001</v>
      </c>
      <c r="GP36">
        <v>2.4877899999999999</v>
      </c>
      <c r="GQ36">
        <v>34.715000000000003</v>
      </c>
      <c r="GR36">
        <v>15.4542</v>
      </c>
      <c r="GS36">
        <v>18</v>
      </c>
      <c r="GT36">
        <v>639.72500000000002</v>
      </c>
      <c r="GU36">
        <v>363.97300000000001</v>
      </c>
      <c r="GV36">
        <v>29.1128</v>
      </c>
      <c r="GW36">
        <v>21.6538</v>
      </c>
      <c r="GX36">
        <v>30.0001</v>
      </c>
      <c r="GY36">
        <v>21.650200000000002</v>
      </c>
      <c r="GZ36">
        <v>21.6221</v>
      </c>
      <c r="HA36">
        <v>21.094000000000001</v>
      </c>
      <c r="HB36">
        <v>-30</v>
      </c>
      <c r="HC36">
        <v>-30</v>
      </c>
      <c r="HD36">
        <v>29.122800000000002</v>
      </c>
      <c r="HE36">
        <v>400.20100000000002</v>
      </c>
      <c r="HF36">
        <v>0</v>
      </c>
      <c r="HG36">
        <v>100.774</v>
      </c>
      <c r="HH36">
        <v>99.869100000000003</v>
      </c>
    </row>
    <row r="37" spans="1:216" x14ac:dyDescent="0.2">
      <c r="A37">
        <v>19</v>
      </c>
      <c r="B37">
        <v>1689645133</v>
      </c>
      <c r="C37">
        <v>1098</v>
      </c>
      <c r="D37" t="s">
        <v>392</v>
      </c>
      <c r="E37" t="s">
        <v>393</v>
      </c>
      <c r="F37" t="s">
        <v>348</v>
      </c>
      <c r="G37" t="s">
        <v>349</v>
      </c>
      <c r="H37" t="s">
        <v>350</v>
      </c>
      <c r="I37" t="s">
        <v>351</v>
      </c>
      <c r="J37" t="s">
        <v>396</v>
      </c>
      <c r="K37" t="s">
        <v>352</v>
      </c>
      <c r="L37">
        <v>1689645133</v>
      </c>
      <c r="M37">
        <f t="shared" si="0"/>
        <v>2.4835955281981457E-3</v>
      </c>
      <c r="N37">
        <f t="shared" si="1"/>
        <v>2.4835955281981459</v>
      </c>
      <c r="O37">
        <f t="shared" si="2"/>
        <v>-2.0202504248788027</v>
      </c>
      <c r="P37">
        <f t="shared" si="3"/>
        <v>400.17899999999997</v>
      </c>
      <c r="Q37">
        <f t="shared" si="4"/>
        <v>412.28733529510532</v>
      </c>
      <c r="R37">
        <f t="shared" si="5"/>
        <v>41.33320940785466</v>
      </c>
      <c r="S37">
        <f t="shared" si="6"/>
        <v>40.119307559584499</v>
      </c>
      <c r="T37">
        <f t="shared" si="7"/>
        <v>0.13659086357006298</v>
      </c>
      <c r="U37">
        <f t="shared" si="8"/>
        <v>2.9352137885706124</v>
      </c>
      <c r="V37">
        <f t="shared" si="9"/>
        <v>0.13315538512634062</v>
      </c>
      <c r="W37">
        <f t="shared" si="10"/>
        <v>8.3523582858858469E-2</v>
      </c>
      <c r="X37">
        <f t="shared" si="11"/>
        <v>0</v>
      </c>
      <c r="Y37">
        <f t="shared" si="12"/>
        <v>27.404928321819877</v>
      </c>
      <c r="Z37">
        <f t="shared" si="13"/>
        <v>26.970700000000001</v>
      </c>
      <c r="AA37">
        <f t="shared" si="14"/>
        <v>3.5730050787550094</v>
      </c>
      <c r="AB37">
        <f t="shared" si="15"/>
        <v>46.055733044440309</v>
      </c>
      <c r="AC37">
        <f t="shared" si="16"/>
        <v>1.75276036437815</v>
      </c>
      <c r="AD37">
        <f t="shared" si="17"/>
        <v>3.8057376324612364</v>
      </c>
      <c r="AE37">
        <f t="shared" si="18"/>
        <v>1.8202447143768594</v>
      </c>
      <c r="AF37">
        <f t="shared" si="19"/>
        <v>-109.52656279353823</v>
      </c>
      <c r="AG37">
        <f t="shared" si="20"/>
        <v>170.66534056231794</v>
      </c>
      <c r="AH37">
        <f t="shared" si="21"/>
        <v>12.612313803231253</v>
      </c>
      <c r="AI37">
        <f t="shared" si="22"/>
        <v>73.751091572010949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52860.782858925915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1689645133</v>
      </c>
      <c r="AT37">
        <v>400.17899999999997</v>
      </c>
      <c r="AU37">
        <v>399.15300000000002</v>
      </c>
      <c r="AV37">
        <v>17.4833</v>
      </c>
      <c r="AW37">
        <v>15.044</v>
      </c>
      <c r="AX37">
        <v>403.40899999999999</v>
      </c>
      <c r="AY37">
        <v>17.462199999999999</v>
      </c>
      <c r="AZ37">
        <v>600.21500000000003</v>
      </c>
      <c r="BA37">
        <v>100.211</v>
      </c>
      <c r="BB37">
        <v>4.2405499999999999E-2</v>
      </c>
      <c r="BC37">
        <v>28.049199999999999</v>
      </c>
      <c r="BD37">
        <v>26.970700000000001</v>
      </c>
      <c r="BE37">
        <v>999.9</v>
      </c>
      <c r="BF37">
        <v>0</v>
      </c>
      <c r="BG37">
        <v>0</v>
      </c>
      <c r="BH37">
        <v>10011.200000000001</v>
      </c>
      <c r="BI37">
        <v>0</v>
      </c>
      <c r="BJ37">
        <v>319.21699999999998</v>
      </c>
      <c r="BK37">
        <v>1.02579</v>
      </c>
      <c r="BL37">
        <v>407.29899999999998</v>
      </c>
      <c r="BM37">
        <v>405.24900000000002</v>
      </c>
      <c r="BN37">
        <v>2.4392900000000002</v>
      </c>
      <c r="BO37">
        <v>399.15300000000002</v>
      </c>
      <c r="BP37">
        <v>15.044</v>
      </c>
      <c r="BQ37">
        <v>1.7520100000000001</v>
      </c>
      <c r="BR37">
        <v>1.5075700000000001</v>
      </c>
      <c r="BS37">
        <v>15.3651</v>
      </c>
      <c r="BT37">
        <v>13.0451</v>
      </c>
      <c r="BU37">
        <v>0</v>
      </c>
      <c r="BV37">
        <v>0</v>
      </c>
      <c r="BW37">
        <v>0</v>
      </c>
      <c r="BX37">
        <v>0</v>
      </c>
      <c r="BY37">
        <v>2.2799999999999998</v>
      </c>
      <c r="BZ37">
        <v>0</v>
      </c>
      <c r="CA37">
        <v>162.44</v>
      </c>
      <c r="CB37">
        <v>-5.68</v>
      </c>
      <c r="CC37">
        <v>33.25</v>
      </c>
      <c r="CD37">
        <v>37.936999999999998</v>
      </c>
      <c r="CE37">
        <v>36.061999999999998</v>
      </c>
      <c r="CF37">
        <v>36.686999999999998</v>
      </c>
      <c r="CG37">
        <v>34.625</v>
      </c>
      <c r="CH37">
        <v>0</v>
      </c>
      <c r="CI37">
        <v>0</v>
      </c>
      <c r="CJ37">
        <v>0</v>
      </c>
      <c r="CK37">
        <v>1689645136.2</v>
      </c>
      <c r="CL37">
        <v>0</v>
      </c>
      <c r="CM37">
        <v>1689643890.0999999</v>
      </c>
      <c r="CN37" t="s">
        <v>353</v>
      </c>
      <c r="CO37">
        <v>1689643888.0999999</v>
      </c>
      <c r="CP37">
        <v>1689643890.0999999</v>
      </c>
      <c r="CQ37">
        <v>64</v>
      </c>
      <c r="CR37">
        <v>-0.1</v>
      </c>
      <c r="CS37">
        <v>-6.3E-2</v>
      </c>
      <c r="CT37">
        <v>-3.2320000000000002</v>
      </c>
      <c r="CU37">
        <v>2.1000000000000001E-2</v>
      </c>
      <c r="CV37">
        <v>415</v>
      </c>
      <c r="CW37">
        <v>17</v>
      </c>
      <c r="CX37">
        <v>0.11</v>
      </c>
      <c r="CY37">
        <v>0.02</v>
      </c>
      <c r="CZ37">
        <v>-1.8759641320653999</v>
      </c>
      <c r="DA37">
        <v>-0.56843501103707805</v>
      </c>
      <c r="DB37">
        <v>7.1451320823325601E-2</v>
      </c>
      <c r="DC37">
        <v>1</v>
      </c>
      <c r="DD37">
        <v>399.30290476190498</v>
      </c>
      <c r="DE37">
        <v>-0.91893506493517696</v>
      </c>
      <c r="DF37">
        <v>0.104978866245913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354</v>
      </c>
      <c r="DO37">
        <v>3.15943</v>
      </c>
      <c r="DP37">
        <v>2.7768299999999999</v>
      </c>
      <c r="DQ37">
        <v>9.5341999999999996E-2</v>
      </c>
      <c r="DR37">
        <v>9.4892699999999996E-2</v>
      </c>
      <c r="DS37">
        <v>9.6249299999999996E-2</v>
      </c>
      <c r="DT37">
        <v>8.6599400000000007E-2</v>
      </c>
      <c r="DU37">
        <v>28834.1</v>
      </c>
      <c r="DV37">
        <v>30165.1</v>
      </c>
      <c r="DW37">
        <v>29600.7</v>
      </c>
      <c r="DX37">
        <v>31060.1</v>
      </c>
      <c r="DY37">
        <v>35039.699999999997</v>
      </c>
      <c r="DZ37">
        <v>37192.699999999997</v>
      </c>
      <c r="EA37">
        <v>40629</v>
      </c>
      <c r="EB37">
        <v>43097.5</v>
      </c>
      <c r="EC37">
        <v>2.2929499999999998</v>
      </c>
      <c r="ED37">
        <v>1.79982</v>
      </c>
      <c r="EE37">
        <v>0.149868</v>
      </c>
      <c r="EF37">
        <v>0</v>
      </c>
      <c r="EG37">
        <v>24.514700000000001</v>
      </c>
      <c r="EH37">
        <v>999.9</v>
      </c>
      <c r="EI37">
        <v>29.148</v>
      </c>
      <c r="EJ37">
        <v>34.191000000000003</v>
      </c>
      <c r="EK37">
        <v>15.7088</v>
      </c>
      <c r="EL37">
        <v>60.520099999999999</v>
      </c>
      <c r="EM37">
        <v>24.695499999999999</v>
      </c>
      <c r="EN37">
        <v>1</v>
      </c>
      <c r="EO37">
        <v>-0.40537299999999998</v>
      </c>
      <c r="EP37">
        <v>-2.98644</v>
      </c>
      <c r="EQ37">
        <v>20.283100000000001</v>
      </c>
      <c r="ER37">
        <v>5.24125</v>
      </c>
      <c r="ES37">
        <v>11.8302</v>
      </c>
      <c r="ET37">
        <v>4.9833999999999996</v>
      </c>
      <c r="EU37">
        <v>3.2989999999999999</v>
      </c>
      <c r="EV37">
        <v>55.4</v>
      </c>
      <c r="EW37">
        <v>164.4</v>
      </c>
      <c r="EX37">
        <v>8887.9</v>
      </c>
      <c r="EY37">
        <v>3632.6</v>
      </c>
      <c r="EZ37">
        <v>1.87361</v>
      </c>
      <c r="FA37">
        <v>1.87927</v>
      </c>
      <c r="FB37">
        <v>1.87961</v>
      </c>
      <c r="FC37">
        <v>1.88026</v>
      </c>
      <c r="FD37">
        <v>1.87788</v>
      </c>
      <c r="FE37">
        <v>1.87676</v>
      </c>
      <c r="FF37">
        <v>1.8774</v>
      </c>
      <c r="FG37">
        <v>1.87514</v>
      </c>
      <c r="FH37">
        <v>0</v>
      </c>
      <c r="FI37">
        <v>0</v>
      </c>
      <c r="FJ37">
        <v>0</v>
      </c>
      <c r="FK37">
        <v>0</v>
      </c>
      <c r="FL37" t="s">
        <v>355</v>
      </c>
      <c r="FM37" t="s">
        <v>356</v>
      </c>
      <c r="FN37" t="s">
        <v>357</v>
      </c>
      <c r="FO37" t="s">
        <v>357</v>
      </c>
      <c r="FP37" t="s">
        <v>357</v>
      </c>
      <c r="FQ37" t="s">
        <v>357</v>
      </c>
      <c r="FR37">
        <v>0</v>
      </c>
      <c r="FS37">
        <v>100</v>
      </c>
      <c r="FT37">
        <v>100</v>
      </c>
      <c r="FU37">
        <v>-3.23</v>
      </c>
      <c r="FV37">
        <v>2.1100000000000001E-2</v>
      </c>
      <c r="FW37">
        <v>-3.23195665381217</v>
      </c>
      <c r="FX37">
        <v>1.4527828764109799E-4</v>
      </c>
      <c r="FY37">
        <v>-4.3579519040863002E-7</v>
      </c>
      <c r="FZ37">
        <v>2.0799061152897499E-10</v>
      </c>
      <c r="GA37">
        <v>2.1029999999999702E-2</v>
      </c>
      <c r="GB37">
        <v>0</v>
      </c>
      <c r="GC37">
        <v>0</v>
      </c>
      <c r="GD37">
        <v>0</v>
      </c>
      <c r="GE37">
        <v>4</v>
      </c>
      <c r="GF37">
        <v>2147</v>
      </c>
      <c r="GG37">
        <v>-1</v>
      </c>
      <c r="GH37">
        <v>-1</v>
      </c>
      <c r="GI37">
        <v>20.7</v>
      </c>
      <c r="GJ37">
        <v>20.7</v>
      </c>
      <c r="GK37">
        <v>1.0485800000000001</v>
      </c>
      <c r="GL37">
        <v>2.6061999999999999</v>
      </c>
      <c r="GM37">
        <v>1.54541</v>
      </c>
      <c r="GN37">
        <v>2.2729499999999998</v>
      </c>
      <c r="GO37">
        <v>1.5979000000000001</v>
      </c>
      <c r="GP37">
        <v>2.34497</v>
      </c>
      <c r="GQ37">
        <v>34.6006</v>
      </c>
      <c r="GR37">
        <v>15.4367</v>
      </c>
      <c r="GS37">
        <v>18</v>
      </c>
      <c r="GT37">
        <v>639.45000000000005</v>
      </c>
      <c r="GU37">
        <v>364.04199999999997</v>
      </c>
      <c r="GV37">
        <v>29.404</v>
      </c>
      <c r="GW37">
        <v>21.6328</v>
      </c>
      <c r="GX37">
        <v>30</v>
      </c>
      <c r="GY37">
        <v>21.6282</v>
      </c>
      <c r="GZ37">
        <v>21.599499999999999</v>
      </c>
      <c r="HA37">
        <v>21.045200000000001</v>
      </c>
      <c r="HB37">
        <v>-30</v>
      </c>
      <c r="HC37">
        <v>-30</v>
      </c>
      <c r="HD37">
        <v>29.430399999999999</v>
      </c>
      <c r="HE37">
        <v>399.06799999999998</v>
      </c>
      <c r="HF37">
        <v>0</v>
      </c>
      <c r="HG37">
        <v>100.783</v>
      </c>
      <c r="HH37">
        <v>99.874200000000002</v>
      </c>
    </row>
    <row r="38" spans="1:216" x14ac:dyDescent="0.2">
      <c r="A38">
        <v>20</v>
      </c>
      <c r="B38">
        <v>1689645211</v>
      </c>
      <c r="C38">
        <v>1176</v>
      </c>
      <c r="D38" t="s">
        <v>394</v>
      </c>
      <c r="E38" t="s">
        <v>395</v>
      </c>
      <c r="F38" t="s">
        <v>348</v>
      </c>
      <c r="G38" t="s">
        <v>349</v>
      </c>
      <c r="H38" t="s">
        <v>350</v>
      </c>
      <c r="I38" t="s">
        <v>351</v>
      </c>
      <c r="J38" t="s">
        <v>396</v>
      </c>
      <c r="K38" t="s">
        <v>352</v>
      </c>
      <c r="L38">
        <v>1689645211</v>
      </c>
      <c r="M38">
        <f t="shared" si="0"/>
        <v>2.8648199101380654E-3</v>
      </c>
      <c r="N38">
        <f t="shared" si="1"/>
        <v>2.8648199101380656</v>
      </c>
      <c r="O38">
        <f t="shared" si="2"/>
        <v>9.6355007175831826</v>
      </c>
      <c r="P38">
        <f t="shared" si="3"/>
        <v>399.315</v>
      </c>
      <c r="Q38">
        <f t="shared" si="4"/>
        <v>291.37948238806473</v>
      </c>
      <c r="R38">
        <f t="shared" si="5"/>
        <v>29.212284069076922</v>
      </c>
      <c r="S38">
        <f t="shared" si="6"/>
        <v>40.0333720049235</v>
      </c>
      <c r="T38">
        <f t="shared" si="7"/>
        <v>0.16162162711242908</v>
      </c>
      <c r="U38">
        <f t="shared" si="8"/>
        <v>2.9314010779252282</v>
      </c>
      <c r="V38">
        <f t="shared" si="9"/>
        <v>0.15682938053122747</v>
      </c>
      <c r="W38">
        <f t="shared" si="10"/>
        <v>9.8437091007123917E-2</v>
      </c>
      <c r="X38">
        <f t="shared" si="11"/>
        <v>297.694458</v>
      </c>
      <c r="Y38">
        <f t="shared" si="12"/>
        <v>28.975650288598381</v>
      </c>
      <c r="Z38">
        <f t="shared" si="13"/>
        <v>26.9129</v>
      </c>
      <c r="AA38">
        <f t="shared" si="14"/>
        <v>3.5608909780325275</v>
      </c>
      <c r="AB38">
        <f t="shared" si="15"/>
        <v>46.952504024528473</v>
      </c>
      <c r="AC38">
        <f t="shared" si="16"/>
        <v>1.77828516152544</v>
      </c>
      <c r="AD38">
        <f t="shared" si="17"/>
        <v>3.7874128302005903</v>
      </c>
      <c r="AE38">
        <f t="shared" si="18"/>
        <v>1.7826058165070875</v>
      </c>
      <c r="AF38">
        <f t="shared" si="19"/>
        <v>-126.33855803708869</v>
      </c>
      <c r="AG38">
        <f t="shared" si="20"/>
        <v>166.49271159095596</v>
      </c>
      <c r="AH38">
        <f t="shared" si="21"/>
        <v>12.311310034071491</v>
      </c>
      <c r="AI38">
        <f t="shared" si="22"/>
        <v>350.15992158793875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52765.313469546563</v>
      </c>
      <c r="AO38">
        <f t="shared" si="26"/>
        <v>1799.96</v>
      </c>
      <c r="AP38">
        <f t="shared" si="27"/>
        <v>1517.3657999999998</v>
      </c>
      <c r="AQ38">
        <f t="shared" si="28"/>
        <v>0.84299973332740719</v>
      </c>
      <c r="AR38">
        <f t="shared" si="29"/>
        <v>0.16538948532189604</v>
      </c>
      <c r="AS38">
        <v>1689645211</v>
      </c>
      <c r="AT38">
        <v>399.315</v>
      </c>
      <c r="AU38">
        <v>410.09100000000001</v>
      </c>
      <c r="AV38">
        <v>17.7376</v>
      </c>
      <c r="AW38">
        <v>14.9245</v>
      </c>
      <c r="AX38">
        <v>402.54599999999999</v>
      </c>
      <c r="AY38">
        <v>17.7165</v>
      </c>
      <c r="AZ38">
        <v>600.19299999999998</v>
      </c>
      <c r="BA38">
        <v>100.212</v>
      </c>
      <c r="BB38">
        <v>4.31169E-2</v>
      </c>
      <c r="BC38">
        <v>27.9664</v>
      </c>
      <c r="BD38">
        <v>26.9129</v>
      </c>
      <c r="BE38">
        <v>999.9</v>
      </c>
      <c r="BF38">
        <v>0</v>
      </c>
      <c r="BG38">
        <v>0</v>
      </c>
      <c r="BH38">
        <v>9989.3799999999992</v>
      </c>
      <c r="BI38">
        <v>0</v>
      </c>
      <c r="BJ38">
        <v>189.22</v>
      </c>
      <c r="BK38">
        <v>-10.775600000000001</v>
      </c>
      <c r="BL38">
        <v>406.52600000000001</v>
      </c>
      <c r="BM38">
        <v>416.30399999999997</v>
      </c>
      <c r="BN38">
        <v>2.8130500000000001</v>
      </c>
      <c r="BO38">
        <v>410.09100000000001</v>
      </c>
      <c r="BP38">
        <v>14.9245</v>
      </c>
      <c r="BQ38">
        <v>1.77752</v>
      </c>
      <c r="BR38">
        <v>1.4956199999999999</v>
      </c>
      <c r="BS38">
        <v>15.5905</v>
      </c>
      <c r="BT38">
        <v>12.923400000000001</v>
      </c>
      <c r="BU38">
        <v>1799.96</v>
      </c>
      <c r="BV38">
        <v>0.90001100000000001</v>
      </c>
      <c r="BW38">
        <v>9.9988900000000006E-2</v>
      </c>
      <c r="BX38">
        <v>0</v>
      </c>
      <c r="BY38">
        <v>2.3719999999999999</v>
      </c>
      <c r="BZ38">
        <v>0</v>
      </c>
      <c r="CA38">
        <v>13069.1</v>
      </c>
      <c r="CB38">
        <v>17199.3</v>
      </c>
      <c r="CC38">
        <v>34.75</v>
      </c>
      <c r="CD38">
        <v>37.936999999999998</v>
      </c>
      <c r="CE38">
        <v>36.311999999999998</v>
      </c>
      <c r="CF38">
        <v>36.75</v>
      </c>
      <c r="CG38">
        <v>35.311999999999998</v>
      </c>
      <c r="CH38">
        <v>1619.98</v>
      </c>
      <c r="CI38">
        <v>179.98</v>
      </c>
      <c r="CJ38">
        <v>0</v>
      </c>
      <c r="CK38">
        <v>1689645214.8</v>
      </c>
      <c r="CL38">
        <v>0</v>
      </c>
      <c r="CM38">
        <v>1689643890.0999999</v>
      </c>
      <c r="CN38" t="s">
        <v>353</v>
      </c>
      <c r="CO38">
        <v>1689643888.0999999</v>
      </c>
      <c r="CP38">
        <v>1689643890.0999999</v>
      </c>
      <c r="CQ38">
        <v>64</v>
      </c>
      <c r="CR38">
        <v>-0.1</v>
      </c>
      <c r="CS38">
        <v>-6.3E-2</v>
      </c>
      <c r="CT38">
        <v>-3.2320000000000002</v>
      </c>
      <c r="CU38">
        <v>2.1000000000000001E-2</v>
      </c>
      <c r="CV38">
        <v>415</v>
      </c>
      <c r="CW38">
        <v>17</v>
      </c>
      <c r="CX38">
        <v>0.11</v>
      </c>
      <c r="CY38">
        <v>0.02</v>
      </c>
      <c r="CZ38">
        <v>9.3007858175707803</v>
      </c>
      <c r="DA38">
        <v>1.8357609917815001</v>
      </c>
      <c r="DB38">
        <v>0.192246887128943</v>
      </c>
      <c r="DC38">
        <v>1</v>
      </c>
      <c r="DD38">
        <v>409.51400000000001</v>
      </c>
      <c r="DE38">
        <v>3.5302556390978501</v>
      </c>
      <c r="DF38">
        <v>0.34408487325076997</v>
      </c>
      <c r="DG38">
        <v>-1</v>
      </c>
      <c r="DH38">
        <v>1799.9690476190499</v>
      </c>
      <c r="DI38">
        <v>7.4650710582893298E-2</v>
      </c>
      <c r="DJ38">
        <v>0.126525162635926</v>
      </c>
      <c r="DK38">
        <v>1</v>
      </c>
      <c r="DL38">
        <v>2</v>
      </c>
      <c r="DM38">
        <v>2</v>
      </c>
      <c r="DN38" t="s">
        <v>354</v>
      </c>
      <c r="DO38">
        <v>3.1594000000000002</v>
      </c>
      <c r="DP38">
        <v>2.7773500000000002</v>
      </c>
      <c r="DQ38">
        <v>9.5195799999999997E-2</v>
      </c>
      <c r="DR38">
        <v>9.6862900000000002E-2</v>
      </c>
      <c r="DS38">
        <v>9.7284399999999993E-2</v>
      </c>
      <c r="DT38">
        <v>8.6097499999999993E-2</v>
      </c>
      <c r="DU38">
        <v>28839.200000000001</v>
      </c>
      <c r="DV38">
        <v>30100.2</v>
      </c>
      <c r="DW38">
        <v>29601.1</v>
      </c>
      <c r="DX38">
        <v>31060.799999999999</v>
      </c>
      <c r="DY38">
        <v>34998.199999999997</v>
      </c>
      <c r="DZ38">
        <v>37214.400000000001</v>
      </c>
      <c r="EA38">
        <v>40628.800000000003</v>
      </c>
      <c r="EB38">
        <v>43098.2</v>
      </c>
      <c r="EC38">
        <v>2.2936700000000001</v>
      </c>
      <c r="ED38">
        <v>1.8014699999999999</v>
      </c>
      <c r="EE38">
        <v>0.145901</v>
      </c>
      <c r="EF38">
        <v>0</v>
      </c>
      <c r="EG38">
        <v>24.521799999999999</v>
      </c>
      <c r="EH38">
        <v>999.9</v>
      </c>
      <c r="EI38">
        <v>29.135999999999999</v>
      </c>
      <c r="EJ38">
        <v>34.049999999999997</v>
      </c>
      <c r="EK38">
        <v>15.5771</v>
      </c>
      <c r="EL38">
        <v>60.7301</v>
      </c>
      <c r="EM38">
        <v>24.491199999999999</v>
      </c>
      <c r="EN38">
        <v>1</v>
      </c>
      <c r="EO38">
        <v>-0.40332800000000002</v>
      </c>
      <c r="EP38">
        <v>-3.2176300000000002</v>
      </c>
      <c r="EQ38">
        <v>20.261099999999999</v>
      </c>
      <c r="ER38">
        <v>5.24125</v>
      </c>
      <c r="ES38">
        <v>11.8302</v>
      </c>
      <c r="ET38">
        <v>4.9816000000000003</v>
      </c>
      <c r="EU38">
        <v>3.2989999999999999</v>
      </c>
      <c r="EV38">
        <v>55.4</v>
      </c>
      <c r="EW38">
        <v>164.4</v>
      </c>
      <c r="EX38">
        <v>8887.9</v>
      </c>
      <c r="EY38">
        <v>3634.2</v>
      </c>
      <c r="EZ38">
        <v>1.87361</v>
      </c>
      <c r="FA38">
        <v>1.87927</v>
      </c>
      <c r="FB38">
        <v>1.87958</v>
      </c>
      <c r="FC38">
        <v>1.88022</v>
      </c>
      <c r="FD38">
        <v>1.8777999999999999</v>
      </c>
      <c r="FE38">
        <v>1.8767199999999999</v>
      </c>
      <c r="FF38">
        <v>1.8773</v>
      </c>
      <c r="FG38">
        <v>1.8751</v>
      </c>
      <c r="FH38">
        <v>0</v>
      </c>
      <c r="FI38">
        <v>0</v>
      </c>
      <c r="FJ38">
        <v>0</v>
      </c>
      <c r="FK38">
        <v>0</v>
      </c>
      <c r="FL38" t="s">
        <v>355</v>
      </c>
      <c r="FM38" t="s">
        <v>356</v>
      </c>
      <c r="FN38" t="s">
        <v>357</v>
      </c>
      <c r="FO38" t="s">
        <v>357</v>
      </c>
      <c r="FP38" t="s">
        <v>357</v>
      </c>
      <c r="FQ38" t="s">
        <v>357</v>
      </c>
      <c r="FR38">
        <v>0</v>
      </c>
      <c r="FS38">
        <v>100</v>
      </c>
      <c r="FT38">
        <v>100</v>
      </c>
      <c r="FU38">
        <v>-3.2309999999999999</v>
      </c>
      <c r="FV38">
        <v>2.1100000000000001E-2</v>
      </c>
      <c r="FW38">
        <v>-3.23195665381217</v>
      </c>
      <c r="FX38">
        <v>1.4527828764109799E-4</v>
      </c>
      <c r="FY38">
        <v>-4.3579519040863002E-7</v>
      </c>
      <c r="FZ38">
        <v>2.0799061152897499E-10</v>
      </c>
      <c r="GA38">
        <v>2.1029999999999702E-2</v>
      </c>
      <c r="GB38">
        <v>0</v>
      </c>
      <c r="GC38">
        <v>0</v>
      </c>
      <c r="GD38">
        <v>0</v>
      </c>
      <c r="GE38">
        <v>4</v>
      </c>
      <c r="GF38">
        <v>2147</v>
      </c>
      <c r="GG38">
        <v>-1</v>
      </c>
      <c r="GH38">
        <v>-1</v>
      </c>
      <c r="GI38">
        <v>22</v>
      </c>
      <c r="GJ38">
        <v>22</v>
      </c>
      <c r="GK38">
        <v>1.07178</v>
      </c>
      <c r="GL38">
        <v>2.6061999999999999</v>
      </c>
      <c r="GM38">
        <v>1.54541</v>
      </c>
      <c r="GN38">
        <v>2.2729499999999998</v>
      </c>
      <c r="GO38">
        <v>1.5979000000000001</v>
      </c>
      <c r="GP38">
        <v>2.3852500000000001</v>
      </c>
      <c r="GQ38">
        <v>34.486400000000003</v>
      </c>
      <c r="GR38">
        <v>15.3841</v>
      </c>
      <c r="GS38">
        <v>18</v>
      </c>
      <c r="GT38">
        <v>639.71100000000001</v>
      </c>
      <c r="GU38">
        <v>364.745</v>
      </c>
      <c r="GV38">
        <v>27.912099999999999</v>
      </c>
      <c r="GW38">
        <v>21.625900000000001</v>
      </c>
      <c r="GX38">
        <v>30.001200000000001</v>
      </c>
      <c r="GY38">
        <v>21.607299999999999</v>
      </c>
      <c r="GZ38">
        <v>21.5779</v>
      </c>
      <c r="HA38">
        <v>21.510899999999999</v>
      </c>
      <c r="HB38">
        <v>-30</v>
      </c>
      <c r="HC38">
        <v>-30</v>
      </c>
      <c r="HD38">
        <v>27.928799999999999</v>
      </c>
      <c r="HE38">
        <v>410.26100000000002</v>
      </c>
      <c r="HF38">
        <v>0</v>
      </c>
      <c r="HG38">
        <v>100.783</v>
      </c>
      <c r="HH38">
        <v>99.876199999999997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2023-07-17T17:55:19Z</dcterms:created>
  <dcterms:modified xsi:type="dcterms:W3CDTF">2023-07-18T05:26:22Z</dcterms:modified>
</cp:coreProperties>
</file>