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C77C60C7-7A71-1545-99DD-D6A836743A85}" xr6:coauthVersionLast="47" xr6:coauthVersionMax="47" xr10:uidLastSave="{00000000-0000-0000-0000-000000000000}"/>
  <bookViews>
    <workbookView xWindow="8540" yWindow="6260" windowWidth="18360" windowHeight="127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AQ38" i="1"/>
  <c r="AO38" i="1"/>
  <c r="AP38" i="1" s="1"/>
  <c r="AN38" i="1"/>
  <c r="AL38" i="1" s="1"/>
  <c r="AD38" i="1"/>
  <c r="AC38" i="1"/>
  <c r="AB38" i="1" s="1"/>
  <c r="U38" i="1"/>
  <c r="AR37" i="1"/>
  <c r="AQ37" i="1"/>
  <c r="AO37" i="1"/>
  <c r="AP37" i="1" s="1"/>
  <c r="AN37" i="1"/>
  <c r="AL37" i="1"/>
  <c r="P37" i="1" s="1"/>
  <c r="AD37" i="1"/>
  <c r="AC37" i="1"/>
  <c r="AB37" i="1"/>
  <c r="U37" i="1"/>
  <c r="S37" i="1"/>
  <c r="AR36" i="1"/>
  <c r="AQ36" i="1"/>
  <c r="AO36" i="1"/>
  <c r="AP36" i="1" s="1"/>
  <c r="AN36" i="1"/>
  <c r="AL36" i="1"/>
  <c r="N36" i="1" s="1"/>
  <c r="M36" i="1" s="1"/>
  <c r="AD36" i="1"/>
  <c r="AC36" i="1"/>
  <c r="AB36" i="1"/>
  <c r="U36" i="1"/>
  <c r="S36" i="1"/>
  <c r="P36" i="1"/>
  <c r="O36" i="1"/>
  <c r="AR35" i="1"/>
  <c r="AQ35" i="1"/>
  <c r="AO35" i="1"/>
  <c r="AP35" i="1" s="1"/>
  <c r="AN35" i="1"/>
  <c r="AL35" i="1" s="1"/>
  <c r="AD35" i="1"/>
  <c r="AC35" i="1"/>
  <c r="AB35" i="1" s="1"/>
  <c r="U35" i="1"/>
  <c r="AR34" i="1"/>
  <c r="AQ34" i="1"/>
  <c r="AO34" i="1"/>
  <c r="AP34" i="1" s="1"/>
  <c r="AN34" i="1"/>
  <c r="AL34" i="1" s="1"/>
  <c r="AD34" i="1"/>
  <c r="AC34" i="1"/>
  <c r="AB34" i="1" s="1"/>
  <c r="U34" i="1"/>
  <c r="AR33" i="1"/>
  <c r="AQ33" i="1"/>
  <c r="AO33" i="1"/>
  <c r="AP33" i="1" s="1"/>
  <c r="AN33" i="1"/>
  <c r="AM33" i="1"/>
  <c r="AL33" i="1"/>
  <c r="P33" i="1" s="1"/>
  <c r="AD33" i="1"/>
  <c r="AC33" i="1"/>
  <c r="AB33" i="1" s="1"/>
  <c r="U33" i="1"/>
  <c r="S33" i="1"/>
  <c r="AR32" i="1"/>
  <c r="AQ32" i="1"/>
  <c r="AO32" i="1"/>
  <c r="AP32" i="1" s="1"/>
  <c r="AN32" i="1"/>
  <c r="AM32" i="1"/>
  <c r="AL32" i="1"/>
  <c r="N32" i="1" s="1"/>
  <c r="M32" i="1" s="1"/>
  <c r="AD32" i="1"/>
  <c r="AC32" i="1"/>
  <c r="AB32" i="1" s="1"/>
  <c r="U32" i="1"/>
  <c r="S32" i="1"/>
  <c r="O32" i="1"/>
  <c r="AR31" i="1"/>
  <c r="AQ31" i="1"/>
  <c r="AO31" i="1"/>
  <c r="AP31" i="1" s="1"/>
  <c r="AN31" i="1"/>
  <c r="AL31" i="1" s="1"/>
  <c r="AD31" i="1"/>
  <c r="AC31" i="1"/>
  <c r="AB31" i="1" s="1"/>
  <c r="U31" i="1"/>
  <c r="AR30" i="1"/>
  <c r="AQ30" i="1"/>
  <c r="AO30" i="1"/>
  <c r="AP30" i="1" s="1"/>
  <c r="AN30" i="1"/>
  <c r="AL30" i="1" s="1"/>
  <c r="AD30" i="1"/>
  <c r="AC30" i="1"/>
  <c r="AB30" i="1" s="1"/>
  <c r="U30" i="1"/>
  <c r="AR29" i="1"/>
  <c r="AQ29" i="1"/>
  <c r="AO29" i="1"/>
  <c r="AP29" i="1" s="1"/>
  <c r="AN29" i="1"/>
  <c r="AM29" i="1"/>
  <c r="AL29" i="1"/>
  <c r="P29" i="1" s="1"/>
  <c r="AD29" i="1"/>
  <c r="AC29" i="1"/>
  <c r="AB29" i="1" s="1"/>
  <c r="U29" i="1"/>
  <c r="S29" i="1"/>
  <c r="AR28" i="1"/>
  <c r="AQ28" i="1"/>
  <c r="AO28" i="1"/>
  <c r="AN28" i="1"/>
  <c r="AM28" i="1"/>
  <c r="AL28" i="1"/>
  <c r="N28" i="1" s="1"/>
  <c r="M28" i="1" s="1"/>
  <c r="AD28" i="1"/>
  <c r="AC28" i="1"/>
  <c r="AB28" i="1" s="1"/>
  <c r="U28" i="1"/>
  <c r="S28" i="1"/>
  <c r="O28" i="1"/>
  <c r="AR27" i="1"/>
  <c r="AQ27" i="1"/>
  <c r="AO27" i="1"/>
  <c r="AP27" i="1" s="1"/>
  <c r="AN27" i="1"/>
  <c r="AL27" i="1" s="1"/>
  <c r="AM27" i="1"/>
  <c r="AD27" i="1"/>
  <c r="AC27" i="1"/>
  <c r="AB27" i="1" s="1"/>
  <c r="U27" i="1"/>
  <c r="AR26" i="1"/>
  <c r="AQ26" i="1"/>
  <c r="AO26" i="1"/>
  <c r="AP26" i="1" s="1"/>
  <c r="AN26" i="1"/>
  <c r="AL26" i="1" s="1"/>
  <c r="AD26" i="1"/>
  <c r="AC26" i="1"/>
  <c r="AB26" i="1" s="1"/>
  <c r="U26" i="1"/>
  <c r="S26" i="1"/>
  <c r="AR25" i="1"/>
  <c r="AQ25" i="1"/>
  <c r="AO25" i="1"/>
  <c r="AP25" i="1" s="1"/>
  <c r="AN25" i="1"/>
  <c r="AM25" i="1"/>
  <c r="AL25" i="1"/>
  <c r="P25" i="1" s="1"/>
  <c r="AD25" i="1"/>
  <c r="AC25" i="1"/>
  <c r="AB25" i="1" s="1"/>
  <c r="U25" i="1"/>
  <c r="S25" i="1"/>
  <c r="O25" i="1"/>
  <c r="AR24" i="1"/>
  <c r="AQ24" i="1"/>
  <c r="AO24" i="1"/>
  <c r="AN24" i="1"/>
  <c r="AM24" i="1"/>
  <c r="AL24" i="1"/>
  <c r="N24" i="1" s="1"/>
  <c r="M24" i="1" s="1"/>
  <c r="AD24" i="1"/>
  <c r="AC24" i="1"/>
  <c r="AB24" i="1" s="1"/>
  <c r="U24" i="1"/>
  <c r="S24" i="1"/>
  <c r="O24" i="1"/>
  <c r="AR23" i="1"/>
  <c r="AQ23" i="1"/>
  <c r="AO23" i="1"/>
  <c r="AN23" i="1"/>
  <c r="AL23" i="1" s="1"/>
  <c r="AM23" i="1" s="1"/>
  <c r="AD23" i="1"/>
  <c r="AC23" i="1"/>
  <c r="AB23" i="1" s="1"/>
  <c r="U23" i="1"/>
  <c r="AR22" i="1"/>
  <c r="AQ22" i="1"/>
  <c r="AO22" i="1"/>
  <c r="AP22" i="1" s="1"/>
  <c r="AN22" i="1"/>
  <c r="AL22" i="1" s="1"/>
  <c r="AM22" i="1"/>
  <c r="AD22" i="1"/>
  <c r="AC22" i="1"/>
  <c r="AB22" i="1" s="1"/>
  <c r="U22" i="1"/>
  <c r="S22" i="1"/>
  <c r="AR21" i="1"/>
  <c r="AQ21" i="1"/>
  <c r="AO21" i="1"/>
  <c r="AP21" i="1" s="1"/>
  <c r="AN21" i="1"/>
  <c r="AM21" i="1"/>
  <c r="AL21" i="1"/>
  <c r="P21" i="1" s="1"/>
  <c r="AD21" i="1"/>
  <c r="AC21" i="1"/>
  <c r="AB21" i="1" s="1"/>
  <c r="U21" i="1"/>
  <c r="S21" i="1"/>
  <c r="O21" i="1"/>
  <c r="N21" i="1"/>
  <c r="M21" i="1" s="1"/>
  <c r="AF21" i="1" s="1"/>
  <c r="AR20" i="1"/>
  <c r="AQ20" i="1"/>
  <c r="AO20" i="1"/>
  <c r="AN20" i="1"/>
  <c r="AM20" i="1"/>
  <c r="AL20" i="1"/>
  <c r="N20" i="1" s="1"/>
  <c r="M20" i="1" s="1"/>
  <c r="AD20" i="1"/>
  <c r="AC20" i="1"/>
  <c r="AB20" i="1" s="1"/>
  <c r="U20" i="1"/>
  <c r="S20" i="1"/>
  <c r="O20" i="1"/>
  <c r="AR19" i="1"/>
  <c r="AQ19" i="1"/>
  <c r="AO19" i="1"/>
  <c r="AN19" i="1"/>
  <c r="AL19" i="1" s="1"/>
  <c r="AM19" i="1"/>
  <c r="AD19" i="1"/>
  <c r="AC19" i="1"/>
  <c r="AB19" i="1" s="1"/>
  <c r="U19" i="1"/>
  <c r="AM34" i="1" l="1"/>
  <c r="P34" i="1"/>
  <c r="O34" i="1"/>
  <c r="N34" i="1"/>
  <c r="M34" i="1" s="1"/>
  <c r="S34" i="1"/>
  <c r="S19" i="1"/>
  <c r="P19" i="1"/>
  <c r="N19" i="1"/>
  <c r="M19" i="1" s="1"/>
  <c r="AF24" i="1"/>
  <c r="O19" i="1"/>
  <c r="AP19" i="1"/>
  <c r="X19" i="1"/>
  <c r="AP20" i="1"/>
  <c r="X20" i="1"/>
  <c r="AF28" i="1"/>
  <c r="AF36" i="1"/>
  <c r="AP28" i="1"/>
  <c r="X28" i="1"/>
  <c r="AM30" i="1"/>
  <c r="P30" i="1"/>
  <c r="O30" i="1"/>
  <c r="N30" i="1"/>
  <c r="M30" i="1" s="1"/>
  <c r="S30" i="1"/>
  <c r="AF32" i="1"/>
  <c r="AP23" i="1"/>
  <c r="X23" i="1"/>
  <c r="AM38" i="1"/>
  <c r="P38" i="1"/>
  <c r="O38" i="1"/>
  <c r="N38" i="1"/>
  <c r="M38" i="1" s="1"/>
  <c r="S38" i="1"/>
  <c r="P26" i="1"/>
  <c r="O26" i="1"/>
  <c r="AM26" i="1"/>
  <c r="N26" i="1"/>
  <c r="M26" i="1" s="1"/>
  <c r="S23" i="1"/>
  <c r="P23" i="1"/>
  <c r="N23" i="1"/>
  <c r="M23" i="1" s="1"/>
  <c r="O23" i="1"/>
  <c r="AP24" i="1"/>
  <c r="X24" i="1"/>
  <c r="S31" i="1"/>
  <c r="O31" i="1"/>
  <c r="P31" i="1"/>
  <c r="N31" i="1"/>
  <c r="M31" i="1" s="1"/>
  <c r="AM31" i="1"/>
  <c r="AF20" i="1"/>
  <c r="P22" i="1"/>
  <c r="O22" i="1"/>
  <c r="N22" i="1"/>
  <c r="M22" i="1" s="1"/>
  <c r="S27" i="1"/>
  <c r="P27" i="1"/>
  <c r="O27" i="1"/>
  <c r="N27" i="1"/>
  <c r="M27" i="1" s="1"/>
  <c r="S35" i="1"/>
  <c r="O35" i="1"/>
  <c r="P35" i="1"/>
  <c r="N35" i="1"/>
  <c r="M35" i="1" s="1"/>
  <c r="AM35" i="1"/>
  <c r="P20" i="1"/>
  <c r="P24" i="1"/>
  <c r="P28" i="1"/>
  <c r="P32" i="1"/>
  <c r="X32" i="1"/>
  <c r="X36" i="1"/>
  <c r="X27" i="1"/>
  <c r="X31" i="1"/>
  <c r="X35" i="1"/>
  <c r="AM37" i="1"/>
  <c r="X22" i="1"/>
  <c r="N25" i="1"/>
  <c r="M25" i="1" s="1"/>
  <c r="X26" i="1"/>
  <c r="N29" i="1"/>
  <c r="M29" i="1" s="1"/>
  <c r="X30" i="1"/>
  <c r="N33" i="1"/>
  <c r="M33" i="1" s="1"/>
  <c r="X34" i="1"/>
  <c r="N37" i="1"/>
  <c r="M37" i="1" s="1"/>
  <c r="X38" i="1"/>
  <c r="O29" i="1"/>
  <c r="O33" i="1"/>
  <c r="AM36" i="1"/>
  <c r="O37" i="1"/>
  <c r="X21" i="1"/>
  <c r="X25" i="1"/>
  <c r="X29" i="1"/>
  <c r="X33" i="1"/>
  <c r="X37" i="1"/>
  <c r="Y26" i="1" l="1"/>
  <c r="Z26" i="1" s="1"/>
  <c r="AF30" i="1"/>
  <c r="AF25" i="1"/>
  <c r="Y33" i="1"/>
  <c r="Z33" i="1" s="1"/>
  <c r="V33" i="1" s="1"/>
  <c r="T33" i="1" s="1"/>
  <c r="W33" i="1" s="1"/>
  <c r="Q33" i="1" s="1"/>
  <c r="R33" i="1" s="1"/>
  <c r="AF37" i="1"/>
  <c r="Y22" i="1"/>
  <c r="Z22" i="1" s="1"/>
  <c r="V22" i="1" s="1"/>
  <c r="T22" i="1" s="1"/>
  <c r="W22" i="1" s="1"/>
  <c r="Q22" i="1" s="1"/>
  <c r="R22" i="1" s="1"/>
  <c r="Y29" i="1"/>
  <c r="Z29" i="1" s="1"/>
  <c r="Y25" i="1"/>
  <c r="Z25" i="1" s="1"/>
  <c r="V25" i="1" s="1"/>
  <c r="T25" i="1" s="1"/>
  <c r="W25" i="1" s="1"/>
  <c r="Q25" i="1" s="1"/>
  <c r="R25" i="1" s="1"/>
  <c r="Y34" i="1"/>
  <c r="Z34" i="1" s="1"/>
  <c r="AF23" i="1"/>
  <c r="AF38" i="1"/>
  <c r="Y28" i="1"/>
  <c r="Z28" i="1" s="1"/>
  <c r="AF34" i="1"/>
  <c r="V34" i="1"/>
  <c r="T34" i="1" s="1"/>
  <c r="W34" i="1" s="1"/>
  <c r="Q34" i="1" s="1"/>
  <c r="R34" i="1" s="1"/>
  <c r="Y36" i="1"/>
  <c r="Z36" i="1" s="1"/>
  <c r="Y32" i="1"/>
  <c r="Z32" i="1" s="1"/>
  <c r="Y23" i="1"/>
  <c r="Z23" i="1" s="1"/>
  <c r="V23" i="1" s="1"/>
  <c r="T23" i="1" s="1"/>
  <c r="W23" i="1" s="1"/>
  <c r="Q23" i="1" s="1"/>
  <c r="R23" i="1" s="1"/>
  <c r="Y21" i="1"/>
  <c r="Z21" i="1" s="1"/>
  <c r="Y20" i="1"/>
  <c r="Z20" i="1" s="1"/>
  <c r="AF19" i="1"/>
  <c r="Y37" i="1"/>
  <c r="Z37" i="1" s="1"/>
  <c r="Y38" i="1"/>
  <c r="Z38" i="1" s="1"/>
  <c r="V38" i="1" s="1"/>
  <c r="T38" i="1" s="1"/>
  <c r="W38" i="1" s="1"/>
  <c r="Q38" i="1" s="1"/>
  <c r="R38" i="1" s="1"/>
  <c r="AF27" i="1"/>
  <c r="Y24" i="1"/>
  <c r="Z24" i="1" s="1"/>
  <c r="AF33" i="1"/>
  <c r="Y35" i="1"/>
  <c r="Z35" i="1" s="1"/>
  <c r="V35" i="1" s="1"/>
  <c r="T35" i="1" s="1"/>
  <c r="W35" i="1" s="1"/>
  <c r="Q35" i="1" s="1"/>
  <c r="R35" i="1" s="1"/>
  <c r="AF31" i="1"/>
  <c r="Y30" i="1"/>
  <c r="Z30" i="1" s="1"/>
  <c r="V30" i="1" s="1"/>
  <c r="T30" i="1" s="1"/>
  <c r="W30" i="1" s="1"/>
  <c r="Q30" i="1" s="1"/>
  <c r="R30" i="1" s="1"/>
  <c r="Y31" i="1"/>
  <c r="Z31" i="1" s="1"/>
  <c r="AF29" i="1"/>
  <c r="Y27" i="1"/>
  <c r="Z27" i="1" s="1"/>
  <c r="AF35" i="1"/>
  <c r="AF22" i="1"/>
  <c r="AF26" i="1"/>
  <c r="V26" i="1"/>
  <c r="T26" i="1" s="1"/>
  <c r="W26" i="1" s="1"/>
  <c r="Q26" i="1" s="1"/>
  <c r="R26" i="1" s="1"/>
  <c r="Y19" i="1"/>
  <c r="Z19" i="1" s="1"/>
  <c r="V19" i="1" s="1"/>
  <c r="T19" i="1" s="1"/>
  <c r="W19" i="1" s="1"/>
  <c r="Q19" i="1" s="1"/>
  <c r="R19" i="1" s="1"/>
  <c r="AA31" i="1" l="1"/>
  <c r="AE31" i="1" s="1"/>
  <c r="AH31" i="1"/>
  <c r="AG31" i="1"/>
  <c r="AA29" i="1"/>
  <c r="AE29" i="1" s="1"/>
  <c r="AH29" i="1"/>
  <c r="AG29" i="1"/>
  <c r="AG32" i="1"/>
  <c r="AA32" i="1"/>
  <c r="AE32" i="1" s="1"/>
  <c r="AH32" i="1"/>
  <c r="V32" i="1"/>
  <c r="T32" i="1" s="1"/>
  <c r="W32" i="1" s="1"/>
  <c r="Q32" i="1" s="1"/>
  <c r="R32" i="1" s="1"/>
  <c r="AA19" i="1"/>
  <c r="AE19" i="1" s="1"/>
  <c r="AH19" i="1"/>
  <c r="AG19" i="1"/>
  <c r="AA27" i="1"/>
  <c r="AE27" i="1" s="1"/>
  <c r="AH27" i="1"/>
  <c r="AG27" i="1"/>
  <c r="V31" i="1"/>
  <c r="T31" i="1" s="1"/>
  <c r="W31" i="1" s="1"/>
  <c r="Q31" i="1" s="1"/>
  <c r="R31" i="1" s="1"/>
  <c r="V27" i="1"/>
  <c r="T27" i="1" s="1"/>
  <c r="W27" i="1" s="1"/>
  <c r="Q27" i="1" s="1"/>
  <c r="R27" i="1" s="1"/>
  <c r="AA20" i="1"/>
  <c r="AE20" i="1" s="1"/>
  <c r="AH20" i="1"/>
  <c r="AG20" i="1"/>
  <c r="V20" i="1"/>
  <c r="T20" i="1" s="1"/>
  <c r="W20" i="1" s="1"/>
  <c r="Q20" i="1" s="1"/>
  <c r="R20" i="1" s="1"/>
  <c r="AA23" i="1"/>
  <c r="AE23" i="1" s="1"/>
  <c r="AH23" i="1"/>
  <c r="AI23" i="1" s="1"/>
  <c r="AG23" i="1"/>
  <c r="AH30" i="1"/>
  <c r="AA30" i="1"/>
  <c r="AE30" i="1" s="1"/>
  <c r="AG30" i="1"/>
  <c r="AG36" i="1"/>
  <c r="AA36" i="1"/>
  <c r="AE36" i="1" s="1"/>
  <c r="AH36" i="1"/>
  <c r="AI36" i="1" s="1"/>
  <c r="V36" i="1"/>
  <c r="T36" i="1" s="1"/>
  <c r="W36" i="1" s="1"/>
  <c r="Q36" i="1" s="1"/>
  <c r="R36" i="1" s="1"/>
  <c r="AH22" i="1"/>
  <c r="AA22" i="1"/>
  <c r="AE22" i="1" s="1"/>
  <c r="AG22" i="1"/>
  <c r="AA37" i="1"/>
  <c r="AE37" i="1" s="1"/>
  <c r="AH37" i="1"/>
  <c r="AG37" i="1"/>
  <c r="AH25" i="1"/>
  <c r="AG25" i="1"/>
  <c r="AA25" i="1"/>
  <c r="AE25" i="1" s="1"/>
  <c r="V29" i="1"/>
  <c r="T29" i="1" s="1"/>
  <c r="W29" i="1" s="1"/>
  <c r="Q29" i="1" s="1"/>
  <c r="R29" i="1" s="1"/>
  <c r="V37" i="1"/>
  <c r="T37" i="1" s="1"/>
  <c r="W37" i="1" s="1"/>
  <c r="Q37" i="1" s="1"/>
  <c r="R37" i="1" s="1"/>
  <c r="AA33" i="1"/>
  <c r="AE33" i="1" s="1"/>
  <c r="AH33" i="1"/>
  <c r="AG33" i="1"/>
  <c r="AA28" i="1"/>
  <c r="AE28" i="1" s="1"/>
  <c r="AG28" i="1"/>
  <c r="AH28" i="1"/>
  <c r="V28" i="1"/>
  <c r="T28" i="1" s="1"/>
  <c r="W28" i="1" s="1"/>
  <c r="Q28" i="1" s="1"/>
  <c r="R28" i="1" s="1"/>
  <c r="AA24" i="1"/>
  <c r="AE24" i="1" s="1"/>
  <c r="AH24" i="1"/>
  <c r="AG24" i="1"/>
  <c r="V24" i="1"/>
  <c r="T24" i="1" s="1"/>
  <c r="W24" i="1" s="1"/>
  <c r="Q24" i="1" s="1"/>
  <c r="R24" i="1" s="1"/>
  <c r="AA35" i="1"/>
  <c r="AE35" i="1" s="1"/>
  <c r="AH35" i="1"/>
  <c r="AI35" i="1" s="1"/>
  <c r="AG35" i="1"/>
  <c r="AH38" i="1"/>
  <c r="AA38" i="1"/>
  <c r="AE38" i="1" s="1"/>
  <c r="AG38" i="1"/>
  <c r="AH21" i="1"/>
  <c r="AG21" i="1"/>
  <c r="AA21" i="1"/>
  <c r="AE21" i="1" s="1"/>
  <c r="V21" i="1"/>
  <c r="T21" i="1" s="1"/>
  <c r="W21" i="1" s="1"/>
  <c r="Q21" i="1" s="1"/>
  <c r="R21" i="1" s="1"/>
  <c r="AH34" i="1"/>
  <c r="AA34" i="1"/>
  <c r="AE34" i="1" s="1"/>
  <c r="AG34" i="1"/>
  <c r="AH26" i="1"/>
  <c r="AA26" i="1"/>
  <c r="AE26" i="1" s="1"/>
  <c r="AG26" i="1"/>
  <c r="AI20" i="1" l="1"/>
  <c r="AI24" i="1"/>
  <c r="AI38" i="1"/>
  <c r="AI30" i="1"/>
  <c r="AI21" i="1"/>
  <c r="AI33" i="1"/>
  <c r="AI37" i="1"/>
  <c r="AI29" i="1"/>
  <c r="AI25" i="1"/>
  <c r="AI27" i="1"/>
  <c r="AI26" i="1"/>
  <c r="AI19" i="1"/>
  <c r="AI31" i="1"/>
  <c r="AI34" i="1"/>
  <c r="AI28" i="1"/>
  <c r="AI22" i="1"/>
  <c r="AI32" i="1"/>
</calcChain>
</file>

<file path=xl/sharedStrings.xml><?xml version="1.0" encoding="utf-8"?>
<sst xmlns="http://schemas.openxmlformats.org/spreadsheetml/2006/main" count="1012" uniqueCount="393">
  <si>
    <t>File opened</t>
  </si>
  <si>
    <t>2023-07-17 15:27:13</t>
  </si>
  <si>
    <t>Console s/n</t>
  </si>
  <si>
    <t>68C-812122</t>
  </si>
  <si>
    <t>Console ver</t>
  </si>
  <si>
    <t>Bluestem v.2.1.08</t>
  </si>
  <si>
    <t>Scripts ver</t>
  </si>
  <si>
    <t>2022.05  2.1.08, Aug 2022</t>
  </si>
  <si>
    <t>Head s/n</t>
  </si>
  <si>
    <t>68H-982112</t>
  </si>
  <si>
    <t>Head ver</t>
  </si>
  <si>
    <t>1.4.22</t>
  </si>
  <si>
    <t>Head cal</t>
  </si>
  <si>
    <t>{"h2obspan1": "1.00295", "tbzero": "0.0309811", "h2oaspan1": "1.00972", "co2aspan1": "1.00275", "h2obspanconc2": "0", "co2azero": "0.93247", "tazero": "-0.061388", "h2obzero": "1.01733", "flowazero": "0.27678", "chamberpressurezero": "2.68218", "co2aspanconc1": "2491", "h2obspan2": "0", "flowbzero": "0.32228", "flowmeterzero": "1.00451", "co2aspan2a": "0.305485", "co2bzero": "0.935154", "oxygen": "21", "co2bspan2a": "0.304297", "co2bspanconc2": "299.3", "ssa_ref": "31724", "co2bspan2": "-0.0338567", "h2oaspanconc2": "0", "ssb_ref": "35739", "h2obspanconc1": "12.12", "co2aspanconc2": "299.3", "co2bspan2b": "0.301941", "h2obspan2a": "0.0707451", "h2oazero": "1.01368", "h2oaspan2b": "0.0726308", "co2bspanconc1": "2491", "co2aspan2b": "0.303179", "co2aspan2": "-0.033707", "co2bspan1": "1.00256", "h2oaspanconc1": "12.13", "h2oaspan2": "0", "h2obspan2b": "0.0709538", "h2oaspan2a": "0.0719315"}</t>
  </si>
  <si>
    <t>CO2 rangematch</t>
  </si>
  <si>
    <t>Mon Jul 10 11:00</t>
  </si>
  <si>
    <t>H2O rangematch</t>
  </si>
  <si>
    <t>Tue Jun  6 13:05</t>
  </si>
  <si>
    <t>Chamber type</t>
  </si>
  <si>
    <t>6800-01A</t>
  </si>
  <si>
    <t>Chamber s/n</t>
  </si>
  <si>
    <t>MPF-281862</t>
  </si>
  <si>
    <t>Chamber rev</t>
  </si>
  <si>
    <t>0</t>
  </si>
  <si>
    <t>Chamber cal</t>
  </si>
  <si>
    <t>Fluorometer</t>
  </si>
  <si>
    <t>Flr. Version</t>
  </si>
  <si>
    <t>15:27:13</t>
  </si>
  <si>
    <t>Stability Definition:	CO2_r (Meas): Per=20	A (GasEx): Std&lt;0.2 Per=20	Qin (LeafQ): Std&lt;1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</si>
  <si>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</si>
  <si>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</si>
  <si>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</si>
  <si>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</si>
  <si>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</si>
  <si>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</si>
  <si>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</si>
  <si>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</si>
  <si>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</si>
  <si>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</si>
  <si>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</si>
  <si>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</si>
  <si>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</si>
  <si>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</si>
  <si>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</si>
  <si>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</si>
  <si>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</si>
  <si>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</si>
  <si>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</si>
  <si>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</si>
  <si>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</si>
  <si>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</si>
  <si>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</si>
  <si>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</si>
  <si>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</si>
  <si>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</si>
  <si>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</si>
  <si>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</si>
  <si>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</si>
  <si>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</si>
  <si>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</si>
  <si>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</si>
  <si>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</si>
  <si>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</si>
  <si>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</si>
  <si>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</si>
  <si>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</si>
  <si>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</si>
  <si>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</si>
  <si>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</si>
  <si>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</si>
  <si>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</si>
  <si>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</si>
  <si>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</si>
  <si>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</si>
  <si>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</si>
  <si>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</si>
  <si>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</si>
  <si>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</si>
  <si>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</si>
  <si>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</si>
  <si>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</si>
  <si>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</si>
  <si>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</si>
  <si>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</si>
  <si>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</si>
  <si>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</si>
  <si>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</si>
  <si>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4.42126 92.5467 386.912 626.246 874.541 1083.99 1306.72 1475.53</t>
  </si>
  <si>
    <t>Fs_true</t>
  </si>
  <si>
    <t>0.106017 104.003 404.1 601.353 802.862 1001.17 1204.52 1401.18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</si>
  <si>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</si>
  <si>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</si>
  <si>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</si>
  <si>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</si>
  <si>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</si>
  <si>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</si>
  <si>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</si>
  <si>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</si>
  <si>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</si>
  <si>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</si>
  <si>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</si>
  <si>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</si>
  <si>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</si>
  <si>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</si>
  <si>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</si>
  <si>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</si>
  <si>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</si>
  <si>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</si>
  <si>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</si>
  <si>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</si>
  <si>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</si>
  <si>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</si>
  <si>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</si>
  <si>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</si>
  <si>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</si>
  <si>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</si>
  <si>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</si>
  <si>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</si>
  <si>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</si>
  <si>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</si>
  <si>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</si>
  <si>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</si>
  <si>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</si>
  <si>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</si>
  <si>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</si>
  <si>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</si>
  <si>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</si>
  <si>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</si>
  <si>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</si>
  <si>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</si>
  <si>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</si>
  <si>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</si>
  <si>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</si>
  <si>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</si>
  <si>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</si>
  <si>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</si>
  <si>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</si>
  <si>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</si>
  <si>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</si>
  <si>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</si>
  <si>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</si>
  <si>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</si>
  <si>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</si>
  <si>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</si>
  <si>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</si>
  <si>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</si>
  <si>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</si>
  <si>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</si>
  <si>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</si>
  <si>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</si>
  <si>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</si>
  <si>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</si>
  <si>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</si>
  <si>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</si>
  <si>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</si>
  <si>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</si>
  <si>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</si>
  <si>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</si>
  <si>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</si>
  <si>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</si>
  <si>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</si>
  <si>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</si>
  <si>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</si>
  <si>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</si>
  <si>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</si>
  <si>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</si>
  <si>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</si>
  <si>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</si>
  <si>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</si>
  <si>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</si>
  <si>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</si>
  <si>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</si>
  <si>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</si>
  <si>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</si>
  <si>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</si>
  <si>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</si>
  <si>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</si>
  <si>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</si>
  <si>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</si>
  <si>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</si>
  <si>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</si>
  <si>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</si>
  <si>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</si>
  <si>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</si>
  <si>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</si>
  <si>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</si>
  <si>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</si>
  <si>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</si>
  <si>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</si>
  <si>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</si>
  <si>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</si>
  <si>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</si>
  <si>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</si>
  <si>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</si>
  <si>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</si>
  <si>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</si>
  <si>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</si>
  <si>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</si>
  <si>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</si>
  <si>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</si>
  <si>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</si>
  <si>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</si>
  <si>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</si>
  <si>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</si>
  <si>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</si>
  <si>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</si>
  <si>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</si>
  <si>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</si>
  <si>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</si>
  <si>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</si>
  <si>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</si>
  <si>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</si>
  <si>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</si>
  <si>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</si>
  <si>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</si>
  <si>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</si>
  <si>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</si>
  <si>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</si>
  <si>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</si>
  <si>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</si>
  <si>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</si>
  <si>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</si>
  <si>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</si>
  <si>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</si>
  <si>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</si>
  <si>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</si>
  <si>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</si>
  <si>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</si>
  <si>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</si>
  <si>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</si>
  <si>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</si>
  <si>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</si>
  <si>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</si>
  <si>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</si>
  <si>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</si>
  <si>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</si>
  <si>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</si>
  <si>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</si>
  <si>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</si>
  <si>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</si>
  <si>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</si>
  <si>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</si>
  <si>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</si>
  <si>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</si>
  <si>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</si>
  <si>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</si>
  <si>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</si>
  <si>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</si>
  <si>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</si>
  <si>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</si>
  <si>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</si>
  <si>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</si>
  <si>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</si>
  <si>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</si>
  <si>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</si>
  <si>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AccH2O_hum</t>
  </si>
  <si>
    <t>CO2_hrs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</si>
  <si>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</si>
  <si>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</si>
  <si>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</si>
  <si>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</si>
  <si>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</si>
  <si>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</si>
  <si>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</si>
  <si>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</si>
  <si>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</si>
  <si>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</si>
  <si>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</si>
  <si>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</si>
  <si>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</si>
  <si>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</si>
  <si>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</si>
  <si>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</si>
  <si>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</si>
  <si>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</si>
  <si>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</si>
  <si>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</si>
  <si>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</si>
  <si>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</si>
  <si>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</si>
  <si>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</si>
  <si>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</si>
  <si>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</si>
  <si>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</si>
  <si>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</si>
  <si>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</si>
  <si>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</si>
  <si>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</si>
  <si>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</si>
  <si>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</si>
  <si>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</si>
  <si>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</si>
  <si>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</si>
  <si>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</si>
  <si>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</si>
  <si>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</si>
  <si>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</si>
  <si>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</si>
  <si>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</si>
  <si>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</si>
  <si>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</si>
  <si>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</si>
  <si>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</si>
  <si>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</si>
  <si>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</si>
  <si>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</si>
  <si>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</si>
  <si>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</si>
  <si>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</si>
  <si>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</si>
  <si>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</si>
  <si>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</si>
  <si>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</si>
  <si>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</si>
  <si>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</si>
  <si>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</si>
  <si>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</si>
  <si>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</si>
  <si>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</si>
  <si>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</si>
  <si>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</si>
  <si>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</si>
  <si>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</si>
  <si>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</si>
  <si>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</si>
  <si>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</si>
  <si>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</si>
  <si>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</si>
  <si>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</si>
  <si>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</si>
  <si>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</si>
  <si>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</si>
  <si>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</si>
  <si>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</si>
  <si>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</si>
  <si>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</si>
  <si>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</si>
  <si>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</si>
  <si>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</si>
  <si>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</si>
  <si>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</si>
  <si>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</si>
  <si>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20230717 15:28:38</t>
  </si>
  <si>
    <t>15:28:38</t>
  </si>
  <si>
    <t>none</t>
  </si>
  <si>
    <t>20230717</t>
  </si>
  <si>
    <t>kse</t>
  </si>
  <si>
    <t xml:space="preserve">DROC </t>
  </si>
  <si>
    <t>BNL21838</t>
  </si>
  <si>
    <t>15:21:18</t>
  </si>
  <si>
    <t>2/2</t>
  </si>
  <si>
    <t>00000000</t>
  </si>
  <si>
    <t>iiiiiiii</t>
  </si>
  <si>
    <t>off</t>
  </si>
  <si>
    <t>20230717 15:29:39</t>
  </si>
  <si>
    <t>15:29:39</t>
  </si>
  <si>
    <t>20230717 15:30:40</t>
  </si>
  <si>
    <t>15:30:40</t>
  </si>
  <si>
    <t>20230717 15:31:41</t>
  </si>
  <si>
    <t>15:31:41</t>
  </si>
  <si>
    <t>20230717 15:32:42</t>
  </si>
  <si>
    <t>15:32:42</t>
  </si>
  <si>
    <t>20230717 15:33:43</t>
  </si>
  <si>
    <t>15:33:43</t>
  </si>
  <si>
    <t>20230717 15:34:44</t>
  </si>
  <si>
    <t>15:34:44</t>
  </si>
  <si>
    <t>20230717 15:35:45</t>
  </si>
  <si>
    <t>15:35:45</t>
  </si>
  <si>
    <t>20230717 15:36:46</t>
  </si>
  <si>
    <t>15:36:46</t>
  </si>
  <si>
    <t>20230717 15:37:47</t>
  </si>
  <si>
    <t>15:37:47</t>
  </si>
  <si>
    <t>20230717 15:38:48</t>
  </si>
  <si>
    <t>15:38:48</t>
  </si>
  <si>
    <t>20230717 15:39:49</t>
  </si>
  <si>
    <t>15:39:49</t>
  </si>
  <si>
    <t>20230717 15:40:50</t>
  </si>
  <si>
    <t>15:40:50</t>
  </si>
  <si>
    <t>20230717 15:41:51</t>
  </si>
  <si>
    <t>15:41:51</t>
  </si>
  <si>
    <t>20230717 15:42:52</t>
  </si>
  <si>
    <t>15:42:52</t>
  </si>
  <si>
    <t>20230717 15:43:53</t>
  </si>
  <si>
    <t>15:43:53</t>
  </si>
  <si>
    <t>20230717 15:44:54</t>
  </si>
  <si>
    <t>15:44:54</t>
  </si>
  <si>
    <t>20230717 15:45:55</t>
  </si>
  <si>
    <t>15:45:55</t>
  </si>
  <si>
    <t>20230717 15:46:56</t>
  </si>
  <si>
    <t>15:46:56</t>
  </si>
  <si>
    <t>20230717 15:48:12</t>
  </si>
  <si>
    <t>15:48:12</t>
  </si>
  <si>
    <t>Mikaela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</si>
</sst>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workbookViewId="0">
      <selection activeCell="B7" sqref="B7"/>
    </sheetView>
  </sheetViews>
  <sheetFormatPr baseColWidth="10" defaultColWidth="8.83203125" defaultRowHeight="15" x14ac:dyDescent="0.2"/>
  <sheetData>
    <row r="2" spans="1:216" x14ac:dyDescent="0.2">
      <c r="A2" t="s">
        <v>29</v>
      </c>
      <c r="B2" t="s">
        <v>30</v>
      </c>
      <c r="C2" t="s">
        <v>32</v>
      </c>
    </row>
    <row r="3" spans="1:216" x14ac:dyDescent="0.2">
      <c r="B3" t="s">
        <v>31</v>
      </c>
      <c r="C3">
        <v>21</v>
      </c>
    </row>
    <row r="4" spans="1:216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16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45</v>
      </c>
      <c r="B6" t="s">
        <v>46</v>
      </c>
      <c r="C6" t="s">
        <v>47</v>
      </c>
      <c r="D6" t="s">
        <v>48</v>
      </c>
      <c r="E6" t="s">
        <v>50</v>
      </c>
    </row>
    <row r="7" spans="1:216" x14ac:dyDescent="0.2">
      <c r="B7">
        <v>3.6819999999999999</v>
      </c>
      <c r="C7">
        <v>0.5</v>
      </c>
      <c r="D7" t="s">
        <v>49</v>
      </c>
      <c r="E7">
        <v>2</v>
      </c>
    </row>
    <row r="8" spans="1:216" x14ac:dyDescent="0.2">
      <c r="A8" t="s">
        <v>51</v>
      </c>
      <c r="B8" t="s">
        <v>52</v>
      </c>
      <c r="C8" t="s">
        <v>53</v>
      </c>
      <c r="D8" t="s">
        <v>54</v>
      </c>
      <c r="E8" t="s">
        <v>55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56</v>
      </c>
      <c r="B10" t="s">
        <v>57</v>
      </c>
      <c r="C10" t="s">
        <v>59</v>
      </c>
      <c r="D10" t="s">
        <v>61</v>
      </c>
      <c r="E10" t="s">
        <v>62</v>
      </c>
      <c r="F10" t="s">
        <v>63</v>
      </c>
      <c r="G10" t="s">
        <v>64</v>
      </c>
      <c r="H10" t="s">
        <v>65</v>
      </c>
      <c r="I10" t="s">
        <v>66</v>
      </c>
      <c r="J10" t="s">
        <v>67</v>
      </c>
      <c r="K10" t="s">
        <v>68</v>
      </c>
      <c r="L10" t="s">
        <v>69</v>
      </c>
      <c r="M10" t="s">
        <v>70</v>
      </c>
      <c r="N10" t="s">
        <v>71</v>
      </c>
      <c r="O10" t="s">
        <v>72</v>
      </c>
      <c r="P10" t="s">
        <v>73</v>
      </c>
      <c r="Q10" t="s">
        <v>74</v>
      </c>
    </row>
    <row r="11" spans="1:216" x14ac:dyDescent="0.2">
      <c r="B11" t="s">
        <v>58</v>
      </c>
      <c r="C11" t="s">
        <v>60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81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 t="s">
        <v>88</v>
      </c>
      <c r="H14" t="s">
        <v>90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87</v>
      </c>
      <c r="G15" t="s">
        <v>89</v>
      </c>
      <c r="H15">
        <v>0</v>
      </c>
    </row>
    <row r="16" spans="1:216" x14ac:dyDescent="0.2">
      <c r="A16" t="s">
        <v>91</v>
      </c>
      <c r="B16" t="s">
        <v>91</v>
      </c>
      <c r="C16" t="s">
        <v>91</v>
      </c>
      <c r="D16" t="s">
        <v>91</v>
      </c>
      <c r="E16" t="s">
        <v>91</v>
      </c>
      <c r="F16" t="s">
        <v>91</v>
      </c>
      <c r="G16" t="s">
        <v>92</v>
      </c>
      <c r="H16" t="s">
        <v>92</v>
      </c>
      <c r="I16" t="s">
        <v>92</v>
      </c>
      <c r="J16" t="s">
        <v>92</v>
      </c>
      <c r="K16" t="s">
        <v>92</v>
      </c>
      <c r="L16" t="s">
        <v>93</v>
      </c>
      <c r="M16" t="s">
        <v>93</v>
      </c>
      <c r="N16" t="s">
        <v>93</v>
      </c>
      <c r="O16" t="s">
        <v>93</v>
      </c>
      <c r="P16" t="s">
        <v>93</v>
      </c>
      <c r="Q16" t="s">
        <v>93</v>
      </c>
      <c r="R16" t="s">
        <v>93</v>
      </c>
      <c r="S16" t="s">
        <v>93</v>
      </c>
      <c r="T16" t="s">
        <v>93</v>
      </c>
      <c r="U16" t="s">
        <v>93</v>
      </c>
      <c r="V16" t="s">
        <v>93</v>
      </c>
      <c r="W16" t="s">
        <v>93</v>
      </c>
      <c r="X16" t="s">
        <v>93</v>
      </c>
      <c r="Y16" t="s">
        <v>93</v>
      </c>
      <c r="Z16" t="s">
        <v>93</v>
      </c>
      <c r="AA16" t="s">
        <v>93</v>
      </c>
      <c r="AB16" t="s">
        <v>93</v>
      </c>
      <c r="AC16" t="s">
        <v>93</v>
      </c>
      <c r="AD16" t="s">
        <v>93</v>
      </c>
      <c r="AE16" t="s">
        <v>93</v>
      </c>
      <c r="AF16" t="s">
        <v>93</v>
      </c>
      <c r="AG16" t="s">
        <v>93</v>
      </c>
      <c r="AH16" t="s">
        <v>93</v>
      </c>
      <c r="AI16" t="s">
        <v>93</v>
      </c>
      <c r="AJ16" t="s">
        <v>94</v>
      </c>
      <c r="AK16" t="s">
        <v>94</v>
      </c>
      <c r="AL16" t="s">
        <v>94</v>
      </c>
      <c r="AM16" t="s">
        <v>94</v>
      </c>
      <c r="AN16" t="s">
        <v>94</v>
      </c>
      <c r="AO16" t="s">
        <v>95</v>
      </c>
      <c r="AP16" t="s">
        <v>95</v>
      </c>
      <c r="AQ16" t="s">
        <v>95</v>
      </c>
      <c r="AR16" t="s">
        <v>95</v>
      </c>
      <c r="AS16" t="s">
        <v>96</v>
      </c>
      <c r="AT16" t="s">
        <v>96</v>
      </c>
      <c r="AU16" t="s">
        <v>96</v>
      </c>
      <c r="AV16" t="s">
        <v>96</v>
      </c>
      <c r="AW16" t="s">
        <v>96</v>
      </c>
      <c r="AX16" t="s">
        <v>96</v>
      </c>
      <c r="AY16" t="s">
        <v>96</v>
      </c>
      <c r="AZ16" t="s">
        <v>96</v>
      </c>
      <c r="BA16" t="s">
        <v>96</v>
      </c>
      <c r="BB16" t="s">
        <v>96</v>
      </c>
      <c r="BC16" t="s">
        <v>96</v>
      </c>
      <c r="BD16" t="s">
        <v>96</v>
      </c>
      <c r="BE16" t="s">
        <v>96</v>
      </c>
      <c r="BF16" t="s">
        <v>96</v>
      </c>
      <c r="BG16" t="s">
        <v>96</v>
      </c>
      <c r="BH16" t="s">
        <v>96</v>
      </c>
      <c r="BI16" t="s">
        <v>96</v>
      </c>
      <c r="BJ16" t="s">
        <v>96</v>
      </c>
      <c r="BK16" t="s">
        <v>97</v>
      </c>
      <c r="BL16" t="s">
        <v>97</v>
      </c>
      <c r="BM16" t="s">
        <v>97</v>
      </c>
      <c r="BN16" t="s">
        <v>97</v>
      </c>
      <c r="BO16" t="s">
        <v>97</v>
      </c>
      <c r="BP16" t="s">
        <v>97</v>
      </c>
      <c r="BQ16" t="s">
        <v>97</v>
      </c>
      <c r="BR16" t="s">
        <v>97</v>
      </c>
      <c r="BS16" t="s">
        <v>97</v>
      </c>
      <c r="BT16" t="s">
        <v>97</v>
      </c>
      <c r="BU16" t="s">
        <v>98</v>
      </c>
      <c r="BV16" t="s">
        <v>98</v>
      </c>
      <c r="BW16" t="s">
        <v>98</v>
      </c>
      <c r="BX16" t="s">
        <v>98</v>
      </c>
      <c r="BY16" t="s">
        <v>98</v>
      </c>
      <c r="BZ16" t="s">
        <v>98</v>
      </c>
      <c r="CA16" t="s">
        <v>98</v>
      </c>
      <c r="CB16" t="s">
        <v>98</v>
      </c>
      <c r="CC16" t="s">
        <v>98</v>
      </c>
      <c r="CD16" t="s">
        <v>98</v>
      </c>
      <c r="CE16" t="s">
        <v>98</v>
      </c>
      <c r="CF16" t="s">
        <v>98</v>
      </c>
      <c r="CG16" t="s">
        <v>98</v>
      </c>
      <c r="CH16" t="s">
        <v>98</v>
      </c>
      <c r="CI16" t="s">
        <v>98</v>
      </c>
      <c r="CJ16" t="s">
        <v>98</v>
      </c>
      <c r="CK16" t="s">
        <v>98</v>
      </c>
      <c r="CL16" t="s">
        <v>98</v>
      </c>
      <c r="CM16" t="s">
        <v>99</v>
      </c>
      <c r="CN16" t="s">
        <v>99</v>
      </c>
      <c r="CO16" t="s">
        <v>99</v>
      </c>
      <c r="CP16" t="s">
        <v>99</v>
      </c>
      <c r="CQ16" t="s">
        <v>99</v>
      </c>
      <c r="CR16" t="s">
        <v>99</v>
      </c>
      <c r="CS16" t="s">
        <v>99</v>
      </c>
      <c r="CT16" t="s">
        <v>99</v>
      </c>
      <c r="CU16" t="s">
        <v>99</v>
      </c>
      <c r="CV16" t="s">
        <v>99</v>
      </c>
      <c r="CW16" t="s">
        <v>99</v>
      </c>
      <c r="CX16" t="s">
        <v>99</v>
      </c>
      <c r="CY16" t="s">
        <v>99</v>
      </c>
      <c r="CZ16" t="s">
        <v>100</v>
      </c>
      <c r="DA16" t="s">
        <v>100</v>
      </c>
      <c r="DB16" t="s">
        <v>100</v>
      </c>
      <c r="DC16" t="s">
        <v>100</v>
      </c>
      <c r="DD16" t="s">
        <v>100</v>
      </c>
      <c r="DE16" t="s">
        <v>100</v>
      </c>
      <c r="DF16" t="s">
        <v>100</v>
      </c>
      <c r="DG16" t="s">
        <v>100</v>
      </c>
      <c r="DH16" t="s">
        <v>100</v>
      </c>
      <c r="DI16" t="s">
        <v>100</v>
      </c>
      <c r="DJ16" t="s">
        <v>100</v>
      </c>
      <c r="DK16" t="s">
        <v>100</v>
      </c>
      <c r="DL16" t="s">
        <v>100</v>
      </c>
      <c r="DM16" t="s">
        <v>100</v>
      </c>
      <c r="DN16" t="s">
        <v>100</v>
      </c>
      <c r="DO16" t="s">
        <v>101</v>
      </c>
      <c r="DP16" t="s">
        <v>101</v>
      </c>
      <c r="DQ16" t="s">
        <v>101</v>
      </c>
      <c r="DR16" t="s">
        <v>101</v>
      </c>
      <c r="DS16" t="s">
        <v>101</v>
      </c>
      <c r="DT16" t="s">
        <v>101</v>
      </c>
      <c r="DU16" t="s">
        <v>101</v>
      </c>
      <c r="DV16" t="s">
        <v>101</v>
      </c>
      <c r="DW16" t="s">
        <v>101</v>
      </c>
      <c r="DX16" t="s">
        <v>101</v>
      </c>
      <c r="DY16" t="s">
        <v>101</v>
      </c>
      <c r="DZ16" t="s">
        <v>101</v>
      </c>
      <c r="EA16" t="s">
        <v>101</v>
      </c>
      <c r="EB16" t="s">
        <v>101</v>
      </c>
      <c r="EC16" t="s">
        <v>101</v>
      </c>
      <c r="ED16" t="s">
        <v>101</v>
      </c>
      <c r="EE16" t="s">
        <v>101</v>
      </c>
      <c r="EF16" t="s">
        <v>101</v>
      </c>
      <c r="EG16" t="s">
        <v>102</v>
      </c>
      <c r="EH16" t="s">
        <v>102</v>
      </c>
      <c r="EI16" t="s">
        <v>102</v>
      </c>
      <c r="EJ16" t="s">
        <v>102</v>
      </c>
      <c r="EK16" t="s">
        <v>102</v>
      </c>
      <c r="EL16" t="s">
        <v>102</v>
      </c>
      <c r="EM16" t="s">
        <v>102</v>
      </c>
      <c r="EN16" t="s">
        <v>102</v>
      </c>
      <c r="EO16" t="s">
        <v>102</v>
      </c>
      <c r="EP16" t="s">
        <v>102</v>
      </c>
      <c r="EQ16" t="s">
        <v>102</v>
      </c>
      <c r="ER16" t="s">
        <v>102</v>
      </c>
      <c r="ES16" t="s">
        <v>102</v>
      </c>
      <c r="ET16" t="s">
        <v>102</v>
      </c>
      <c r="EU16" t="s">
        <v>102</v>
      </c>
      <c r="EV16" t="s">
        <v>102</v>
      </c>
      <c r="EW16" t="s">
        <v>102</v>
      </c>
      <c r="EX16" t="s">
        <v>102</v>
      </c>
      <c r="EY16" t="s">
        <v>102</v>
      </c>
      <c r="EZ16" t="s">
        <v>103</v>
      </c>
      <c r="FA16" t="s">
        <v>103</v>
      </c>
      <c r="FB16" t="s">
        <v>103</v>
      </c>
      <c r="FC16" t="s">
        <v>103</v>
      </c>
      <c r="FD16" t="s">
        <v>103</v>
      </c>
      <c r="FE16" t="s">
        <v>103</v>
      </c>
      <c r="FF16" t="s">
        <v>103</v>
      </c>
      <c r="FG16" t="s">
        <v>103</v>
      </c>
      <c r="FH16" t="s">
        <v>103</v>
      </c>
      <c r="FI16" t="s">
        <v>103</v>
      </c>
      <c r="FJ16" t="s">
        <v>103</v>
      </c>
      <c r="FK16" t="s">
        <v>103</v>
      </c>
      <c r="FL16" t="s">
        <v>103</v>
      </c>
      <c r="FM16" t="s">
        <v>103</v>
      </c>
      <c r="FN16" t="s">
        <v>103</v>
      </c>
      <c r="FO16" t="s">
        <v>103</v>
      </c>
      <c r="FP16" t="s">
        <v>103</v>
      </c>
      <c r="FQ16" t="s">
        <v>103</v>
      </c>
      <c r="FR16" t="s">
        <v>103</v>
      </c>
      <c r="FS16" t="s">
        <v>104</v>
      </c>
      <c r="FT16" t="s">
        <v>104</v>
      </c>
      <c r="FU16" t="s">
        <v>104</v>
      </c>
      <c r="FV16" t="s">
        <v>104</v>
      </c>
      <c r="FW16" t="s">
        <v>104</v>
      </c>
      <c r="FX16" t="s">
        <v>104</v>
      </c>
      <c r="FY16" t="s">
        <v>104</v>
      </c>
      <c r="FZ16" t="s">
        <v>104</v>
      </c>
      <c r="GA16" t="s">
        <v>104</v>
      </c>
      <c r="GB16" t="s">
        <v>104</v>
      </c>
      <c r="GC16" t="s">
        <v>104</v>
      </c>
      <c r="GD16" t="s">
        <v>104</v>
      </c>
      <c r="GE16" t="s">
        <v>104</v>
      </c>
      <c r="GF16" t="s">
        <v>104</v>
      </c>
      <c r="GG16" t="s">
        <v>104</v>
      </c>
      <c r="GH16" t="s">
        <v>104</v>
      </c>
      <c r="GI16" t="s">
        <v>104</v>
      </c>
      <c r="GJ16" t="s">
        <v>104</v>
      </c>
      <c r="GK16" t="s">
        <v>105</v>
      </c>
      <c r="GL16" t="s">
        <v>105</v>
      </c>
      <c r="GM16" t="s">
        <v>105</v>
      </c>
      <c r="GN16" t="s">
        <v>105</v>
      </c>
      <c r="GO16" t="s">
        <v>105</v>
      </c>
      <c r="GP16" t="s">
        <v>105</v>
      </c>
      <c r="GQ16" t="s">
        <v>105</v>
      </c>
      <c r="GR16" t="s">
        <v>105</v>
      </c>
      <c r="GS16" t="s">
        <v>106</v>
      </c>
      <c r="GT16" t="s">
        <v>106</v>
      </c>
      <c r="GU16" t="s">
        <v>106</v>
      </c>
      <c r="GV16" t="s">
        <v>106</v>
      </c>
      <c r="GW16" t="s">
        <v>106</v>
      </c>
      <c r="GX16" t="s">
        <v>106</v>
      </c>
      <c r="GY16" t="s">
        <v>106</v>
      </c>
      <c r="GZ16" t="s">
        <v>106</v>
      </c>
      <c r="HA16" t="s">
        <v>106</v>
      </c>
      <c r="HB16" t="s">
        <v>106</v>
      </c>
      <c r="HC16" t="s">
        <v>106</v>
      </c>
      <c r="HD16" t="s">
        <v>106</v>
      </c>
      <c r="HE16" t="s">
        <v>106</v>
      </c>
      <c r="HF16" t="s">
        <v>106</v>
      </c>
      <c r="HG16" t="s">
        <v>106</v>
      </c>
      <c r="HH16" t="s">
        <v>106</v>
      </c>
    </row>
    <row r="17" spans="1:216" x14ac:dyDescent="0.2">
      <c r="A17" t="s">
        <v>107</v>
      </c>
      <c r="B17" t="s">
        <v>108</v>
      </c>
      <c r="C17" t="s">
        <v>109</v>
      </c>
      <c r="D17" t="s">
        <v>110</v>
      </c>
      <c r="E17" t="s">
        <v>111</v>
      </c>
      <c r="F17" t="s">
        <v>112</v>
      </c>
      <c r="G17" t="s">
        <v>113</v>
      </c>
      <c r="H17" t="s">
        <v>114</v>
      </c>
      <c r="I17" t="s">
        <v>115</v>
      </c>
      <c r="J17" t="s">
        <v>116</v>
      </c>
      <c r="K17" t="s">
        <v>117</v>
      </c>
      <c r="L17" t="s">
        <v>118</v>
      </c>
      <c r="M17" t="s">
        <v>119</v>
      </c>
      <c r="N17" t="s">
        <v>120</v>
      </c>
      <c r="O17" t="s">
        <v>121</v>
      </c>
      <c r="P17" t="s">
        <v>122</v>
      </c>
      <c r="Q17" t="s">
        <v>123</v>
      </c>
      <c r="R17" t="s">
        <v>124</v>
      </c>
      <c r="S17" t="s">
        <v>125</v>
      </c>
      <c r="T17" t="s">
        <v>126</v>
      </c>
      <c r="U17" t="s">
        <v>127</v>
      </c>
      <c r="V17" t="s">
        <v>128</v>
      </c>
      <c r="W17" t="s">
        <v>129</v>
      </c>
      <c r="X17" t="s">
        <v>130</v>
      </c>
      <c r="Y17" t="s">
        <v>131</v>
      </c>
      <c r="Z17" t="s">
        <v>132</v>
      </c>
      <c r="AA17" t="s">
        <v>133</v>
      </c>
      <c r="AB17" t="s">
        <v>134</v>
      </c>
      <c r="AC17" t="s">
        <v>135</v>
      </c>
      <c r="AD17" t="s">
        <v>136</v>
      </c>
      <c r="AE17" t="s">
        <v>137</v>
      </c>
      <c r="AF17" t="s">
        <v>138</v>
      </c>
      <c r="AG17" t="s">
        <v>139</v>
      </c>
      <c r="AH17" t="s">
        <v>140</v>
      </c>
      <c r="AI17" t="s">
        <v>141</v>
      </c>
      <c r="AJ17" t="s">
        <v>94</v>
      </c>
      <c r="AK17" t="s">
        <v>142</v>
      </c>
      <c r="AL17" t="s">
        <v>143</v>
      </c>
      <c r="AM17" t="s">
        <v>144</v>
      </c>
      <c r="AN17" t="s">
        <v>145</v>
      </c>
      <c r="AO17" t="s">
        <v>146</v>
      </c>
      <c r="AP17" t="s">
        <v>147</v>
      </c>
      <c r="AQ17" t="s">
        <v>148</v>
      </c>
      <c r="AR17" t="s">
        <v>149</v>
      </c>
      <c r="AS17" t="s">
        <v>118</v>
      </c>
      <c r="AT17" t="s">
        <v>150</v>
      </c>
      <c r="AU17" t="s">
        <v>151</v>
      </c>
      <c r="AV17" t="s">
        <v>152</v>
      </c>
      <c r="AW17" t="s">
        <v>153</v>
      </c>
      <c r="AX17" t="s">
        <v>154</v>
      </c>
      <c r="AY17" t="s">
        <v>155</v>
      </c>
      <c r="AZ17" t="s">
        <v>156</v>
      </c>
      <c r="BA17" t="s">
        <v>157</v>
      </c>
      <c r="BB17" t="s">
        <v>158</v>
      </c>
      <c r="BC17" t="s">
        <v>159</v>
      </c>
      <c r="BD17" t="s">
        <v>160</v>
      </c>
      <c r="BE17" t="s">
        <v>161</v>
      </c>
      <c r="BF17" t="s">
        <v>162</v>
      </c>
      <c r="BG17" t="s">
        <v>163</v>
      </c>
      <c r="BH17" t="s">
        <v>164</v>
      </c>
      <c r="BI17" t="s">
        <v>165</v>
      </c>
      <c r="BJ17" t="s">
        <v>166</v>
      </c>
      <c r="BK17" t="s">
        <v>167</v>
      </c>
      <c r="BL17" t="s">
        <v>168</v>
      </c>
      <c r="BM17" t="s">
        <v>169</v>
      </c>
      <c r="BN17" t="s">
        <v>170</v>
      </c>
      <c r="BO17" t="s">
        <v>171</v>
      </c>
      <c r="BP17" t="s">
        <v>172</v>
      </c>
      <c r="BQ17" t="s">
        <v>173</v>
      </c>
      <c r="BR17" t="s">
        <v>174</v>
      </c>
      <c r="BS17" t="s">
        <v>175</v>
      </c>
      <c r="BT17" t="s">
        <v>176</v>
      </c>
      <c r="BU17" t="s">
        <v>177</v>
      </c>
      <c r="BV17" t="s">
        <v>178</v>
      </c>
      <c r="BW17" t="s">
        <v>179</v>
      </c>
      <c r="BX17" t="s">
        <v>180</v>
      </c>
      <c r="BY17" t="s">
        <v>181</v>
      </c>
      <c r="BZ17" t="s">
        <v>182</v>
      </c>
      <c r="CA17" t="s">
        <v>183</v>
      </c>
      <c r="CB17" t="s">
        <v>184</v>
      </c>
      <c r="CC17" t="s">
        <v>185</v>
      </c>
      <c r="CD17" t="s">
        <v>186</v>
      </c>
      <c r="CE17" t="s">
        <v>187</v>
      </c>
      <c r="CF17" t="s">
        <v>188</v>
      </c>
      <c r="CG17" t="s">
        <v>189</v>
      </c>
      <c r="CH17" t="s">
        <v>190</v>
      </c>
      <c r="CI17" t="s">
        <v>191</v>
      </c>
      <c r="CJ17" t="s">
        <v>192</v>
      </c>
      <c r="CK17" t="s">
        <v>193</v>
      </c>
      <c r="CL17" t="s">
        <v>194</v>
      </c>
      <c r="CM17" t="s">
        <v>108</v>
      </c>
      <c r="CN17" t="s">
        <v>111</v>
      </c>
      <c r="CO17" t="s">
        <v>195</v>
      </c>
      <c r="CP17" t="s">
        <v>196</v>
      </c>
      <c r="CQ17" t="s">
        <v>197</v>
      </c>
      <c r="CR17" t="s">
        <v>198</v>
      </c>
      <c r="CS17" t="s">
        <v>199</v>
      </c>
      <c r="CT17" t="s">
        <v>200</v>
      </c>
      <c r="CU17" t="s">
        <v>201</v>
      </c>
      <c r="CV17" t="s">
        <v>202</v>
      </c>
      <c r="CW17" t="s">
        <v>203</v>
      </c>
      <c r="CX17" t="s">
        <v>204</v>
      </c>
      <c r="CY17" t="s">
        <v>205</v>
      </c>
      <c r="CZ17" t="s">
        <v>206</v>
      </c>
      <c r="DA17" t="s">
        <v>207</v>
      </c>
      <c r="DB17" t="s">
        <v>208</v>
      </c>
      <c r="DC17" t="s">
        <v>209</v>
      </c>
      <c r="DD17" t="s">
        <v>210</v>
      </c>
      <c r="DE17" t="s">
        <v>211</v>
      </c>
      <c r="DF17" t="s">
        <v>212</v>
      </c>
      <c r="DG17" t="s">
        <v>213</v>
      </c>
      <c r="DH17" t="s">
        <v>214</v>
      </c>
      <c r="DI17" t="s">
        <v>215</v>
      </c>
      <c r="DJ17" t="s">
        <v>216</v>
      </c>
      <c r="DK17" t="s">
        <v>217</v>
      </c>
      <c r="DL17" t="s">
        <v>218</v>
      </c>
      <c r="DM17" t="s">
        <v>219</v>
      </c>
      <c r="DN17" t="s">
        <v>220</v>
      </c>
      <c r="DO17" t="s">
        <v>221</v>
      </c>
      <c r="DP17" t="s">
        <v>222</v>
      </c>
      <c r="DQ17" t="s">
        <v>223</v>
      </c>
      <c r="DR17" t="s">
        <v>224</v>
      </c>
      <c r="DS17" t="s">
        <v>225</v>
      </c>
      <c r="DT17" t="s">
        <v>226</v>
      </c>
      <c r="DU17" t="s">
        <v>227</v>
      </c>
      <c r="DV17" t="s">
        <v>228</v>
      </c>
      <c r="DW17" t="s">
        <v>229</v>
      </c>
      <c r="DX17" t="s">
        <v>230</v>
      </c>
      <c r="DY17" t="s">
        <v>231</v>
      </c>
      <c r="DZ17" t="s">
        <v>232</v>
      </c>
      <c r="EA17" t="s">
        <v>233</v>
      </c>
      <c r="EB17" t="s">
        <v>234</v>
      </c>
      <c r="EC17" t="s">
        <v>235</v>
      </c>
      <c r="ED17" t="s">
        <v>236</v>
      </c>
      <c r="EE17" t="s">
        <v>237</v>
      </c>
      <c r="EF17" t="s">
        <v>238</v>
      </c>
      <c r="EG17" t="s">
        <v>239</v>
      </c>
      <c r="EH17" t="s">
        <v>240</v>
      </c>
      <c r="EI17" t="s">
        <v>241</v>
      </c>
      <c r="EJ17" t="s">
        <v>242</v>
      </c>
      <c r="EK17" t="s">
        <v>243</v>
      </c>
      <c r="EL17" t="s">
        <v>244</v>
      </c>
      <c r="EM17" t="s">
        <v>245</v>
      </c>
      <c r="EN17" t="s">
        <v>246</v>
      </c>
      <c r="EO17" t="s">
        <v>247</v>
      </c>
      <c r="EP17" t="s">
        <v>248</v>
      </c>
      <c r="EQ17" t="s">
        <v>249</v>
      </c>
      <c r="ER17" t="s">
        <v>250</v>
      </c>
      <c r="ES17" t="s">
        <v>251</v>
      </c>
      <c r="ET17" t="s">
        <v>252</v>
      </c>
      <c r="EU17" t="s">
        <v>253</v>
      </c>
      <c r="EV17" t="s">
        <v>254</v>
      </c>
      <c r="EW17" t="s">
        <v>255</v>
      </c>
      <c r="EX17" t="s">
        <v>256</v>
      </c>
      <c r="EY17" t="s">
        <v>257</v>
      </c>
      <c r="EZ17" t="s">
        <v>258</v>
      </c>
      <c r="FA17" t="s">
        <v>259</v>
      </c>
      <c r="FB17" t="s">
        <v>260</v>
      </c>
      <c r="FC17" t="s">
        <v>261</v>
      </c>
      <c r="FD17" t="s">
        <v>262</v>
      </c>
      <c r="FE17" t="s">
        <v>263</v>
      </c>
      <c r="FF17" t="s">
        <v>264</v>
      </c>
      <c r="FG17" t="s">
        <v>265</v>
      </c>
      <c r="FH17" t="s">
        <v>266</v>
      </c>
      <c r="FI17" t="s">
        <v>267</v>
      </c>
      <c r="FJ17" t="s">
        <v>268</v>
      </c>
      <c r="FK17" t="s">
        <v>269</v>
      </c>
      <c r="FL17" t="s">
        <v>270</v>
      </c>
      <c r="FM17" t="s">
        <v>271</v>
      </c>
      <c r="FN17" t="s">
        <v>272</v>
      </c>
      <c r="FO17" t="s">
        <v>273</v>
      </c>
      <c r="FP17" t="s">
        <v>274</v>
      </c>
      <c r="FQ17" t="s">
        <v>275</v>
      </c>
      <c r="FR17" t="s">
        <v>276</v>
      </c>
      <c r="FS17" t="s">
        <v>277</v>
      </c>
      <c r="FT17" t="s">
        <v>278</v>
      </c>
      <c r="FU17" t="s">
        <v>279</v>
      </c>
      <c r="FV17" t="s">
        <v>280</v>
      </c>
      <c r="FW17" t="s">
        <v>281</v>
      </c>
      <c r="FX17" t="s">
        <v>282</v>
      </c>
      <c r="FY17" t="s">
        <v>283</v>
      </c>
      <c r="FZ17" t="s">
        <v>284</v>
      </c>
      <c r="GA17" t="s">
        <v>285</v>
      </c>
      <c r="GB17" t="s">
        <v>286</v>
      </c>
      <c r="GC17" t="s">
        <v>287</v>
      </c>
      <c r="GD17" t="s">
        <v>288</v>
      </c>
      <c r="GE17" t="s">
        <v>289</v>
      </c>
      <c r="GF17" t="s">
        <v>290</v>
      </c>
      <c r="GG17" t="s">
        <v>291</v>
      </c>
      <c r="GH17" t="s">
        <v>292</v>
      </c>
      <c r="GI17" t="s">
        <v>293</v>
      </c>
      <c r="GJ17" t="s">
        <v>294</v>
      </c>
      <c r="GK17" t="s">
        <v>295</v>
      </c>
      <c r="GL17" t="s">
        <v>296</v>
      </c>
      <c r="GM17" t="s">
        <v>297</v>
      </c>
      <c r="GN17" t="s">
        <v>298</v>
      </c>
      <c r="GO17" t="s">
        <v>299</v>
      </c>
      <c r="GP17" t="s">
        <v>300</v>
      </c>
      <c r="GQ17" t="s">
        <v>301</v>
      </c>
      <c r="GR17" t="s">
        <v>302</v>
      </c>
      <c r="GS17" t="s">
        <v>303</v>
      </c>
      <c r="GT17" t="s">
        <v>304</v>
      </c>
      <c r="GU17" t="s">
        <v>305</v>
      </c>
      <c r="GV17" t="s">
        <v>306</v>
      </c>
      <c r="GW17" t="s">
        <v>307</v>
      </c>
      <c r="GX17" t="s">
        <v>308</v>
      </c>
      <c r="GY17" t="s">
        <v>309</v>
      </c>
      <c r="GZ17" t="s">
        <v>310</v>
      </c>
      <c r="HA17" t="s">
        <v>311</v>
      </c>
      <c r="HB17" t="s">
        <v>312</v>
      </c>
      <c r="HC17" t="s">
        <v>313</v>
      </c>
      <c r="HD17" t="s">
        <v>314</v>
      </c>
      <c r="HE17" t="s">
        <v>315</v>
      </c>
      <c r="HF17" t="s">
        <v>316</v>
      </c>
      <c r="HG17" t="s">
        <v>317</v>
      </c>
      <c r="HH17" t="s">
        <v>318</v>
      </c>
    </row>
    <row r="18" spans="1:216" x14ac:dyDescent="0.2">
      <c r="B18" t="s">
        <v>319</v>
      </c>
      <c r="C18" t="s">
        <v>319</v>
      </c>
      <c r="F18" t="s">
        <v>319</v>
      </c>
      <c r="L18" t="s">
        <v>319</v>
      </c>
      <c r="M18" t="s">
        <v>320</v>
      </c>
      <c r="N18" t="s">
        <v>321</v>
      </c>
      <c r="O18" t="s">
        <v>322</v>
      </c>
      <c r="P18" t="s">
        <v>323</v>
      </c>
      <c r="Q18" t="s">
        <v>323</v>
      </c>
      <c r="R18" t="s">
        <v>157</v>
      </c>
      <c r="S18" t="s">
        <v>157</v>
      </c>
      <c r="T18" t="s">
        <v>320</v>
      </c>
      <c r="U18" t="s">
        <v>320</v>
      </c>
      <c r="V18" t="s">
        <v>320</v>
      </c>
      <c r="W18" t="s">
        <v>320</v>
      </c>
      <c r="X18" t="s">
        <v>324</v>
      </c>
      <c r="Y18" t="s">
        <v>325</v>
      </c>
      <c r="Z18" t="s">
        <v>325</v>
      </c>
      <c r="AA18" t="s">
        <v>326</v>
      </c>
      <c r="AB18" t="s">
        <v>327</v>
      </c>
      <c r="AC18" t="s">
        <v>326</v>
      </c>
      <c r="AD18" t="s">
        <v>326</v>
      </c>
      <c r="AE18" t="s">
        <v>326</v>
      </c>
      <c r="AF18" t="s">
        <v>324</v>
      </c>
      <c r="AG18" t="s">
        <v>324</v>
      </c>
      <c r="AH18" t="s">
        <v>324</v>
      </c>
      <c r="AI18" t="s">
        <v>324</v>
      </c>
      <c r="AJ18" t="s">
        <v>328</v>
      </c>
      <c r="AK18" t="s">
        <v>327</v>
      </c>
      <c r="AM18" t="s">
        <v>327</v>
      </c>
      <c r="AN18" t="s">
        <v>328</v>
      </c>
      <c r="AO18" t="s">
        <v>322</v>
      </c>
      <c r="AP18" t="s">
        <v>322</v>
      </c>
      <c r="AR18" t="s">
        <v>329</v>
      </c>
      <c r="AS18" t="s">
        <v>319</v>
      </c>
      <c r="AT18" t="s">
        <v>323</v>
      </c>
      <c r="AU18" t="s">
        <v>323</v>
      </c>
      <c r="AV18" t="s">
        <v>330</v>
      </c>
      <c r="AW18" t="s">
        <v>330</v>
      </c>
      <c r="AX18" t="s">
        <v>323</v>
      </c>
      <c r="AY18" t="s">
        <v>330</v>
      </c>
      <c r="AZ18" t="s">
        <v>328</v>
      </c>
      <c r="BA18" t="s">
        <v>326</v>
      </c>
      <c r="BB18" t="s">
        <v>326</v>
      </c>
      <c r="BC18" t="s">
        <v>325</v>
      </c>
      <c r="BD18" t="s">
        <v>325</v>
      </c>
      <c r="BE18" t="s">
        <v>325</v>
      </c>
      <c r="BF18" t="s">
        <v>325</v>
      </c>
      <c r="BG18" t="s">
        <v>325</v>
      </c>
      <c r="BH18" t="s">
        <v>331</v>
      </c>
      <c r="BI18" t="s">
        <v>322</v>
      </c>
      <c r="BJ18" t="s">
        <v>322</v>
      </c>
      <c r="BK18" t="s">
        <v>323</v>
      </c>
      <c r="BL18" t="s">
        <v>323</v>
      </c>
      <c r="BM18" t="s">
        <v>323</v>
      </c>
      <c r="BN18" t="s">
        <v>330</v>
      </c>
      <c r="BO18" t="s">
        <v>323</v>
      </c>
      <c r="BP18" t="s">
        <v>330</v>
      </c>
      <c r="BQ18" t="s">
        <v>326</v>
      </c>
      <c r="BR18" t="s">
        <v>326</v>
      </c>
      <c r="BS18" t="s">
        <v>325</v>
      </c>
      <c r="BT18" t="s">
        <v>325</v>
      </c>
      <c r="BU18" t="s">
        <v>322</v>
      </c>
      <c r="BZ18" t="s">
        <v>322</v>
      </c>
      <c r="CC18" t="s">
        <v>325</v>
      </c>
      <c r="CD18" t="s">
        <v>325</v>
      </c>
      <c r="CE18" t="s">
        <v>325</v>
      </c>
      <c r="CF18" t="s">
        <v>325</v>
      </c>
      <c r="CG18" t="s">
        <v>325</v>
      </c>
      <c r="CH18" t="s">
        <v>322</v>
      </c>
      <c r="CI18" t="s">
        <v>322</v>
      </c>
      <c r="CJ18" t="s">
        <v>322</v>
      </c>
      <c r="CK18" t="s">
        <v>319</v>
      </c>
      <c r="CM18" t="s">
        <v>332</v>
      </c>
      <c r="CO18" t="s">
        <v>319</v>
      </c>
      <c r="CP18" t="s">
        <v>319</v>
      </c>
      <c r="CR18" t="s">
        <v>333</v>
      </c>
      <c r="CS18" t="s">
        <v>334</v>
      </c>
      <c r="CT18" t="s">
        <v>333</v>
      </c>
      <c r="CU18" t="s">
        <v>334</v>
      </c>
      <c r="CV18" t="s">
        <v>333</v>
      </c>
      <c r="CW18" t="s">
        <v>334</v>
      </c>
      <c r="CX18" t="s">
        <v>327</v>
      </c>
      <c r="CY18" t="s">
        <v>327</v>
      </c>
      <c r="CZ18" t="s">
        <v>322</v>
      </c>
      <c r="DA18" t="s">
        <v>335</v>
      </c>
      <c r="DB18" t="s">
        <v>322</v>
      </c>
      <c r="DD18" t="s">
        <v>323</v>
      </c>
      <c r="DE18" t="s">
        <v>336</v>
      </c>
      <c r="DF18" t="s">
        <v>323</v>
      </c>
      <c r="DH18" t="s">
        <v>322</v>
      </c>
      <c r="DI18" t="s">
        <v>335</v>
      </c>
      <c r="DJ18" t="s">
        <v>322</v>
      </c>
      <c r="DO18" t="s">
        <v>337</v>
      </c>
      <c r="DP18" t="s">
        <v>337</v>
      </c>
      <c r="EC18" t="s">
        <v>337</v>
      </c>
      <c r="ED18" t="s">
        <v>337</v>
      </c>
      <c r="EE18" t="s">
        <v>338</v>
      </c>
      <c r="EF18" t="s">
        <v>338</v>
      </c>
      <c r="EG18" t="s">
        <v>325</v>
      </c>
      <c r="EH18" t="s">
        <v>325</v>
      </c>
      <c r="EI18" t="s">
        <v>327</v>
      </c>
      <c r="EJ18" t="s">
        <v>325</v>
      </c>
      <c r="EK18" t="s">
        <v>330</v>
      </c>
      <c r="EL18" t="s">
        <v>327</v>
      </c>
      <c r="EM18" t="s">
        <v>327</v>
      </c>
      <c r="EO18" t="s">
        <v>337</v>
      </c>
      <c r="EP18" t="s">
        <v>337</v>
      </c>
      <c r="EQ18" t="s">
        <v>337</v>
      </c>
      <c r="ER18" t="s">
        <v>337</v>
      </c>
      <c r="ES18" t="s">
        <v>337</v>
      </c>
      <c r="ET18" t="s">
        <v>337</v>
      </c>
      <c r="EU18" t="s">
        <v>337</v>
      </c>
      <c r="EV18" t="s">
        <v>339</v>
      </c>
      <c r="EW18" t="s">
        <v>339</v>
      </c>
      <c r="EX18" t="s">
        <v>340</v>
      </c>
      <c r="EY18" t="s">
        <v>339</v>
      </c>
      <c r="EZ18" t="s">
        <v>337</v>
      </c>
      <c r="FA18" t="s">
        <v>337</v>
      </c>
      <c r="FB18" t="s">
        <v>337</v>
      </c>
      <c r="FC18" t="s">
        <v>337</v>
      </c>
      <c r="FD18" t="s">
        <v>337</v>
      </c>
      <c r="FE18" t="s">
        <v>337</v>
      </c>
      <c r="FF18" t="s">
        <v>337</v>
      </c>
      <c r="FG18" t="s">
        <v>337</v>
      </c>
      <c r="FH18" t="s">
        <v>337</v>
      </c>
      <c r="FI18" t="s">
        <v>337</v>
      </c>
      <c r="FJ18" t="s">
        <v>337</v>
      </c>
      <c r="FK18" t="s">
        <v>337</v>
      </c>
      <c r="FR18" t="s">
        <v>337</v>
      </c>
      <c r="FS18" t="s">
        <v>327</v>
      </c>
      <c r="FT18" t="s">
        <v>327</v>
      </c>
      <c r="FU18" t="s">
        <v>333</v>
      </c>
      <c r="FV18" t="s">
        <v>334</v>
      </c>
      <c r="FW18" t="s">
        <v>334</v>
      </c>
      <c r="GA18" t="s">
        <v>334</v>
      </c>
      <c r="GE18" t="s">
        <v>323</v>
      </c>
      <c r="GF18" t="s">
        <v>323</v>
      </c>
      <c r="GG18" t="s">
        <v>330</v>
      </c>
      <c r="GH18" t="s">
        <v>330</v>
      </c>
      <c r="GI18" t="s">
        <v>341</v>
      </c>
      <c r="GJ18" t="s">
        <v>341</v>
      </c>
      <c r="GK18" t="s">
        <v>337</v>
      </c>
      <c r="GL18" t="s">
        <v>337</v>
      </c>
      <c r="GM18" t="s">
        <v>337</v>
      </c>
      <c r="GN18" t="s">
        <v>337</v>
      </c>
      <c r="GO18" t="s">
        <v>337</v>
      </c>
      <c r="GP18" t="s">
        <v>337</v>
      </c>
      <c r="GQ18" t="s">
        <v>325</v>
      </c>
      <c r="GR18" t="s">
        <v>337</v>
      </c>
      <c r="GT18" t="s">
        <v>328</v>
      </c>
      <c r="GU18" t="s">
        <v>328</v>
      </c>
      <c r="GV18" t="s">
        <v>325</v>
      </c>
      <c r="GW18" t="s">
        <v>325</v>
      </c>
      <c r="GX18" t="s">
        <v>325</v>
      </c>
      <c r="GY18" t="s">
        <v>325</v>
      </c>
      <c r="GZ18" t="s">
        <v>325</v>
      </c>
      <c r="HA18" t="s">
        <v>327</v>
      </c>
      <c r="HB18" t="s">
        <v>327</v>
      </c>
      <c r="HC18" t="s">
        <v>327</v>
      </c>
      <c r="HD18" t="s">
        <v>325</v>
      </c>
      <c r="HE18" t="s">
        <v>323</v>
      </c>
      <c r="HF18" t="s">
        <v>330</v>
      </c>
      <c r="HG18" t="s">
        <v>327</v>
      </c>
      <c r="HH18" t="s">
        <v>327</v>
      </c>
    </row>
    <row r="19" spans="1:216" x14ac:dyDescent="0.2">
      <c r="A19">
        <v>1</v>
      </c>
      <c r="B19">
        <v>1689636518</v>
      </c>
      <c r="C19">
        <v>0</v>
      </c>
      <c r="D19" t="s">
        <v>342</v>
      </c>
      <c r="E19" t="s">
        <v>343</v>
      </c>
      <c r="F19" t="s">
        <v>344</v>
      </c>
      <c r="G19" t="s">
        <v>392</v>
      </c>
      <c r="H19" t="s">
        <v>345</v>
      </c>
      <c r="I19" t="s">
        <v>346</v>
      </c>
      <c r="J19" t="s">
        <v>347</v>
      </c>
      <c r="K19" t="s">
        <v>348</v>
      </c>
      <c r="L19">
        <v>1689636518</v>
      </c>
      <c r="M19">
        <f t="shared" ref="M19:M38" si="0">(N19)/1000</f>
        <v>4.2946646819866565E-3</v>
      </c>
      <c r="N19">
        <f t="shared" ref="N19:N38" si="1">1000*AZ19*AL19*(AV19-AW19)/(100*$B$7*(1000-AL19*AV19))</f>
        <v>4.2946646819866565</v>
      </c>
      <c r="O19">
        <f t="shared" ref="O19:O38" si="2">AZ19*AL19*(AU19-AT19*(1000-AL19*AW19)/(1000-AL19*AV19))/(100*$B$7)</f>
        <v>19.222274004252032</v>
      </c>
      <c r="P19">
        <f t="shared" ref="P19:P38" si="3">AT19 - IF(AL19&gt;1, O19*$B$7*100/(AN19*BH19), 0)</f>
        <v>399.98399999999998</v>
      </c>
      <c r="Q19">
        <f t="shared" ref="Q19:Q38" si="4">((W19-M19/2)*P19-O19)/(W19+M19/2)</f>
        <v>276.76188264818092</v>
      </c>
      <c r="R19">
        <f t="shared" ref="R19:R38" si="5">Q19*(BA19+BB19)/1000</f>
        <v>27.761201738158711</v>
      </c>
      <c r="S19">
        <f t="shared" ref="S19:S38" si="6">(AT19 - IF(AL19&gt;1, O19*$B$7*100/(AN19*BH19), 0))*(BA19+BB19)/1000</f>
        <v>40.121263845249594</v>
      </c>
      <c r="T19">
        <f t="shared" ref="T19:T38" si="7">2/((1/V19-1/U19)+SIGN(V19)*SQRT((1/V19-1/U19)*(1/V19-1/U19) + 4*$C$7/(($C$7+1)*($C$7+1))*(2*1/V19*1/U19-1/U19*1/U19)))</f>
        <v>0.27843599915847389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3.555643397140333</v>
      </c>
      <c r="V19">
        <f t="shared" ref="V19:V38" si="9">M19*(1000-(1000*0.61365*EXP(17.502*Z19/(240.97+Z19))/(BA19+BB19)+AV19)/2)/(1000*0.61365*EXP(17.502*Z19/(240.97+Z19))/(BA19+BB19)-AV19)</f>
        <v>0.26686519637084316</v>
      </c>
      <c r="W19">
        <f t="shared" ref="W19:W38" si="10">1/(($C$7+1)/(T19/1.6)+1/(U19/1.37)) + $C$7/(($C$7+1)/(T19/1.6) + $C$7/(U19/1.37))</f>
        <v>0.16779026987228862</v>
      </c>
      <c r="X19">
        <f t="shared" ref="X19:X38" si="11">(AO19*AR19)</f>
        <v>330.78101699999996</v>
      </c>
      <c r="Y19">
        <f t="shared" ref="Y19:Y38" si="12">(BC19+(X19+2*0.95*0.0000000567*(((BC19+$B$9)+273)^4-(BC19+273)^4)-44100*M19)/(1.84*29.3*U19+8*0.95*0.0000000567*(BC19+273)^3))</f>
        <v>30.399580717555637</v>
      </c>
      <c r="Z19">
        <f t="shared" ref="Z19:Z38" si="13">($C$9*BD19+$D$9*BE19+$E$9*Y19)</f>
        <v>28.957799999999999</v>
      </c>
      <c r="AA19">
        <f t="shared" ref="AA19:AA38" si="14">0.61365*EXP(17.502*Z19/(240.97+Z19))</f>
        <v>4.0119623584973718</v>
      </c>
      <c r="AB19">
        <f t="shared" ref="AB19:AB38" si="15">(AC19/AD19*100)</f>
        <v>58.481565512062005</v>
      </c>
      <c r="AC19">
        <f t="shared" ref="AC19:AC38" si="16">AV19*(BA19+BB19)/1000</f>
        <v>2.4497117828589898</v>
      </c>
      <c r="AD19">
        <f t="shared" ref="AD19:AD38" si="17">0.61365*EXP(17.502*BC19/(240.97+BC19))</f>
        <v>4.188861500901047</v>
      </c>
      <c r="AE19">
        <f t="shared" ref="AE19:AE38" si="18">(AA19-AV19*(BA19+BB19)/1000)</f>
        <v>1.562250575638382</v>
      </c>
      <c r="AF19">
        <f t="shared" ref="AF19:AF38" si="19">(-M19*44100)</f>
        <v>-189.39471247561156</v>
      </c>
      <c r="AG19">
        <f t="shared" ref="AG19:AG38" si="20">2*29.3*U19*0.92*(BC19-Z19)</f>
        <v>143.2896555029061</v>
      </c>
      <c r="AH19">
        <f t="shared" ref="AH19:AH38" si="21">2*0.95*0.0000000567*(((BC19+$B$9)+273)^4-(Z19+273)^4)</f>
        <v>8.9014124305077313</v>
      </c>
      <c r="AI19">
        <f t="shared" ref="AI19:AI38" si="22">X19+AH19+AF19+AG19</f>
        <v>293.5773724578022</v>
      </c>
      <c r="AJ19">
        <v>0</v>
      </c>
      <c r="AK19">
        <v>0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52616.302904852753</v>
      </c>
      <c r="AO19">
        <f t="shared" ref="AO19:AO38" si="26">$B$13*BI19+$C$13*BJ19+$F$13*BU19*(1-BX19)</f>
        <v>2000.01</v>
      </c>
      <c r="AP19">
        <f t="shared" ref="AP19:AP38" si="27">AO19*AQ19</f>
        <v>1686.0081</v>
      </c>
      <c r="AQ19">
        <f t="shared" ref="AQ19:AQ38" si="28">($B$13*$D$11+$C$13*$D$11+$F$13*((CH19+BZ19)/MAX(CH19+BZ19+CI19, 0.1)*$I$11+CI19/MAX(CH19+BZ19+CI19, 0.1)*$J$11))/($B$13+$C$13+$F$13)</f>
        <v>0.84299983500082498</v>
      </c>
      <c r="AR19">
        <f t="shared" ref="AR19:AR38" si="29">($B$13*$K$11+$C$13*$K$11+$F$13*((CH19+BZ19)/MAX(CH19+BZ19+CI19, 0.1)*$P$11+CI19/MAX(CH19+BZ19+CI19, 0.1)*$Q$11))/($B$13+$C$13+$F$13)</f>
        <v>0.16538968155159223</v>
      </c>
      <c r="AS19">
        <v>1689636518</v>
      </c>
      <c r="AT19">
        <v>399.98399999999998</v>
      </c>
      <c r="AU19">
        <v>415.40100000000001</v>
      </c>
      <c r="AV19">
        <v>24.4221</v>
      </c>
      <c r="AW19">
        <v>21.337399999999999</v>
      </c>
      <c r="AX19">
        <v>402.89699999999999</v>
      </c>
      <c r="AY19">
        <v>24.387899999999998</v>
      </c>
      <c r="AZ19">
        <v>500.10599999999999</v>
      </c>
      <c r="BA19">
        <v>100.254</v>
      </c>
      <c r="BB19">
        <v>5.3171900000000001E-2</v>
      </c>
      <c r="BC19">
        <v>29.705300000000001</v>
      </c>
      <c r="BD19">
        <v>28.957799999999999</v>
      </c>
      <c r="BE19">
        <v>999.9</v>
      </c>
      <c r="BF19">
        <v>0</v>
      </c>
      <c r="BG19">
        <v>0</v>
      </c>
      <c r="BH19">
        <v>10015.6</v>
      </c>
      <c r="BI19">
        <v>0</v>
      </c>
      <c r="BJ19">
        <v>0.53184100000000001</v>
      </c>
      <c r="BK19">
        <v>-15.4163</v>
      </c>
      <c r="BL19">
        <v>409.99700000000001</v>
      </c>
      <c r="BM19">
        <v>424.45699999999999</v>
      </c>
      <c r="BN19">
        <v>3.08467</v>
      </c>
      <c r="BO19">
        <v>415.40100000000001</v>
      </c>
      <c r="BP19">
        <v>21.337399999999999</v>
      </c>
      <c r="BQ19">
        <v>2.44842</v>
      </c>
      <c r="BR19">
        <v>2.13917</v>
      </c>
      <c r="BS19">
        <v>20.6876</v>
      </c>
      <c r="BT19">
        <v>18.5139</v>
      </c>
      <c r="BU19">
        <v>2000.01</v>
      </c>
      <c r="BV19">
        <v>0.90000599999999997</v>
      </c>
      <c r="BW19">
        <v>9.9994E-2</v>
      </c>
      <c r="BX19">
        <v>0</v>
      </c>
      <c r="BY19">
        <v>2.4653999999999998</v>
      </c>
      <c r="BZ19">
        <v>0</v>
      </c>
      <c r="CA19">
        <v>10281.799999999999</v>
      </c>
      <c r="CB19">
        <v>15439</v>
      </c>
      <c r="CC19">
        <v>46.436999999999998</v>
      </c>
      <c r="CD19">
        <v>47.375</v>
      </c>
      <c r="CE19">
        <v>47.311999999999998</v>
      </c>
      <c r="CF19">
        <v>46.061999999999998</v>
      </c>
      <c r="CG19">
        <v>45.875</v>
      </c>
      <c r="CH19">
        <v>1800.02</v>
      </c>
      <c r="CI19">
        <v>199.99</v>
      </c>
      <c r="CJ19">
        <v>0</v>
      </c>
      <c r="CK19">
        <v>1689636525.9000001</v>
      </c>
      <c r="CL19">
        <v>0</v>
      </c>
      <c r="CM19">
        <v>1689636078</v>
      </c>
      <c r="CN19" t="s">
        <v>349</v>
      </c>
      <c r="CO19">
        <v>1689636078</v>
      </c>
      <c r="CP19">
        <v>1689636075</v>
      </c>
      <c r="CQ19">
        <v>44</v>
      </c>
      <c r="CR19">
        <v>5.0000000000000001E-3</v>
      </c>
      <c r="CS19">
        <v>2.1999999999999999E-2</v>
      </c>
      <c r="CT19">
        <v>-2.9129999999999998</v>
      </c>
      <c r="CU19">
        <v>3.4000000000000002E-2</v>
      </c>
      <c r="CV19">
        <v>415</v>
      </c>
      <c r="CW19">
        <v>21</v>
      </c>
      <c r="CX19">
        <v>0.15</v>
      </c>
      <c r="CY19">
        <v>0.03</v>
      </c>
      <c r="CZ19">
        <v>23.6238537871948</v>
      </c>
      <c r="DA19">
        <v>9.9491275633456194E-2</v>
      </c>
      <c r="DB19">
        <v>4.9624225831571001E-2</v>
      </c>
      <c r="DC19">
        <v>1</v>
      </c>
      <c r="DD19">
        <v>415.44404761904798</v>
      </c>
      <c r="DE19">
        <v>-3.2103896103658998E-2</v>
      </c>
      <c r="DF19">
        <v>3.2574422028973503E-2</v>
      </c>
      <c r="DG19">
        <v>-1</v>
      </c>
      <c r="DH19">
        <v>1999.9942857142901</v>
      </c>
      <c r="DI19">
        <v>9.2846748048616007E-2</v>
      </c>
      <c r="DJ19">
        <v>1.4333254231693999E-2</v>
      </c>
      <c r="DK19">
        <v>1</v>
      </c>
      <c r="DL19">
        <v>2</v>
      </c>
      <c r="DM19">
        <v>2</v>
      </c>
      <c r="DN19" t="s">
        <v>350</v>
      </c>
      <c r="DO19">
        <v>2.99417</v>
      </c>
      <c r="DP19">
        <v>2.7839200000000002</v>
      </c>
      <c r="DQ19">
        <v>9.5004699999999997E-2</v>
      </c>
      <c r="DR19">
        <v>9.6767800000000001E-2</v>
      </c>
      <c r="DS19">
        <v>0.119576</v>
      </c>
      <c r="DT19">
        <v>0.106641</v>
      </c>
      <c r="DU19">
        <v>25997.7</v>
      </c>
      <c r="DV19">
        <v>27498.2</v>
      </c>
      <c r="DW19">
        <v>26924.799999999999</v>
      </c>
      <c r="DX19">
        <v>28616.5</v>
      </c>
      <c r="DY19">
        <v>31244.400000000001</v>
      </c>
      <c r="DZ19">
        <v>34087.199999999997</v>
      </c>
      <c r="EA19">
        <v>35970.300000000003</v>
      </c>
      <c r="EB19">
        <v>38818</v>
      </c>
      <c r="EC19">
        <v>2.0205799999999998</v>
      </c>
      <c r="ED19">
        <v>1.66753</v>
      </c>
      <c r="EE19">
        <v>6.7167000000000004E-2</v>
      </c>
      <c r="EF19">
        <v>0</v>
      </c>
      <c r="EG19">
        <v>27.861899999999999</v>
      </c>
      <c r="EH19">
        <v>999.9</v>
      </c>
      <c r="EI19">
        <v>38.17</v>
      </c>
      <c r="EJ19">
        <v>36.295999999999999</v>
      </c>
      <c r="EK19">
        <v>23.097200000000001</v>
      </c>
      <c r="EL19">
        <v>62.556399999999996</v>
      </c>
      <c r="EM19">
        <v>28.8782</v>
      </c>
      <c r="EN19">
        <v>1</v>
      </c>
      <c r="EO19">
        <v>0.47999700000000001</v>
      </c>
      <c r="EP19">
        <v>1.5600099999999999</v>
      </c>
      <c r="EQ19">
        <v>19.870799999999999</v>
      </c>
      <c r="ER19">
        <v>5.2117500000000003</v>
      </c>
      <c r="ES19">
        <v>11.943</v>
      </c>
      <c r="ET19">
        <v>4.9539</v>
      </c>
      <c r="EU19">
        <v>3.2970000000000002</v>
      </c>
      <c r="EV19">
        <v>9999</v>
      </c>
      <c r="EW19">
        <v>107</v>
      </c>
      <c r="EX19">
        <v>53.5</v>
      </c>
      <c r="EY19">
        <v>3628</v>
      </c>
      <c r="EZ19">
        <v>1.8602799999999999</v>
      </c>
      <c r="FA19">
        <v>1.85955</v>
      </c>
      <c r="FB19">
        <v>1.8648899999999999</v>
      </c>
      <c r="FC19">
        <v>1.86886</v>
      </c>
      <c r="FD19">
        <v>1.8638600000000001</v>
      </c>
      <c r="FE19">
        <v>1.86371</v>
      </c>
      <c r="FF19">
        <v>1.8638399999999999</v>
      </c>
      <c r="FG19">
        <v>1.86364</v>
      </c>
      <c r="FH19">
        <v>0</v>
      </c>
      <c r="FI19">
        <v>0</v>
      </c>
      <c r="FJ19">
        <v>0</v>
      </c>
      <c r="FK19">
        <v>0</v>
      </c>
      <c r="FL19" t="s">
        <v>351</v>
      </c>
      <c r="FM19" t="s">
        <v>352</v>
      </c>
      <c r="FN19" t="s">
        <v>353</v>
      </c>
      <c r="FO19" t="s">
        <v>353</v>
      </c>
      <c r="FP19" t="s">
        <v>353</v>
      </c>
      <c r="FQ19" t="s">
        <v>353</v>
      </c>
      <c r="FR19">
        <v>0</v>
      </c>
      <c r="FS19">
        <v>100</v>
      </c>
      <c r="FT19">
        <v>100</v>
      </c>
      <c r="FU19">
        <v>-2.9129999999999998</v>
      </c>
      <c r="FV19">
        <v>3.4200000000000001E-2</v>
      </c>
      <c r="FW19">
        <v>-2.9129090909091202</v>
      </c>
      <c r="FX19">
        <v>0</v>
      </c>
      <c r="FY19">
        <v>0</v>
      </c>
      <c r="FZ19">
        <v>0</v>
      </c>
      <c r="GA19">
        <v>3.41799999999957E-2</v>
      </c>
      <c r="GB19">
        <v>0</v>
      </c>
      <c r="GC19">
        <v>0</v>
      </c>
      <c r="GD19">
        <v>0</v>
      </c>
      <c r="GE19">
        <v>-1</v>
      </c>
      <c r="GF19">
        <v>-1</v>
      </c>
      <c r="GG19">
        <v>-1</v>
      </c>
      <c r="GH19">
        <v>-1</v>
      </c>
      <c r="GI19">
        <v>7.3</v>
      </c>
      <c r="GJ19">
        <v>7.4</v>
      </c>
      <c r="GK19">
        <v>1.07666</v>
      </c>
      <c r="GL19">
        <v>2.6122999999999998</v>
      </c>
      <c r="GM19">
        <v>1.4477500000000001</v>
      </c>
      <c r="GN19">
        <v>2.2912599999999999</v>
      </c>
      <c r="GO19">
        <v>1.5466299999999999</v>
      </c>
      <c r="GP19">
        <v>2.4206500000000002</v>
      </c>
      <c r="GQ19">
        <v>38.575000000000003</v>
      </c>
      <c r="GR19">
        <v>16.286000000000001</v>
      </c>
      <c r="GS19">
        <v>18</v>
      </c>
      <c r="GT19">
        <v>555.92100000000005</v>
      </c>
      <c r="GU19">
        <v>402.94799999999998</v>
      </c>
      <c r="GV19">
        <v>26.659800000000001</v>
      </c>
      <c r="GW19">
        <v>33.096499999999999</v>
      </c>
      <c r="GX19">
        <v>29.9983</v>
      </c>
      <c r="GY19">
        <v>33.081000000000003</v>
      </c>
      <c r="GZ19">
        <v>33.066800000000001</v>
      </c>
      <c r="HA19">
        <v>21.547799999999999</v>
      </c>
      <c r="HB19">
        <v>0</v>
      </c>
      <c r="HC19">
        <v>-30</v>
      </c>
      <c r="HD19">
        <v>26.866800000000001</v>
      </c>
      <c r="HE19">
        <v>415.52300000000002</v>
      </c>
      <c r="HF19">
        <v>0</v>
      </c>
      <c r="HG19">
        <v>99.128500000000003</v>
      </c>
      <c r="HH19">
        <v>94.343000000000004</v>
      </c>
    </row>
    <row r="20" spans="1:216" x14ac:dyDescent="0.2">
      <c r="A20">
        <v>2</v>
      </c>
      <c r="B20">
        <v>1689636579</v>
      </c>
      <c r="C20">
        <v>61</v>
      </c>
      <c r="D20" t="s">
        <v>354</v>
      </c>
      <c r="E20" t="s">
        <v>355</v>
      </c>
      <c r="F20" t="s">
        <v>344</v>
      </c>
      <c r="G20" t="s">
        <v>392</v>
      </c>
      <c r="H20" t="s">
        <v>345</v>
      </c>
      <c r="I20" t="s">
        <v>346</v>
      </c>
      <c r="J20" t="s">
        <v>347</v>
      </c>
      <c r="K20" t="s">
        <v>348</v>
      </c>
      <c r="L20">
        <v>1689636579</v>
      </c>
      <c r="M20">
        <f t="shared" si="0"/>
        <v>4.2355567805932286E-3</v>
      </c>
      <c r="N20">
        <f t="shared" si="1"/>
        <v>4.235556780593229</v>
      </c>
      <c r="O20">
        <f t="shared" si="2"/>
        <v>19.150554239342892</v>
      </c>
      <c r="P20">
        <f t="shared" si="3"/>
        <v>400.029</v>
      </c>
      <c r="Q20">
        <f t="shared" si="4"/>
        <v>275.32772785268014</v>
      </c>
      <c r="R20">
        <f t="shared" si="5"/>
        <v>27.616735517711966</v>
      </c>
      <c r="S20">
        <f t="shared" si="6"/>
        <v>40.124891083712399</v>
      </c>
      <c r="T20">
        <f t="shared" si="7"/>
        <v>0.27371096907172937</v>
      </c>
      <c r="U20">
        <f t="shared" si="8"/>
        <v>3.5544100143944091</v>
      </c>
      <c r="V20">
        <f t="shared" si="9"/>
        <v>0.26251734759686468</v>
      </c>
      <c r="W20">
        <f t="shared" si="10"/>
        <v>0.16504089949472955</v>
      </c>
      <c r="X20">
        <f t="shared" si="11"/>
        <v>297.71853899999996</v>
      </c>
      <c r="Y20">
        <f t="shared" si="12"/>
        <v>30.239508026733425</v>
      </c>
      <c r="Z20">
        <f t="shared" si="13"/>
        <v>28.954599999999999</v>
      </c>
      <c r="AA20">
        <f t="shared" si="14"/>
        <v>4.0112192928530606</v>
      </c>
      <c r="AB20">
        <f t="shared" si="15"/>
        <v>58.403692275331586</v>
      </c>
      <c r="AC20">
        <f t="shared" si="16"/>
        <v>2.44494332324556</v>
      </c>
      <c r="AD20">
        <f t="shared" si="17"/>
        <v>4.1862821133283887</v>
      </c>
      <c r="AE20">
        <f t="shared" si="18"/>
        <v>1.5662759696075006</v>
      </c>
      <c r="AF20">
        <f t="shared" si="19"/>
        <v>-186.7880540241614</v>
      </c>
      <c r="AG20">
        <f t="shared" si="20"/>
        <v>141.80276099506361</v>
      </c>
      <c r="AH20">
        <f t="shared" si="21"/>
        <v>8.8114926278995291</v>
      </c>
      <c r="AI20">
        <f t="shared" si="22"/>
        <v>261.5447385988017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52591.927217723591</v>
      </c>
      <c r="AO20">
        <f t="shared" si="26"/>
        <v>1800.1</v>
      </c>
      <c r="AP20">
        <f t="shared" si="27"/>
        <v>1517.4842999999998</v>
      </c>
      <c r="AQ20">
        <f t="shared" si="28"/>
        <v>0.84299999999999997</v>
      </c>
      <c r="AR20">
        <f t="shared" si="29"/>
        <v>0.16538999999999998</v>
      </c>
      <c r="AS20">
        <v>1689636579</v>
      </c>
      <c r="AT20">
        <v>400.029</v>
      </c>
      <c r="AU20">
        <v>415.37900000000002</v>
      </c>
      <c r="AV20">
        <v>24.3751</v>
      </c>
      <c r="AW20">
        <v>21.332100000000001</v>
      </c>
      <c r="AX20">
        <v>402.94200000000001</v>
      </c>
      <c r="AY20">
        <v>24.340900000000001</v>
      </c>
      <c r="AZ20">
        <v>500.00599999999997</v>
      </c>
      <c r="BA20">
        <v>100.252</v>
      </c>
      <c r="BB20">
        <v>5.2955599999999999E-2</v>
      </c>
      <c r="BC20">
        <v>29.694600000000001</v>
      </c>
      <c r="BD20">
        <v>28.954599999999999</v>
      </c>
      <c r="BE20">
        <v>999.9</v>
      </c>
      <c r="BF20">
        <v>0</v>
      </c>
      <c r="BG20">
        <v>0</v>
      </c>
      <c r="BH20">
        <v>10010.6</v>
      </c>
      <c r="BI20">
        <v>0</v>
      </c>
      <c r="BJ20">
        <v>0.53184100000000001</v>
      </c>
      <c r="BK20">
        <v>-15.35</v>
      </c>
      <c r="BL20">
        <v>410.024</v>
      </c>
      <c r="BM20">
        <v>424.43400000000003</v>
      </c>
      <c r="BN20">
        <v>3.0429900000000001</v>
      </c>
      <c r="BO20">
        <v>415.37900000000002</v>
      </c>
      <c r="BP20">
        <v>21.332100000000001</v>
      </c>
      <c r="BQ20">
        <v>2.4436499999999999</v>
      </c>
      <c r="BR20">
        <v>2.1385800000000001</v>
      </c>
      <c r="BS20">
        <v>20.655899999999999</v>
      </c>
      <c r="BT20">
        <v>18.509499999999999</v>
      </c>
      <c r="BU20">
        <v>1800.1</v>
      </c>
      <c r="BV20">
        <v>0.90000100000000005</v>
      </c>
      <c r="BW20">
        <v>9.9999099999999994E-2</v>
      </c>
      <c r="BX20">
        <v>0</v>
      </c>
      <c r="BY20">
        <v>2.4245999999999999</v>
      </c>
      <c r="BZ20">
        <v>0</v>
      </c>
      <c r="CA20">
        <v>9369.41</v>
      </c>
      <c r="CB20">
        <v>13895.7</v>
      </c>
      <c r="CC20">
        <v>46.25</v>
      </c>
      <c r="CD20">
        <v>47.311999999999998</v>
      </c>
      <c r="CE20">
        <v>47.25</v>
      </c>
      <c r="CF20">
        <v>45.936999999999998</v>
      </c>
      <c r="CG20">
        <v>45.811999999999998</v>
      </c>
      <c r="CH20">
        <v>1620.09</v>
      </c>
      <c r="CI20">
        <v>180.01</v>
      </c>
      <c r="CJ20">
        <v>0</v>
      </c>
      <c r="CK20">
        <v>1689636587.0999999</v>
      </c>
      <c r="CL20">
        <v>0</v>
      </c>
      <c r="CM20">
        <v>1689636078</v>
      </c>
      <c r="CN20" t="s">
        <v>349</v>
      </c>
      <c r="CO20">
        <v>1689636078</v>
      </c>
      <c r="CP20">
        <v>1689636075</v>
      </c>
      <c r="CQ20">
        <v>44</v>
      </c>
      <c r="CR20">
        <v>5.0000000000000001E-3</v>
      </c>
      <c r="CS20">
        <v>2.1999999999999999E-2</v>
      </c>
      <c r="CT20">
        <v>-2.9129999999999998</v>
      </c>
      <c r="CU20">
        <v>3.4000000000000002E-2</v>
      </c>
      <c r="CV20">
        <v>415</v>
      </c>
      <c r="CW20">
        <v>21</v>
      </c>
      <c r="CX20">
        <v>0.15</v>
      </c>
      <c r="CY20">
        <v>0.03</v>
      </c>
      <c r="CZ20">
        <v>23.550957849885702</v>
      </c>
      <c r="DA20">
        <v>-0.177397253240968</v>
      </c>
      <c r="DB20">
        <v>5.70877407628489E-2</v>
      </c>
      <c r="DC20">
        <v>1</v>
      </c>
      <c r="DD20">
        <v>415.3723</v>
      </c>
      <c r="DE20">
        <v>1.3624060150185E-2</v>
      </c>
      <c r="DF20">
        <v>2.24345715359098E-2</v>
      </c>
      <c r="DG20">
        <v>-1</v>
      </c>
      <c r="DH20">
        <v>1799.9970000000001</v>
      </c>
      <c r="DI20">
        <v>7.4424724294534603E-2</v>
      </c>
      <c r="DJ20">
        <v>0.14366976021414701</v>
      </c>
      <c r="DK20">
        <v>1</v>
      </c>
      <c r="DL20">
        <v>2</v>
      </c>
      <c r="DM20">
        <v>2</v>
      </c>
      <c r="DN20" t="s">
        <v>350</v>
      </c>
      <c r="DO20">
        <v>2.9939800000000001</v>
      </c>
      <c r="DP20">
        <v>2.7836599999999998</v>
      </c>
      <c r="DQ20">
        <v>9.5022899999999993E-2</v>
      </c>
      <c r="DR20">
        <v>9.6774700000000005E-2</v>
      </c>
      <c r="DS20">
        <v>0.11942800000000001</v>
      </c>
      <c r="DT20">
        <v>0.10663300000000001</v>
      </c>
      <c r="DU20">
        <v>26000.6</v>
      </c>
      <c r="DV20">
        <v>27501.5</v>
      </c>
      <c r="DW20">
        <v>26928.1</v>
      </c>
      <c r="DX20">
        <v>28619.9</v>
      </c>
      <c r="DY20">
        <v>31253.3</v>
      </c>
      <c r="DZ20">
        <v>34091</v>
      </c>
      <c r="EA20">
        <v>35974.6</v>
      </c>
      <c r="EB20">
        <v>38822.1</v>
      </c>
      <c r="EC20">
        <v>2.0211999999999999</v>
      </c>
      <c r="ED20">
        <v>1.66795</v>
      </c>
      <c r="EE20">
        <v>7.1957699999999999E-2</v>
      </c>
      <c r="EF20">
        <v>0</v>
      </c>
      <c r="EG20">
        <v>27.7805</v>
      </c>
      <c r="EH20">
        <v>999.9</v>
      </c>
      <c r="EI20">
        <v>38.109000000000002</v>
      </c>
      <c r="EJ20">
        <v>36.316000000000003</v>
      </c>
      <c r="EK20">
        <v>23.086500000000001</v>
      </c>
      <c r="EL20">
        <v>62.7864</v>
      </c>
      <c r="EM20">
        <v>29.090499999999999</v>
      </c>
      <c r="EN20">
        <v>1</v>
      </c>
      <c r="EO20">
        <v>0.46936</v>
      </c>
      <c r="EP20">
        <v>1.1604099999999999</v>
      </c>
      <c r="EQ20">
        <v>19.897099999999998</v>
      </c>
      <c r="ER20">
        <v>5.2115999999999998</v>
      </c>
      <c r="ES20">
        <v>11.943</v>
      </c>
      <c r="ET20">
        <v>4.9538500000000001</v>
      </c>
      <c r="EU20">
        <v>3.29705</v>
      </c>
      <c r="EV20">
        <v>9999</v>
      </c>
      <c r="EW20">
        <v>107</v>
      </c>
      <c r="EX20">
        <v>53.5</v>
      </c>
      <c r="EY20">
        <v>3629.3</v>
      </c>
      <c r="EZ20">
        <v>1.86025</v>
      </c>
      <c r="FA20">
        <v>1.85954</v>
      </c>
      <c r="FB20">
        <v>1.8649199999999999</v>
      </c>
      <c r="FC20">
        <v>1.8688800000000001</v>
      </c>
      <c r="FD20">
        <v>1.8638600000000001</v>
      </c>
      <c r="FE20">
        <v>1.86372</v>
      </c>
      <c r="FF20">
        <v>1.8638300000000001</v>
      </c>
      <c r="FG20">
        <v>1.86364</v>
      </c>
      <c r="FH20">
        <v>0</v>
      </c>
      <c r="FI20">
        <v>0</v>
      </c>
      <c r="FJ20">
        <v>0</v>
      </c>
      <c r="FK20">
        <v>0</v>
      </c>
      <c r="FL20" t="s">
        <v>351</v>
      </c>
      <c r="FM20" t="s">
        <v>352</v>
      </c>
      <c r="FN20" t="s">
        <v>353</v>
      </c>
      <c r="FO20" t="s">
        <v>353</v>
      </c>
      <c r="FP20" t="s">
        <v>353</v>
      </c>
      <c r="FQ20" t="s">
        <v>353</v>
      </c>
      <c r="FR20">
        <v>0</v>
      </c>
      <c r="FS20">
        <v>100</v>
      </c>
      <c r="FT20">
        <v>100</v>
      </c>
      <c r="FU20">
        <v>-2.9129999999999998</v>
      </c>
      <c r="FV20">
        <v>3.4200000000000001E-2</v>
      </c>
      <c r="FW20">
        <v>-2.9129090909091202</v>
      </c>
      <c r="FX20">
        <v>0</v>
      </c>
      <c r="FY20">
        <v>0</v>
      </c>
      <c r="FZ20">
        <v>0</v>
      </c>
      <c r="GA20">
        <v>3.41799999999957E-2</v>
      </c>
      <c r="GB20">
        <v>0</v>
      </c>
      <c r="GC20">
        <v>0</v>
      </c>
      <c r="GD20">
        <v>0</v>
      </c>
      <c r="GE20">
        <v>-1</v>
      </c>
      <c r="GF20">
        <v>-1</v>
      </c>
      <c r="GG20">
        <v>-1</v>
      </c>
      <c r="GH20">
        <v>-1</v>
      </c>
      <c r="GI20">
        <v>8.3000000000000007</v>
      </c>
      <c r="GJ20">
        <v>8.4</v>
      </c>
      <c r="GK20">
        <v>1.07666</v>
      </c>
      <c r="GL20">
        <v>2.6184099999999999</v>
      </c>
      <c r="GM20">
        <v>1.4477500000000001</v>
      </c>
      <c r="GN20">
        <v>2.2924799999999999</v>
      </c>
      <c r="GO20">
        <v>1.5466299999999999</v>
      </c>
      <c r="GP20">
        <v>2.48169</v>
      </c>
      <c r="GQ20">
        <v>38.476900000000001</v>
      </c>
      <c r="GR20">
        <v>16.2685</v>
      </c>
      <c r="GS20">
        <v>18</v>
      </c>
      <c r="GT20">
        <v>555.87</v>
      </c>
      <c r="GU20">
        <v>402.858</v>
      </c>
      <c r="GV20">
        <v>27.596399999999999</v>
      </c>
      <c r="GW20">
        <v>33.036200000000001</v>
      </c>
      <c r="GX20">
        <v>29.999700000000001</v>
      </c>
      <c r="GY20">
        <v>33.026299999999999</v>
      </c>
      <c r="GZ20">
        <v>33.011299999999999</v>
      </c>
      <c r="HA20">
        <v>21.549900000000001</v>
      </c>
      <c r="HB20">
        <v>0</v>
      </c>
      <c r="HC20">
        <v>-30</v>
      </c>
      <c r="HD20">
        <v>27.598500000000001</v>
      </c>
      <c r="HE20">
        <v>415.33699999999999</v>
      </c>
      <c r="HF20">
        <v>0</v>
      </c>
      <c r="HG20">
        <v>99.140500000000003</v>
      </c>
      <c r="HH20">
        <v>94.353399999999993</v>
      </c>
    </row>
    <row r="21" spans="1:216" x14ac:dyDescent="0.2">
      <c r="A21">
        <v>3</v>
      </c>
      <c r="B21">
        <v>1689636640</v>
      </c>
      <c r="C21">
        <v>122</v>
      </c>
      <c r="D21" t="s">
        <v>356</v>
      </c>
      <c r="E21" t="s">
        <v>357</v>
      </c>
      <c r="F21" t="s">
        <v>344</v>
      </c>
      <c r="G21" t="s">
        <v>392</v>
      </c>
      <c r="H21" t="s">
        <v>345</v>
      </c>
      <c r="I21" t="s">
        <v>346</v>
      </c>
      <c r="J21" t="s">
        <v>347</v>
      </c>
      <c r="K21" t="s">
        <v>348</v>
      </c>
      <c r="L21">
        <v>1689636640</v>
      </c>
      <c r="M21">
        <f t="shared" si="0"/>
        <v>4.1631806318121606E-3</v>
      </c>
      <c r="N21">
        <f t="shared" si="1"/>
        <v>4.1631806318121605</v>
      </c>
      <c r="O21">
        <f t="shared" si="2"/>
        <v>19.043529908154618</v>
      </c>
      <c r="P21">
        <f t="shared" si="3"/>
        <v>399.93700000000001</v>
      </c>
      <c r="Q21">
        <f t="shared" si="4"/>
        <v>272.17182682580079</v>
      </c>
      <c r="R21">
        <f t="shared" si="5"/>
        <v>27.300376900542268</v>
      </c>
      <c r="S21">
        <f t="shared" si="6"/>
        <v>40.115947942916002</v>
      </c>
      <c r="T21">
        <f t="shared" si="7"/>
        <v>0.26507096696107496</v>
      </c>
      <c r="U21">
        <f t="shared" si="8"/>
        <v>3.5495442148086798</v>
      </c>
      <c r="V21">
        <f t="shared" si="9"/>
        <v>0.25454448164900811</v>
      </c>
      <c r="W21">
        <f t="shared" si="10"/>
        <v>0.16000123214671427</v>
      </c>
      <c r="X21">
        <f t="shared" si="11"/>
        <v>248.10473099999999</v>
      </c>
      <c r="Y21">
        <f t="shared" si="12"/>
        <v>30.099268436178374</v>
      </c>
      <c r="Z21">
        <f t="shared" si="13"/>
        <v>29.017299999999999</v>
      </c>
      <c r="AA21">
        <f t="shared" si="14"/>
        <v>4.0258006171089527</v>
      </c>
      <c r="AB21">
        <f t="shared" si="15"/>
        <v>57.948486946815272</v>
      </c>
      <c r="AC21">
        <f t="shared" si="16"/>
        <v>2.4381198415092</v>
      </c>
      <c r="AD21">
        <f t="shared" si="17"/>
        <v>4.2073917197301283</v>
      </c>
      <c r="AE21">
        <f t="shared" si="18"/>
        <v>1.5876807755997526</v>
      </c>
      <c r="AF21">
        <f t="shared" si="19"/>
        <v>-183.59626586291628</v>
      </c>
      <c r="AG21">
        <f t="shared" si="20"/>
        <v>146.33530728889326</v>
      </c>
      <c r="AH21">
        <f t="shared" si="21"/>
        <v>9.1123897774741316</v>
      </c>
      <c r="AI21">
        <f t="shared" si="22"/>
        <v>219.9561622034511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52473.494770998201</v>
      </c>
      <c r="AO21">
        <f t="shared" si="26"/>
        <v>1500.12</v>
      </c>
      <c r="AP21">
        <f t="shared" si="27"/>
        <v>1264.6010999999999</v>
      </c>
      <c r="AQ21">
        <f t="shared" si="28"/>
        <v>0.84299996000319966</v>
      </c>
      <c r="AR21">
        <f t="shared" si="29"/>
        <v>0.16538992280617551</v>
      </c>
      <c r="AS21">
        <v>1689636640</v>
      </c>
      <c r="AT21">
        <v>399.93700000000001</v>
      </c>
      <c r="AU21">
        <v>415.185</v>
      </c>
      <c r="AV21">
        <v>24.306899999999999</v>
      </c>
      <c r="AW21">
        <v>21.315999999999999</v>
      </c>
      <c r="AX21">
        <v>402.85</v>
      </c>
      <c r="AY21">
        <v>24.2727</v>
      </c>
      <c r="AZ21">
        <v>500.05799999999999</v>
      </c>
      <c r="BA21">
        <v>100.253</v>
      </c>
      <c r="BB21">
        <v>5.2668E-2</v>
      </c>
      <c r="BC21">
        <v>29.782</v>
      </c>
      <c r="BD21">
        <v>29.017299999999999</v>
      </c>
      <c r="BE21">
        <v>999.9</v>
      </c>
      <c r="BF21">
        <v>0</v>
      </c>
      <c r="BG21">
        <v>0</v>
      </c>
      <c r="BH21">
        <v>9990</v>
      </c>
      <c r="BI21">
        <v>0</v>
      </c>
      <c r="BJ21">
        <v>0.53184100000000001</v>
      </c>
      <c r="BK21">
        <v>-15.2485</v>
      </c>
      <c r="BL21">
        <v>409.9</v>
      </c>
      <c r="BM21">
        <v>424.22800000000001</v>
      </c>
      <c r="BN21">
        <v>2.99085</v>
      </c>
      <c r="BO21">
        <v>415.185</v>
      </c>
      <c r="BP21">
        <v>21.315999999999999</v>
      </c>
      <c r="BQ21">
        <v>2.4368400000000001</v>
      </c>
      <c r="BR21">
        <v>2.1369899999999999</v>
      </c>
      <c r="BS21">
        <v>20.610700000000001</v>
      </c>
      <c r="BT21">
        <v>18.497599999999998</v>
      </c>
      <c r="BU21">
        <v>1500.12</v>
      </c>
      <c r="BV21">
        <v>0.90000100000000005</v>
      </c>
      <c r="BW21">
        <v>9.9999099999999994E-2</v>
      </c>
      <c r="BX21">
        <v>0</v>
      </c>
      <c r="BY21">
        <v>1.8109999999999999</v>
      </c>
      <c r="BZ21">
        <v>0</v>
      </c>
      <c r="CA21">
        <v>8138.01</v>
      </c>
      <c r="CB21">
        <v>11580</v>
      </c>
      <c r="CC21">
        <v>45.936999999999998</v>
      </c>
      <c r="CD21">
        <v>47.186999999999998</v>
      </c>
      <c r="CE21">
        <v>47.125</v>
      </c>
      <c r="CF21">
        <v>45.811999999999998</v>
      </c>
      <c r="CG21">
        <v>45.625</v>
      </c>
      <c r="CH21">
        <v>1350.11</v>
      </c>
      <c r="CI21">
        <v>150.01</v>
      </c>
      <c r="CJ21">
        <v>0</v>
      </c>
      <c r="CK21">
        <v>1689636647.7</v>
      </c>
      <c r="CL21">
        <v>0</v>
      </c>
      <c r="CM21">
        <v>1689636078</v>
      </c>
      <c r="CN21" t="s">
        <v>349</v>
      </c>
      <c r="CO21">
        <v>1689636078</v>
      </c>
      <c r="CP21">
        <v>1689636075</v>
      </c>
      <c r="CQ21">
        <v>44</v>
      </c>
      <c r="CR21">
        <v>5.0000000000000001E-3</v>
      </c>
      <c r="CS21">
        <v>2.1999999999999999E-2</v>
      </c>
      <c r="CT21">
        <v>-2.9129999999999998</v>
      </c>
      <c r="CU21">
        <v>3.4000000000000002E-2</v>
      </c>
      <c r="CV21">
        <v>415</v>
      </c>
      <c r="CW21">
        <v>21</v>
      </c>
      <c r="CX21">
        <v>0.15</v>
      </c>
      <c r="CY21">
        <v>0.03</v>
      </c>
      <c r="CZ21">
        <v>23.132101938336302</v>
      </c>
      <c r="DA21">
        <v>0.53786927936985396</v>
      </c>
      <c r="DB21">
        <v>7.9342398043511703E-2</v>
      </c>
      <c r="DC21">
        <v>1</v>
      </c>
      <c r="DD21">
        <v>415.11771428571399</v>
      </c>
      <c r="DE21">
        <v>0.12872727272703299</v>
      </c>
      <c r="DF21">
        <v>3.8765648584852201E-2</v>
      </c>
      <c r="DG21">
        <v>-1</v>
      </c>
      <c r="DH21">
        <v>1499.96</v>
      </c>
      <c r="DI21">
        <v>2.1139566410457999E-3</v>
      </c>
      <c r="DJ21">
        <v>0.158805061692116</v>
      </c>
      <c r="DK21">
        <v>1</v>
      </c>
      <c r="DL21">
        <v>2</v>
      </c>
      <c r="DM21">
        <v>2</v>
      </c>
      <c r="DN21" t="s">
        <v>350</v>
      </c>
      <c r="DO21">
        <v>2.9941900000000001</v>
      </c>
      <c r="DP21">
        <v>2.7831999999999999</v>
      </c>
      <c r="DQ21">
        <v>9.50212E-2</v>
      </c>
      <c r="DR21">
        <v>9.67552E-2</v>
      </c>
      <c r="DS21">
        <v>0.119213</v>
      </c>
      <c r="DT21">
        <v>0.10659200000000001</v>
      </c>
      <c r="DU21">
        <v>26003.599999999999</v>
      </c>
      <c r="DV21">
        <v>27505.5</v>
      </c>
      <c r="DW21">
        <v>26930.799999999999</v>
      </c>
      <c r="DX21">
        <v>28623.1</v>
      </c>
      <c r="DY21">
        <v>31264.3</v>
      </c>
      <c r="DZ21">
        <v>34096.400000000001</v>
      </c>
      <c r="EA21">
        <v>35978.9</v>
      </c>
      <c r="EB21">
        <v>38826.6</v>
      </c>
      <c r="EC21">
        <v>2.0211999999999999</v>
      </c>
      <c r="ED21">
        <v>1.6692199999999999</v>
      </c>
      <c r="EE21">
        <v>7.4818700000000002E-2</v>
      </c>
      <c r="EF21">
        <v>0</v>
      </c>
      <c r="EG21">
        <v>27.796500000000002</v>
      </c>
      <c r="EH21">
        <v>999.9</v>
      </c>
      <c r="EI21">
        <v>38.011000000000003</v>
      </c>
      <c r="EJ21">
        <v>36.335999999999999</v>
      </c>
      <c r="EK21">
        <v>23.0504</v>
      </c>
      <c r="EL21">
        <v>62.476399999999998</v>
      </c>
      <c r="EM21">
        <v>28.942299999999999</v>
      </c>
      <c r="EN21">
        <v>1</v>
      </c>
      <c r="EO21">
        <v>0.471634</v>
      </c>
      <c r="EP21">
        <v>3.2819500000000001</v>
      </c>
      <c r="EQ21">
        <v>19.738499999999998</v>
      </c>
      <c r="ER21">
        <v>5.2119</v>
      </c>
      <c r="ES21">
        <v>11.943300000000001</v>
      </c>
      <c r="ET21">
        <v>4.9537000000000004</v>
      </c>
      <c r="EU21">
        <v>3.2970000000000002</v>
      </c>
      <c r="EV21">
        <v>9999</v>
      </c>
      <c r="EW21">
        <v>107</v>
      </c>
      <c r="EX21">
        <v>53.5</v>
      </c>
      <c r="EY21">
        <v>3630.4</v>
      </c>
      <c r="EZ21">
        <v>1.86025</v>
      </c>
      <c r="FA21">
        <v>1.8595200000000001</v>
      </c>
      <c r="FB21">
        <v>1.8648800000000001</v>
      </c>
      <c r="FC21">
        <v>1.86886</v>
      </c>
      <c r="FD21">
        <v>1.8638600000000001</v>
      </c>
      <c r="FE21">
        <v>1.86374</v>
      </c>
      <c r="FF21">
        <v>1.86381</v>
      </c>
      <c r="FG21">
        <v>1.8635900000000001</v>
      </c>
      <c r="FH21">
        <v>0</v>
      </c>
      <c r="FI21">
        <v>0</v>
      </c>
      <c r="FJ21">
        <v>0</v>
      </c>
      <c r="FK21">
        <v>0</v>
      </c>
      <c r="FL21" t="s">
        <v>351</v>
      </c>
      <c r="FM21" t="s">
        <v>352</v>
      </c>
      <c r="FN21" t="s">
        <v>353</v>
      </c>
      <c r="FO21" t="s">
        <v>353</v>
      </c>
      <c r="FP21" t="s">
        <v>353</v>
      </c>
      <c r="FQ21" t="s">
        <v>353</v>
      </c>
      <c r="FR21">
        <v>0</v>
      </c>
      <c r="FS21">
        <v>100</v>
      </c>
      <c r="FT21">
        <v>100</v>
      </c>
      <c r="FU21">
        <v>-2.9129999999999998</v>
      </c>
      <c r="FV21">
        <v>3.4200000000000001E-2</v>
      </c>
      <c r="FW21">
        <v>-2.9129090909091202</v>
      </c>
      <c r="FX21">
        <v>0</v>
      </c>
      <c r="FY21">
        <v>0</v>
      </c>
      <c r="FZ21">
        <v>0</v>
      </c>
      <c r="GA21">
        <v>3.41799999999957E-2</v>
      </c>
      <c r="GB21">
        <v>0</v>
      </c>
      <c r="GC21">
        <v>0</v>
      </c>
      <c r="GD21">
        <v>0</v>
      </c>
      <c r="GE21">
        <v>-1</v>
      </c>
      <c r="GF21">
        <v>-1</v>
      </c>
      <c r="GG21">
        <v>-1</v>
      </c>
      <c r="GH21">
        <v>-1</v>
      </c>
      <c r="GI21">
        <v>9.4</v>
      </c>
      <c r="GJ21">
        <v>9.4</v>
      </c>
      <c r="GK21">
        <v>1.07666</v>
      </c>
      <c r="GL21">
        <v>2.6159699999999999</v>
      </c>
      <c r="GM21">
        <v>1.4489700000000001</v>
      </c>
      <c r="GN21">
        <v>2.2924799999999999</v>
      </c>
      <c r="GO21">
        <v>1.5466299999999999</v>
      </c>
      <c r="GP21">
        <v>2.4267599999999998</v>
      </c>
      <c r="GQ21">
        <v>38.403399999999998</v>
      </c>
      <c r="GR21">
        <v>16.233499999999999</v>
      </c>
      <c r="GS21">
        <v>18</v>
      </c>
      <c r="GT21">
        <v>555.35400000000004</v>
      </c>
      <c r="GU21">
        <v>403.30099999999999</v>
      </c>
      <c r="GV21">
        <v>27.673999999999999</v>
      </c>
      <c r="GW21">
        <v>32.965800000000002</v>
      </c>
      <c r="GX21">
        <v>30.005800000000001</v>
      </c>
      <c r="GY21">
        <v>32.965400000000002</v>
      </c>
      <c r="GZ21">
        <v>32.953499999999998</v>
      </c>
      <c r="HA21">
        <v>21.5488</v>
      </c>
      <c r="HB21">
        <v>0</v>
      </c>
      <c r="HC21">
        <v>-30</v>
      </c>
      <c r="HD21">
        <v>27.415500000000002</v>
      </c>
      <c r="HE21">
        <v>415.18900000000002</v>
      </c>
      <c r="HF21">
        <v>0</v>
      </c>
      <c r="HG21">
        <v>99.151600000000002</v>
      </c>
      <c r="HH21">
        <v>94.3643</v>
      </c>
    </row>
    <row r="22" spans="1:216" x14ac:dyDescent="0.2">
      <c r="A22">
        <v>4</v>
      </c>
      <c r="B22">
        <v>1689636701</v>
      </c>
      <c r="C22">
        <v>183</v>
      </c>
      <c r="D22" t="s">
        <v>358</v>
      </c>
      <c r="E22" t="s">
        <v>359</v>
      </c>
      <c r="F22" t="s">
        <v>344</v>
      </c>
      <c r="G22" t="s">
        <v>392</v>
      </c>
      <c r="H22" t="s">
        <v>345</v>
      </c>
      <c r="I22" t="s">
        <v>346</v>
      </c>
      <c r="J22" t="s">
        <v>347</v>
      </c>
      <c r="K22" t="s">
        <v>348</v>
      </c>
      <c r="L22">
        <v>1689636701</v>
      </c>
      <c r="M22">
        <f t="shared" si="0"/>
        <v>4.0701524547838474E-3</v>
      </c>
      <c r="N22">
        <f t="shared" si="1"/>
        <v>4.0701524547838472</v>
      </c>
      <c r="O22">
        <f t="shared" si="2"/>
        <v>18.711104277586099</v>
      </c>
      <c r="P22">
        <f t="shared" si="3"/>
        <v>399.94200000000001</v>
      </c>
      <c r="Q22">
        <f t="shared" si="4"/>
        <v>271.11883613896367</v>
      </c>
      <c r="R22">
        <f t="shared" si="5"/>
        <v>27.194503690224266</v>
      </c>
      <c r="S22">
        <f t="shared" si="6"/>
        <v>40.116077325225</v>
      </c>
      <c r="T22">
        <f t="shared" si="7"/>
        <v>0.2579459274110581</v>
      </c>
      <c r="U22">
        <f t="shared" si="8"/>
        <v>3.5523456682090062</v>
      </c>
      <c r="V22">
        <f t="shared" si="9"/>
        <v>0.24797382098335854</v>
      </c>
      <c r="W22">
        <f t="shared" si="10"/>
        <v>0.15584747052170983</v>
      </c>
      <c r="X22">
        <f t="shared" si="11"/>
        <v>206.73793799999999</v>
      </c>
      <c r="Y22">
        <f t="shared" si="12"/>
        <v>29.933092923225079</v>
      </c>
      <c r="Z22">
        <f t="shared" si="13"/>
        <v>29.0124</v>
      </c>
      <c r="AA22">
        <f t="shared" si="14"/>
        <v>4.0246594252942867</v>
      </c>
      <c r="AB22">
        <f t="shared" si="15"/>
        <v>57.728686738949541</v>
      </c>
      <c r="AC22">
        <f t="shared" si="16"/>
        <v>2.4312765017887501</v>
      </c>
      <c r="AD22">
        <f t="shared" si="17"/>
        <v>4.2115569210556245</v>
      </c>
      <c r="AE22">
        <f t="shared" si="18"/>
        <v>1.5933829235055366</v>
      </c>
      <c r="AF22">
        <f t="shared" si="19"/>
        <v>-179.49372325596767</v>
      </c>
      <c r="AG22">
        <f t="shared" si="20"/>
        <v>150.68326214401588</v>
      </c>
      <c r="AH22">
        <f t="shared" si="21"/>
        <v>9.3763127901380052</v>
      </c>
      <c r="AI22">
        <f t="shared" si="22"/>
        <v>187.30378967818621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52529.942537773248</v>
      </c>
      <c r="AO22">
        <f t="shared" si="26"/>
        <v>1250.01</v>
      </c>
      <c r="AP22">
        <f t="shared" si="27"/>
        <v>1053.7577999999999</v>
      </c>
      <c r="AQ22">
        <f t="shared" si="28"/>
        <v>0.8429994960040319</v>
      </c>
      <c r="AR22">
        <f t="shared" si="29"/>
        <v>0.16538902728778168</v>
      </c>
      <c r="AS22">
        <v>1689636701</v>
      </c>
      <c r="AT22">
        <v>399.94200000000001</v>
      </c>
      <c r="AU22">
        <v>414.91800000000001</v>
      </c>
      <c r="AV22">
        <v>24.238900000000001</v>
      </c>
      <c r="AW22">
        <v>21.314599999999999</v>
      </c>
      <c r="AX22">
        <v>402.85500000000002</v>
      </c>
      <c r="AY22">
        <v>24.204699999999999</v>
      </c>
      <c r="AZ22">
        <v>500.053</v>
      </c>
      <c r="BA22">
        <v>100.252</v>
      </c>
      <c r="BB22">
        <v>5.27375E-2</v>
      </c>
      <c r="BC22">
        <v>29.799199999999999</v>
      </c>
      <c r="BD22">
        <v>29.0124</v>
      </c>
      <c r="BE22">
        <v>999.9</v>
      </c>
      <c r="BF22">
        <v>0</v>
      </c>
      <c r="BG22">
        <v>0</v>
      </c>
      <c r="BH22">
        <v>10001.9</v>
      </c>
      <c r="BI22">
        <v>0</v>
      </c>
      <c r="BJ22">
        <v>0.53184100000000001</v>
      </c>
      <c r="BK22">
        <v>-14.9756</v>
      </c>
      <c r="BL22">
        <v>409.87700000000001</v>
      </c>
      <c r="BM22">
        <v>423.95400000000001</v>
      </c>
      <c r="BN22">
        <v>2.92428</v>
      </c>
      <c r="BO22">
        <v>414.91800000000001</v>
      </c>
      <c r="BP22">
        <v>21.314599999999999</v>
      </c>
      <c r="BQ22">
        <v>2.4300000000000002</v>
      </c>
      <c r="BR22">
        <v>2.1368299999999998</v>
      </c>
      <c r="BS22">
        <v>20.565100000000001</v>
      </c>
      <c r="BT22">
        <v>18.496400000000001</v>
      </c>
      <c r="BU22">
        <v>1250.01</v>
      </c>
      <c r="BV22">
        <v>0.90001799999999998</v>
      </c>
      <c r="BW22">
        <v>9.9982399999999999E-2</v>
      </c>
      <c r="BX22">
        <v>0</v>
      </c>
      <c r="BY22">
        <v>1.9357</v>
      </c>
      <c r="BZ22">
        <v>0</v>
      </c>
      <c r="CA22">
        <v>7178.62</v>
      </c>
      <c r="CB22">
        <v>9649.41</v>
      </c>
      <c r="CC22">
        <v>45.5</v>
      </c>
      <c r="CD22">
        <v>47.061999999999998</v>
      </c>
      <c r="CE22">
        <v>46.936999999999998</v>
      </c>
      <c r="CF22">
        <v>45.75</v>
      </c>
      <c r="CG22">
        <v>45.311999999999998</v>
      </c>
      <c r="CH22">
        <v>1125.03</v>
      </c>
      <c r="CI22">
        <v>124.98</v>
      </c>
      <c r="CJ22">
        <v>0</v>
      </c>
      <c r="CK22">
        <v>1689636708.9000001</v>
      </c>
      <c r="CL22">
        <v>0</v>
      </c>
      <c r="CM22">
        <v>1689636078</v>
      </c>
      <c r="CN22" t="s">
        <v>349</v>
      </c>
      <c r="CO22">
        <v>1689636078</v>
      </c>
      <c r="CP22">
        <v>1689636075</v>
      </c>
      <c r="CQ22">
        <v>44</v>
      </c>
      <c r="CR22">
        <v>5.0000000000000001E-3</v>
      </c>
      <c r="CS22">
        <v>2.1999999999999999E-2</v>
      </c>
      <c r="CT22">
        <v>-2.9129999999999998</v>
      </c>
      <c r="CU22">
        <v>3.4000000000000002E-2</v>
      </c>
      <c r="CV22">
        <v>415</v>
      </c>
      <c r="CW22">
        <v>21</v>
      </c>
      <c r="CX22">
        <v>0.15</v>
      </c>
      <c r="CY22">
        <v>0.03</v>
      </c>
      <c r="CZ22">
        <v>22.782986830582299</v>
      </c>
      <c r="DA22">
        <v>0.14547437367673999</v>
      </c>
      <c r="DB22">
        <v>4.9124552079545997E-2</v>
      </c>
      <c r="DC22">
        <v>1</v>
      </c>
      <c r="DD22">
        <v>414.86174999999997</v>
      </c>
      <c r="DE22">
        <v>-4.52481203000192E-2</v>
      </c>
      <c r="DF22">
        <v>3.2719833434783199E-2</v>
      </c>
      <c r="DG22">
        <v>-1</v>
      </c>
      <c r="DH22">
        <v>1250.0042857142901</v>
      </c>
      <c r="DI22">
        <v>-0.165055291643803</v>
      </c>
      <c r="DJ22">
        <v>6.8907904624403202E-2</v>
      </c>
      <c r="DK22">
        <v>1</v>
      </c>
      <c r="DL22">
        <v>2</v>
      </c>
      <c r="DM22">
        <v>2</v>
      </c>
      <c r="DN22" t="s">
        <v>350</v>
      </c>
      <c r="DO22">
        <v>2.9942500000000001</v>
      </c>
      <c r="DP22">
        <v>2.7833700000000001</v>
      </c>
      <c r="DQ22">
        <v>9.50347E-2</v>
      </c>
      <c r="DR22">
        <v>9.6719799999999995E-2</v>
      </c>
      <c r="DS22">
        <v>0.118996</v>
      </c>
      <c r="DT22">
        <v>0.1066</v>
      </c>
      <c r="DU22">
        <v>26007</v>
      </c>
      <c r="DV22">
        <v>27509.5</v>
      </c>
      <c r="DW22">
        <v>26934.5</v>
      </c>
      <c r="DX22">
        <v>28625.9</v>
      </c>
      <c r="DY22">
        <v>31275.8</v>
      </c>
      <c r="DZ22">
        <v>34099.599999999999</v>
      </c>
      <c r="EA22">
        <v>35983.599999999999</v>
      </c>
      <c r="EB22">
        <v>38830.699999999997</v>
      </c>
      <c r="EC22">
        <v>2.0218699999999998</v>
      </c>
      <c r="ED22">
        <v>1.67005</v>
      </c>
      <c r="EE22">
        <v>7.3540999999999995E-2</v>
      </c>
      <c r="EF22">
        <v>0</v>
      </c>
      <c r="EG22">
        <v>27.8125</v>
      </c>
      <c r="EH22">
        <v>999.9</v>
      </c>
      <c r="EI22">
        <v>37.981000000000002</v>
      </c>
      <c r="EJ22">
        <v>36.366</v>
      </c>
      <c r="EK22">
        <v>23.073599999999999</v>
      </c>
      <c r="EL22">
        <v>62.586399999999998</v>
      </c>
      <c r="EM22">
        <v>29.022400000000001</v>
      </c>
      <c r="EN22">
        <v>1</v>
      </c>
      <c r="EO22">
        <v>0.45736300000000002</v>
      </c>
      <c r="EP22">
        <v>1.23627</v>
      </c>
      <c r="EQ22">
        <v>19.899899999999999</v>
      </c>
      <c r="ER22">
        <v>5.2135499999999997</v>
      </c>
      <c r="ES22">
        <v>11.942399999999999</v>
      </c>
      <c r="ET22">
        <v>4.9539499999999999</v>
      </c>
      <c r="EU22">
        <v>3.2970299999999999</v>
      </c>
      <c r="EV22">
        <v>9999</v>
      </c>
      <c r="EW22">
        <v>107</v>
      </c>
      <c r="EX22">
        <v>53.6</v>
      </c>
      <c r="EY22">
        <v>3631.7</v>
      </c>
      <c r="EZ22">
        <v>1.8603000000000001</v>
      </c>
      <c r="FA22">
        <v>1.8595699999999999</v>
      </c>
      <c r="FB22">
        <v>1.86493</v>
      </c>
      <c r="FC22">
        <v>1.8688899999999999</v>
      </c>
      <c r="FD22">
        <v>1.8638600000000001</v>
      </c>
      <c r="FE22">
        <v>1.86372</v>
      </c>
      <c r="FF22">
        <v>1.8638600000000001</v>
      </c>
      <c r="FG22">
        <v>1.86368</v>
      </c>
      <c r="FH22">
        <v>0</v>
      </c>
      <c r="FI22">
        <v>0</v>
      </c>
      <c r="FJ22">
        <v>0</v>
      </c>
      <c r="FK22">
        <v>0</v>
      </c>
      <c r="FL22" t="s">
        <v>351</v>
      </c>
      <c r="FM22" t="s">
        <v>352</v>
      </c>
      <c r="FN22" t="s">
        <v>353</v>
      </c>
      <c r="FO22" t="s">
        <v>353</v>
      </c>
      <c r="FP22" t="s">
        <v>353</v>
      </c>
      <c r="FQ22" t="s">
        <v>353</v>
      </c>
      <c r="FR22">
        <v>0</v>
      </c>
      <c r="FS22">
        <v>100</v>
      </c>
      <c r="FT22">
        <v>100</v>
      </c>
      <c r="FU22">
        <v>-2.9129999999999998</v>
      </c>
      <c r="FV22">
        <v>3.4200000000000001E-2</v>
      </c>
      <c r="FW22">
        <v>-2.9129090909091202</v>
      </c>
      <c r="FX22">
        <v>0</v>
      </c>
      <c r="FY22">
        <v>0</v>
      </c>
      <c r="FZ22">
        <v>0</v>
      </c>
      <c r="GA22">
        <v>3.41799999999957E-2</v>
      </c>
      <c r="GB22">
        <v>0</v>
      </c>
      <c r="GC22">
        <v>0</v>
      </c>
      <c r="GD22">
        <v>0</v>
      </c>
      <c r="GE22">
        <v>-1</v>
      </c>
      <c r="GF22">
        <v>-1</v>
      </c>
      <c r="GG22">
        <v>-1</v>
      </c>
      <c r="GH22">
        <v>-1</v>
      </c>
      <c r="GI22">
        <v>10.4</v>
      </c>
      <c r="GJ22">
        <v>10.4</v>
      </c>
      <c r="GK22">
        <v>1.07666</v>
      </c>
      <c r="GL22">
        <v>2.6171899999999999</v>
      </c>
      <c r="GM22">
        <v>1.4489700000000001</v>
      </c>
      <c r="GN22">
        <v>2.2924799999999999</v>
      </c>
      <c r="GO22">
        <v>1.5466299999999999</v>
      </c>
      <c r="GP22">
        <v>2.4389599999999998</v>
      </c>
      <c r="GQ22">
        <v>38.354500000000002</v>
      </c>
      <c r="GR22">
        <v>16.2422</v>
      </c>
      <c r="GS22">
        <v>18</v>
      </c>
      <c r="GT22">
        <v>555.29999999999995</v>
      </c>
      <c r="GU22">
        <v>403.47300000000001</v>
      </c>
      <c r="GV22">
        <v>27.879200000000001</v>
      </c>
      <c r="GW22">
        <v>32.900399999999998</v>
      </c>
      <c r="GX22">
        <v>30</v>
      </c>
      <c r="GY22">
        <v>32.906599999999997</v>
      </c>
      <c r="GZ22">
        <v>32.898600000000002</v>
      </c>
      <c r="HA22">
        <v>21.545500000000001</v>
      </c>
      <c r="HB22">
        <v>0</v>
      </c>
      <c r="HC22">
        <v>-30</v>
      </c>
      <c r="HD22">
        <v>27.8657</v>
      </c>
      <c r="HE22">
        <v>414.95800000000003</v>
      </c>
      <c r="HF22">
        <v>0</v>
      </c>
      <c r="HG22">
        <v>99.164699999999996</v>
      </c>
      <c r="HH22">
        <v>94.373800000000003</v>
      </c>
    </row>
    <row r="23" spans="1:216" x14ac:dyDescent="0.2">
      <c r="A23">
        <v>5</v>
      </c>
      <c r="B23">
        <v>1689636762</v>
      </c>
      <c r="C23">
        <v>244</v>
      </c>
      <c r="D23" t="s">
        <v>360</v>
      </c>
      <c r="E23" t="s">
        <v>361</v>
      </c>
      <c r="F23" t="s">
        <v>344</v>
      </c>
      <c r="G23" t="s">
        <v>392</v>
      </c>
      <c r="H23" t="s">
        <v>345</v>
      </c>
      <c r="I23" t="s">
        <v>346</v>
      </c>
      <c r="J23" t="s">
        <v>347</v>
      </c>
      <c r="K23" t="s">
        <v>348</v>
      </c>
      <c r="L23">
        <v>1689636762</v>
      </c>
      <c r="M23">
        <f t="shared" si="0"/>
        <v>3.9389739120480969E-3</v>
      </c>
      <c r="N23">
        <f t="shared" si="1"/>
        <v>3.9389739120480969</v>
      </c>
      <c r="O23">
        <f t="shared" si="2"/>
        <v>17.909107346211574</v>
      </c>
      <c r="P23">
        <f t="shared" si="3"/>
        <v>399.99200000000002</v>
      </c>
      <c r="Q23">
        <f t="shared" si="4"/>
        <v>272.46425989112885</v>
      </c>
      <c r="R23">
        <f t="shared" si="5"/>
        <v>27.329655346871139</v>
      </c>
      <c r="S23">
        <f t="shared" si="6"/>
        <v>40.121385116248796</v>
      </c>
      <c r="T23">
        <f t="shared" si="7"/>
        <v>0.24934672801236973</v>
      </c>
      <c r="U23">
        <f t="shared" si="8"/>
        <v>3.5517712250909925</v>
      </c>
      <c r="V23">
        <f t="shared" si="9"/>
        <v>0.24001403945695732</v>
      </c>
      <c r="W23">
        <f t="shared" si="10"/>
        <v>0.1508181762034215</v>
      </c>
      <c r="X23">
        <f t="shared" si="11"/>
        <v>165.36875582774158</v>
      </c>
      <c r="Y23">
        <f t="shared" si="12"/>
        <v>29.722705637506625</v>
      </c>
      <c r="Z23">
        <f t="shared" si="13"/>
        <v>28.989100000000001</v>
      </c>
      <c r="AA23">
        <f t="shared" si="14"/>
        <v>4.0192368005611447</v>
      </c>
      <c r="AB23">
        <f t="shared" si="15"/>
        <v>57.720407846495291</v>
      </c>
      <c r="AC23">
        <f t="shared" si="16"/>
        <v>2.4259680097216201</v>
      </c>
      <c r="AD23">
        <f t="shared" si="17"/>
        <v>4.2029640819125325</v>
      </c>
      <c r="AE23">
        <f t="shared" si="18"/>
        <v>1.5932687908395247</v>
      </c>
      <c r="AF23">
        <f t="shared" si="19"/>
        <v>-173.70874952132107</v>
      </c>
      <c r="AG23">
        <f t="shared" si="20"/>
        <v>148.32280173639191</v>
      </c>
      <c r="AH23">
        <f t="shared" si="21"/>
        <v>9.2282326061844522</v>
      </c>
      <c r="AI23">
        <f t="shared" si="22"/>
        <v>149.21104064899689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52523.930324182256</v>
      </c>
      <c r="AO23">
        <f t="shared" si="26"/>
        <v>999.86699999999996</v>
      </c>
      <c r="AP23">
        <f t="shared" si="27"/>
        <v>842.88827099882974</v>
      </c>
      <c r="AQ23">
        <f t="shared" si="28"/>
        <v>0.84300039005070648</v>
      </c>
      <c r="AR23">
        <f t="shared" si="29"/>
        <v>0.16539075279786369</v>
      </c>
      <c r="AS23">
        <v>1689636762</v>
      </c>
      <c r="AT23">
        <v>399.99200000000002</v>
      </c>
      <c r="AU23">
        <v>414.34199999999998</v>
      </c>
      <c r="AV23">
        <v>24.1858</v>
      </c>
      <c r="AW23">
        <v>21.355</v>
      </c>
      <c r="AX23">
        <v>402.90499999999997</v>
      </c>
      <c r="AY23">
        <v>24.151700000000002</v>
      </c>
      <c r="AZ23">
        <v>499.94799999999998</v>
      </c>
      <c r="BA23">
        <v>100.253</v>
      </c>
      <c r="BB23">
        <v>5.2468899999999999E-2</v>
      </c>
      <c r="BC23">
        <v>29.7637</v>
      </c>
      <c r="BD23">
        <v>28.989100000000001</v>
      </c>
      <c r="BE23">
        <v>999.9</v>
      </c>
      <c r="BF23">
        <v>0</v>
      </c>
      <c r="BG23">
        <v>0</v>
      </c>
      <c r="BH23">
        <v>9999.3799999999992</v>
      </c>
      <c r="BI23">
        <v>0</v>
      </c>
      <c r="BJ23">
        <v>0.53184100000000001</v>
      </c>
      <c r="BK23">
        <v>-14.3506</v>
      </c>
      <c r="BL23">
        <v>409.90600000000001</v>
      </c>
      <c r="BM23">
        <v>423.38400000000001</v>
      </c>
      <c r="BN23">
        <v>2.8308599999999999</v>
      </c>
      <c r="BO23">
        <v>414.34199999999998</v>
      </c>
      <c r="BP23">
        <v>21.355</v>
      </c>
      <c r="BQ23">
        <v>2.4247200000000002</v>
      </c>
      <c r="BR23">
        <v>2.1409099999999999</v>
      </c>
      <c r="BS23">
        <v>20.529800000000002</v>
      </c>
      <c r="BT23">
        <v>18.526900000000001</v>
      </c>
      <c r="BU23">
        <v>999.86699999999996</v>
      </c>
      <c r="BV23">
        <v>0.89999099999999999</v>
      </c>
      <c r="BW23">
        <v>0.100009</v>
      </c>
      <c r="BX23">
        <v>0</v>
      </c>
      <c r="BY23">
        <v>2.0440999999999998</v>
      </c>
      <c r="BZ23">
        <v>0</v>
      </c>
      <c r="CA23">
        <v>6278.14</v>
      </c>
      <c r="CB23">
        <v>7718.37</v>
      </c>
      <c r="CC23">
        <v>45.061999999999998</v>
      </c>
      <c r="CD23">
        <v>47</v>
      </c>
      <c r="CE23">
        <v>46.686999999999998</v>
      </c>
      <c r="CF23">
        <v>45.686999999999998</v>
      </c>
      <c r="CG23">
        <v>45.061999999999998</v>
      </c>
      <c r="CH23">
        <v>899.87</v>
      </c>
      <c r="CI23">
        <v>100</v>
      </c>
      <c r="CJ23">
        <v>0</v>
      </c>
      <c r="CK23">
        <v>1689636770.0999999</v>
      </c>
      <c r="CL23">
        <v>0</v>
      </c>
      <c r="CM23">
        <v>1689636078</v>
      </c>
      <c r="CN23" t="s">
        <v>349</v>
      </c>
      <c r="CO23">
        <v>1689636078</v>
      </c>
      <c r="CP23">
        <v>1689636075</v>
      </c>
      <c r="CQ23">
        <v>44</v>
      </c>
      <c r="CR23">
        <v>5.0000000000000001E-3</v>
      </c>
      <c r="CS23">
        <v>2.1999999999999999E-2</v>
      </c>
      <c r="CT23">
        <v>-2.9129999999999998</v>
      </c>
      <c r="CU23">
        <v>3.4000000000000002E-2</v>
      </c>
      <c r="CV23">
        <v>415</v>
      </c>
      <c r="CW23">
        <v>21</v>
      </c>
      <c r="CX23">
        <v>0.15</v>
      </c>
      <c r="CY23">
        <v>0.03</v>
      </c>
      <c r="CZ23">
        <v>21.905840261682801</v>
      </c>
      <c r="DA23">
        <v>0.55873993666393496</v>
      </c>
      <c r="DB23">
        <v>6.1771472980787397E-2</v>
      </c>
      <c r="DC23">
        <v>1</v>
      </c>
      <c r="DD23">
        <v>414.32904761904803</v>
      </c>
      <c r="DE23">
        <v>1.9714285714343201E-2</v>
      </c>
      <c r="DF23">
        <v>1.33504991541276E-2</v>
      </c>
      <c r="DG23">
        <v>-1</v>
      </c>
      <c r="DH23">
        <v>1000.0575</v>
      </c>
      <c r="DI23">
        <v>0.183187519001907</v>
      </c>
      <c r="DJ23">
        <v>0.15090278327451101</v>
      </c>
      <c r="DK23">
        <v>1</v>
      </c>
      <c r="DL23">
        <v>2</v>
      </c>
      <c r="DM23">
        <v>2</v>
      </c>
      <c r="DN23" t="s">
        <v>350</v>
      </c>
      <c r="DO23">
        <v>2.99403</v>
      </c>
      <c r="DP23">
        <v>2.78308</v>
      </c>
      <c r="DQ23">
        <v>9.5054200000000005E-2</v>
      </c>
      <c r="DR23">
        <v>9.6628500000000006E-2</v>
      </c>
      <c r="DS23">
        <v>0.118827</v>
      </c>
      <c r="DT23">
        <v>0.106751</v>
      </c>
      <c r="DU23">
        <v>26008.1</v>
      </c>
      <c r="DV23">
        <v>27514.5</v>
      </c>
      <c r="DW23">
        <v>26936.1</v>
      </c>
      <c r="DX23">
        <v>28628</v>
      </c>
      <c r="DY23">
        <v>31283.8</v>
      </c>
      <c r="DZ23">
        <v>34095.800000000003</v>
      </c>
      <c r="EA23">
        <v>35985.9</v>
      </c>
      <c r="EB23">
        <v>38833</v>
      </c>
      <c r="EC23">
        <v>2.0215999999999998</v>
      </c>
      <c r="ED23">
        <v>1.6708000000000001</v>
      </c>
      <c r="EE23">
        <v>6.7461300000000002E-2</v>
      </c>
      <c r="EF23">
        <v>0</v>
      </c>
      <c r="EG23">
        <v>27.888400000000001</v>
      </c>
      <c r="EH23">
        <v>999.9</v>
      </c>
      <c r="EI23">
        <v>37.932000000000002</v>
      </c>
      <c r="EJ23">
        <v>36.405999999999999</v>
      </c>
      <c r="EK23">
        <v>23.092099999999999</v>
      </c>
      <c r="EL23">
        <v>62.486400000000003</v>
      </c>
      <c r="EM23">
        <v>29.198699999999999</v>
      </c>
      <c r="EN23">
        <v>1</v>
      </c>
      <c r="EO23">
        <v>0.45556400000000002</v>
      </c>
      <c r="EP23">
        <v>1.45977</v>
      </c>
      <c r="EQ23">
        <v>19.892099999999999</v>
      </c>
      <c r="ER23">
        <v>5.21265</v>
      </c>
      <c r="ES23">
        <v>11.942600000000001</v>
      </c>
      <c r="ET23">
        <v>4.9539999999999997</v>
      </c>
      <c r="EU23">
        <v>3.2970000000000002</v>
      </c>
      <c r="EV23">
        <v>9999</v>
      </c>
      <c r="EW23">
        <v>107</v>
      </c>
      <c r="EX23">
        <v>53.6</v>
      </c>
      <c r="EY23">
        <v>3632.8</v>
      </c>
      <c r="EZ23">
        <v>1.8602399999999999</v>
      </c>
      <c r="FA23">
        <v>1.85955</v>
      </c>
      <c r="FB23">
        <v>1.8649199999999999</v>
      </c>
      <c r="FC23">
        <v>1.8689</v>
      </c>
      <c r="FD23">
        <v>1.8638600000000001</v>
      </c>
      <c r="FE23">
        <v>1.86372</v>
      </c>
      <c r="FF23">
        <v>1.86385</v>
      </c>
      <c r="FG23">
        <v>1.86365</v>
      </c>
      <c r="FH23">
        <v>0</v>
      </c>
      <c r="FI23">
        <v>0</v>
      </c>
      <c r="FJ23">
        <v>0</v>
      </c>
      <c r="FK23">
        <v>0</v>
      </c>
      <c r="FL23" t="s">
        <v>351</v>
      </c>
      <c r="FM23" t="s">
        <v>352</v>
      </c>
      <c r="FN23" t="s">
        <v>353</v>
      </c>
      <c r="FO23" t="s">
        <v>353</v>
      </c>
      <c r="FP23" t="s">
        <v>353</v>
      </c>
      <c r="FQ23" t="s">
        <v>353</v>
      </c>
      <c r="FR23">
        <v>0</v>
      </c>
      <c r="FS23">
        <v>100</v>
      </c>
      <c r="FT23">
        <v>100</v>
      </c>
      <c r="FU23">
        <v>-2.9129999999999998</v>
      </c>
      <c r="FV23">
        <v>3.4099999999999998E-2</v>
      </c>
      <c r="FW23">
        <v>-2.9129090909091202</v>
      </c>
      <c r="FX23">
        <v>0</v>
      </c>
      <c r="FY23">
        <v>0</v>
      </c>
      <c r="FZ23">
        <v>0</v>
      </c>
      <c r="GA23">
        <v>3.41799999999957E-2</v>
      </c>
      <c r="GB23">
        <v>0</v>
      </c>
      <c r="GC23">
        <v>0</v>
      </c>
      <c r="GD23">
        <v>0</v>
      </c>
      <c r="GE23">
        <v>-1</v>
      </c>
      <c r="GF23">
        <v>-1</v>
      </c>
      <c r="GG23">
        <v>-1</v>
      </c>
      <c r="GH23">
        <v>-1</v>
      </c>
      <c r="GI23">
        <v>11.4</v>
      </c>
      <c r="GJ23">
        <v>11.4</v>
      </c>
      <c r="GK23">
        <v>1.07544</v>
      </c>
      <c r="GL23">
        <v>2.6147499999999999</v>
      </c>
      <c r="GM23">
        <v>1.4489700000000001</v>
      </c>
      <c r="GN23">
        <v>2.2851599999999999</v>
      </c>
      <c r="GO23">
        <v>1.5466299999999999</v>
      </c>
      <c r="GP23">
        <v>2.3999000000000001</v>
      </c>
      <c r="GQ23">
        <v>38.354500000000002</v>
      </c>
      <c r="GR23">
        <v>16.233499999999999</v>
      </c>
      <c r="GS23">
        <v>18</v>
      </c>
      <c r="GT23">
        <v>554.78099999999995</v>
      </c>
      <c r="GU23">
        <v>403.702</v>
      </c>
      <c r="GV23">
        <v>27.716899999999999</v>
      </c>
      <c r="GW23">
        <v>32.8645</v>
      </c>
      <c r="GX23">
        <v>30</v>
      </c>
      <c r="GY23">
        <v>32.866799999999998</v>
      </c>
      <c r="GZ23">
        <v>32.8598</v>
      </c>
      <c r="HA23">
        <v>21.528400000000001</v>
      </c>
      <c r="HB23">
        <v>0</v>
      </c>
      <c r="HC23">
        <v>-30</v>
      </c>
      <c r="HD23">
        <v>27.7209</v>
      </c>
      <c r="HE23">
        <v>414.40199999999999</v>
      </c>
      <c r="HF23">
        <v>0</v>
      </c>
      <c r="HG23">
        <v>99.171000000000006</v>
      </c>
      <c r="HH23">
        <v>94.380099999999999</v>
      </c>
    </row>
    <row r="24" spans="1:216" x14ac:dyDescent="0.2">
      <c r="A24">
        <v>6</v>
      </c>
      <c r="B24">
        <v>1689636823</v>
      </c>
      <c r="C24">
        <v>305</v>
      </c>
      <c r="D24" t="s">
        <v>362</v>
      </c>
      <c r="E24" t="s">
        <v>363</v>
      </c>
      <c r="F24" t="s">
        <v>344</v>
      </c>
      <c r="G24" t="s">
        <v>392</v>
      </c>
      <c r="H24" t="s">
        <v>345</v>
      </c>
      <c r="I24" t="s">
        <v>346</v>
      </c>
      <c r="J24" t="s">
        <v>347</v>
      </c>
      <c r="K24" t="s">
        <v>348</v>
      </c>
      <c r="L24">
        <v>1689636823</v>
      </c>
      <c r="M24">
        <f t="shared" si="0"/>
        <v>3.7974580350966822E-3</v>
      </c>
      <c r="N24">
        <f t="shared" si="1"/>
        <v>3.7974580350966822</v>
      </c>
      <c r="O24">
        <f t="shared" si="2"/>
        <v>16.455093103046298</v>
      </c>
      <c r="P24">
        <f t="shared" si="3"/>
        <v>400.02699999999999</v>
      </c>
      <c r="Q24">
        <f t="shared" si="4"/>
        <v>277.77116698976403</v>
      </c>
      <c r="R24">
        <f t="shared" si="5"/>
        <v>27.862238284244583</v>
      </c>
      <c r="S24">
        <f t="shared" si="6"/>
        <v>40.125286274015004</v>
      </c>
      <c r="T24">
        <f t="shared" si="7"/>
        <v>0.23962811815344476</v>
      </c>
      <c r="U24">
        <f t="shared" si="8"/>
        <v>3.5522268863717894</v>
      </c>
      <c r="V24">
        <f t="shared" si="9"/>
        <v>0.23099627526238969</v>
      </c>
      <c r="W24">
        <f t="shared" si="10"/>
        <v>0.14512230389257066</v>
      </c>
      <c r="X24">
        <f t="shared" si="11"/>
        <v>124.0061474362933</v>
      </c>
      <c r="Y24">
        <f t="shared" si="12"/>
        <v>29.52629115832169</v>
      </c>
      <c r="Z24">
        <f t="shared" si="13"/>
        <v>28.981999999999999</v>
      </c>
      <c r="AA24">
        <f t="shared" si="14"/>
        <v>4.0175856797221314</v>
      </c>
      <c r="AB24">
        <f t="shared" si="15"/>
        <v>57.693728379771692</v>
      </c>
      <c r="AC24">
        <f t="shared" si="16"/>
        <v>2.4215279806785004</v>
      </c>
      <c r="AD24">
        <f t="shared" si="17"/>
        <v>4.1972118091219173</v>
      </c>
      <c r="AE24">
        <f t="shared" si="18"/>
        <v>1.596057699043631</v>
      </c>
      <c r="AF24">
        <f t="shared" si="19"/>
        <v>-167.46789934776368</v>
      </c>
      <c r="AG24">
        <f t="shared" si="20"/>
        <v>145.14365240515161</v>
      </c>
      <c r="AH24">
        <f t="shared" si="21"/>
        <v>9.0278917714986111</v>
      </c>
      <c r="AI24">
        <f t="shared" si="22"/>
        <v>110.70979226517986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52537.753384200238</v>
      </c>
      <c r="AO24">
        <f t="shared" si="26"/>
        <v>749.77599999999995</v>
      </c>
      <c r="AP24">
        <f t="shared" si="27"/>
        <v>632.06152799807933</v>
      </c>
      <c r="AQ24">
        <f t="shared" si="28"/>
        <v>0.84300048014084128</v>
      </c>
      <c r="AR24">
        <f t="shared" si="29"/>
        <v>0.16539092667182373</v>
      </c>
      <c r="AS24">
        <v>1689636823</v>
      </c>
      <c r="AT24">
        <v>400.02699999999999</v>
      </c>
      <c r="AU24">
        <v>413.26299999999998</v>
      </c>
      <c r="AV24">
        <v>24.141300000000001</v>
      </c>
      <c r="AW24">
        <v>21.412400000000002</v>
      </c>
      <c r="AX24">
        <v>402.94</v>
      </c>
      <c r="AY24">
        <v>24.107099999999999</v>
      </c>
      <c r="AZ24">
        <v>500.00700000000001</v>
      </c>
      <c r="BA24">
        <v>100.254</v>
      </c>
      <c r="BB24">
        <v>5.2444999999999999E-2</v>
      </c>
      <c r="BC24">
        <v>29.739899999999999</v>
      </c>
      <c r="BD24">
        <v>28.981999999999999</v>
      </c>
      <c r="BE24">
        <v>999.9</v>
      </c>
      <c r="BF24">
        <v>0</v>
      </c>
      <c r="BG24">
        <v>0</v>
      </c>
      <c r="BH24">
        <v>10001.200000000001</v>
      </c>
      <c r="BI24">
        <v>0</v>
      </c>
      <c r="BJ24">
        <v>0.53184100000000001</v>
      </c>
      <c r="BK24">
        <v>-13.235900000000001</v>
      </c>
      <c r="BL24">
        <v>409.923</v>
      </c>
      <c r="BM24">
        <v>422.30500000000001</v>
      </c>
      <c r="BN24">
        <v>2.7288100000000002</v>
      </c>
      <c r="BO24">
        <v>413.26299999999998</v>
      </c>
      <c r="BP24">
        <v>21.412400000000002</v>
      </c>
      <c r="BQ24">
        <v>2.4202699999999999</v>
      </c>
      <c r="BR24">
        <v>2.14669</v>
      </c>
      <c r="BS24">
        <v>20.5</v>
      </c>
      <c r="BT24">
        <v>18.569900000000001</v>
      </c>
      <c r="BU24">
        <v>749.77599999999995</v>
      </c>
      <c r="BV24">
        <v>0.89998800000000001</v>
      </c>
      <c r="BW24">
        <v>0.100012</v>
      </c>
      <c r="BX24">
        <v>0</v>
      </c>
      <c r="BY24">
        <v>2.0030999999999999</v>
      </c>
      <c r="BZ24">
        <v>0</v>
      </c>
      <c r="CA24">
        <v>5287.69</v>
      </c>
      <c r="CB24">
        <v>5787.81</v>
      </c>
      <c r="CC24">
        <v>44.5</v>
      </c>
      <c r="CD24">
        <v>46.875</v>
      </c>
      <c r="CE24">
        <v>46.375</v>
      </c>
      <c r="CF24">
        <v>45.561999999999998</v>
      </c>
      <c r="CG24">
        <v>44.625</v>
      </c>
      <c r="CH24">
        <v>674.79</v>
      </c>
      <c r="CI24">
        <v>74.989999999999995</v>
      </c>
      <c r="CJ24">
        <v>0</v>
      </c>
      <c r="CK24">
        <v>1689636830.7</v>
      </c>
      <c r="CL24">
        <v>0</v>
      </c>
      <c r="CM24">
        <v>1689636078</v>
      </c>
      <c r="CN24" t="s">
        <v>349</v>
      </c>
      <c r="CO24">
        <v>1689636078</v>
      </c>
      <c r="CP24">
        <v>1689636075</v>
      </c>
      <c r="CQ24">
        <v>44</v>
      </c>
      <c r="CR24">
        <v>5.0000000000000001E-3</v>
      </c>
      <c r="CS24">
        <v>2.1999999999999999E-2</v>
      </c>
      <c r="CT24">
        <v>-2.9129999999999998</v>
      </c>
      <c r="CU24">
        <v>3.4000000000000002E-2</v>
      </c>
      <c r="CV24">
        <v>415</v>
      </c>
      <c r="CW24">
        <v>21</v>
      </c>
      <c r="CX24">
        <v>0.15</v>
      </c>
      <c r="CY24">
        <v>0.03</v>
      </c>
      <c r="CZ24">
        <v>20.216143885058401</v>
      </c>
      <c r="DA24">
        <v>0.55420209827258404</v>
      </c>
      <c r="DB24">
        <v>9.8229844551529194E-2</v>
      </c>
      <c r="DC24">
        <v>1</v>
      </c>
      <c r="DD24">
        <v>413.30115000000001</v>
      </c>
      <c r="DE24">
        <v>8.5218045113247196E-2</v>
      </c>
      <c r="DF24">
        <v>3.4599530343639898E-2</v>
      </c>
      <c r="DG24">
        <v>-1</v>
      </c>
      <c r="DH24">
        <v>749.99665000000005</v>
      </c>
      <c r="DI24">
        <v>2.6916488648052801E-2</v>
      </c>
      <c r="DJ24">
        <v>0.13996402216284001</v>
      </c>
      <c r="DK24">
        <v>1</v>
      </c>
      <c r="DL24">
        <v>2</v>
      </c>
      <c r="DM24">
        <v>2</v>
      </c>
      <c r="DN24" t="s">
        <v>350</v>
      </c>
      <c r="DO24">
        <v>2.9942099999999998</v>
      </c>
      <c r="DP24">
        <v>2.7830699999999999</v>
      </c>
      <c r="DQ24">
        <v>9.5069699999999993E-2</v>
      </c>
      <c r="DR24">
        <v>9.6446500000000004E-2</v>
      </c>
      <c r="DS24">
        <v>0.118685</v>
      </c>
      <c r="DT24">
        <v>0.106961</v>
      </c>
      <c r="DU24">
        <v>26008.9</v>
      </c>
      <c r="DV24">
        <v>27520.5</v>
      </c>
      <c r="DW24">
        <v>26937.200000000001</v>
      </c>
      <c r="DX24">
        <v>28628.400000000001</v>
      </c>
      <c r="DY24">
        <v>31289.9</v>
      </c>
      <c r="DZ24">
        <v>34088.400000000001</v>
      </c>
      <c r="EA24">
        <v>35987.300000000003</v>
      </c>
      <c r="EB24">
        <v>38833.800000000003</v>
      </c>
      <c r="EC24">
        <v>2.0223300000000002</v>
      </c>
      <c r="ED24">
        <v>1.6707799999999999</v>
      </c>
      <c r="EE24">
        <v>6.5479399999999993E-2</v>
      </c>
      <c r="EF24">
        <v>0</v>
      </c>
      <c r="EG24">
        <v>27.913699999999999</v>
      </c>
      <c r="EH24">
        <v>999.9</v>
      </c>
      <c r="EI24">
        <v>37.944000000000003</v>
      </c>
      <c r="EJ24">
        <v>36.436999999999998</v>
      </c>
      <c r="EK24">
        <v>23.139700000000001</v>
      </c>
      <c r="EL24">
        <v>62.476500000000001</v>
      </c>
      <c r="EM24">
        <v>29.130600000000001</v>
      </c>
      <c r="EN24">
        <v>1</v>
      </c>
      <c r="EO24">
        <v>0.45139699999999999</v>
      </c>
      <c r="EP24">
        <v>0.99866600000000005</v>
      </c>
      <c r="EQ24">
        <v>19.913499999999999</v>
      </c>
      <c r="ER24">
        <v>5.2150400000000001</v>
      </c>
      <c r="ES24">
        <v>11.94</v>
      </c>
      <c r="ET24">
        <v>4.9539999999999997</v>
      </c>
      <c r="EU24">
        <v>3.2970000000000002</v>
      </c>
      <c r="EV24">
        <v>9999</v>
      </c>
      <c r="EW24">
        <v>107</v>
      </c>
      <c r="EX24">
        <v>53.6</v>
      </c>
      <c r="EY24">
        <v>3634.1</v>
      </c>
      <c r="EZ24">
        <v>1.8603099999999999</v>
      </c>
      <c r="FA24">
        <v>1.85958</v>
      </c>
      <c r="FB24">
        <v>1.86493</v>
      </c>
      <c r="FC24">
        <v>1.8689</v>
      </c>
      <c r="FD24">
        <v>1.8638600000000001</v>
      </c>
      <c r="FE24">
        <v>1.8637300000000001</v>
      </c>
      <c r="FF24">
        <v>1.8638600000000001</v>
      </c>
      <c r="FG24">
        <v>1.8636699999999999</v>
      </c>
      <c r="FH24">
        <v>0</v>
      </c>
      <c r="FI24">
        <v>0</v>
      </c>
      <c r="FJ24">
        <v>0</v>
      </c>
      <c r="FK24">
        <v>0</v>
      </c>
      <c r="FL24" t="s">
        <v>351</v>
      </c>
      <c r="FM24" t="s">
        <v>352</v>
      </c>
      <c r="FN24" t="s">
        <v>353</v>
      </c>
      <c r="FO24" t="s">
        <v>353</v>
      </c>
      <c r="FP24" t="s">
        <v>353</v>
      </c>
      <c r="FQ24" t="s">
        <v>353</v>
      </c>
      <c r="FR24">
        <v>0</v>
      </c>
      <c r="FS24">
        <v>100</v>
      </c>
      <c r="FT24">
        <v>100</v>
      </c>
      <c r="FU24">
        <v>-2.9129999999999998</v>
      </c>
      <c r="FV24">
        <v>3.4200000000000001E-2</v>
      </c>
      <c r="FW24">
        <v>-2.9129090909091202</v>
      </c>
      <c r="FX24">
        <v>0</v>
      </c>
      <c r="FY24">
        <v>0</v>
      </c>
      <c r="FZ24">
        <v>0</v>
      </c>
      <c r="GA24">
        <v>3.41799999999957E-2</v>
      </c>
      <c r="GB24">
        <v>0</v>
      </c>
      <c r="GC24">
        <v>0</v>
      </c>
      <c r="GD24">
        <v>0</v>
      </c>
      <c r="GE24">
        <v>-1</v>
      </c>
      <c r="GF24">
        <v>-1</v>
      </c>
      <c r="GG24">
        <v>-1</v>
      </c>
      <c r="GH24">
        <v>-1</v>
      </c>
      <c r="GI24">
        <v>12.4</v>
      </c>
      <c r="GJ24">
        <v>12.5</v>
      </c>
      <c r="GK24">
        <v>1.073</v>
      </c>
      <c r="GL24">
        <v>2.6147499999999999</v>
      </c>
      <c r="GM24">
        <v>1.4489700000000001</v>
      </c>
      <c r="GN24">
        <v>2.2875999999999999</v>
      </c>
      <c r="GO24">
        <v>1.5466299999999999</v>
      </c>
      <c r="GP24">
        <v>2.4548299999999998</v>
      </c>
      <c r="GQ24">
        <v>38.354500000000002</v>
      </c>
      <c r="GR24">
        <v>16.233499999999999</v>
      </c>
      <c r="GS24">
        <v>18</v>
      </c>
      <c r="GT24">
        <v>554.94799999999998</v>
      </c>
      <c r="GU24">
        <v>403.435</v>
      </c>
      <c r="GV24">
        <v>28.136700000000001</v>
      </c>
      <c r="GW24">
        <v>32.835299999999997</v>
      </c>
      <c r="GX24">
        <v>29.9998</v>
      </c>
      <c r="GY24">
        <v>32.830199999999998</v>
      </c>
      <c r="GZ24">
        <v>32.821899999999999</v>
      </c>
      <c r="HA24">
        <v>21.485600000000002</v>
      </c>
      <c r="HB24">
        <v>0</v>
      </c>
      <c r="HC24">
        <v>-30</v>
      </c>
      <c r="HD24">
        <v>28.142900000000001</v>
      </c>
      <c r="HE24">
        <v>413.26600000000002</v>
      </c>
      <c r="HF24">
        <v>0</v>
      </c>
      <c r="HG24">
        <v>99.174999999999997</v>
      </c>
      <c r="HH24">
        <v>94.381600000000006</v>
      </c>
    </row>
    <row r="25" spans="1:216" x14ac:dyDescent="0.2">
      <c r="A25">
        <v>7</v>
      </c>
      <c r="B25">
        <v>1689636884.0999999</v>
      </c>
      <c r="C25">
        <v>366.09999990463302</v>
      </c>
      <c r="D25" t="s">
        <v>364</v>
      </c>
      <c r="E25" t="s">
        <v>365</v>
      </c>
      <c r="F25" t="s">
        <v>344</v>
      </c>
      <c r="G25" t="s">
        <v>392</v>
      </c>
      <c r="H25" t="s">
        <v>345</v>
      </c>
      <c r="I25" t="s">
        <v>346</v>
      </c>
      <c r="J25" t="s">
        <v>347</v>
      </c>
      <c r="K25" t="s">
        <v>348</v>
      </c>
      <c r="L25">
        <v>1689636884.0999999</v>
      </c>
      <c r="M25">
        <f t="shared" si="0"/>
        <v>3.6961287170714186E-3</v>
      </c>
      <c r="N25">
        <f t="shared" si="1"/>
        <v>3.6961287170714185</v>
      </c>
      <c r="O25">
        <f t="shared" si="2"/>
        <v>15.041744048312507</v>
      </c>
      <c r="P25">
        <f t="shared" si="3"/>
        <v>400.05900000000003</v>
      </c>
      <c r="Q25">
        <f t="shared" si="4"/>
        <v>284.004893352159</v>
      </c>
      <c r="R25">
        <f t="shared" si="5"/>
        <v>28.48929224087366</v>
      </c>
      <c r="S25">
        <f t="shared" si="6"/>
        <v>40.130990808173102</v>
      </c>
      <c r="T25">
        <f t="shared" si="7"/>
        <v>0.23176252730953756</v>
      </c>
      <c r="U25">
        <f t="shared" si="8"/>
        <v>3.5534131758213312</v>
      </c>
      <c r="V25">
        <f t="shared" si="9"/>
        <v>0.22368036293654378</v>
      </c>
      <c r="W25">
        <f t="shared" si="10"/>
        <v>0.14050289661922227</v>
      </c>
      <c r="X25">
        <f t="shared" si="11"/>
        <v>99.249108105334187</v>
      </c>
      <c r="Y25">
        <f t="shared" si="12"/>
        <v>29.450178979986298</v>
      </c>
      <c r="Z25">
        <f t="shared" si="13"/>
        <v>29.0154</v>
      </c>
      <c r="AA25">
        <f t="shared" si="14"/>
        <v>4.0253580806728717</v>
      </c>
      <c r="AB25">
        <f t="shared" si="15"/>
        <v>57.604068629629609</v>
      </c>
      <c r="AC25">
        <f t="shared" si="16"/>
        <v>2.4210365222534103</v>
      </c>
      <c r="AD25">
        <f t="shared" si="17"/>
        <v>4.2028915315334334</v>
      </c>
      <c r="AE25">
        <f t="shared" si="18"/>
        <v>1.6043215584194614</v>
      </c>
      <c r="AF25">
        <f t="shared" si="19"/>
        <v>-162.99927642284956</v>
      </c>
      <c r="AG25">
        <f t="shared" si="20"/>
        <v>143.29556512889016</v>
      </c>
      <c r="AH25">
        <f t="shared" si="21"/>
        <v>8.9124807168166083</v>
      </c>
      <c r="AI25">
        <f t="shared" si="22"/>
        <v>88.457877528191389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52558.986151452686</v>
      </c>
      <c r="AO25">
        <f t="shared" si="26"/>
        <v>600.09799999999996</v>
      </c>
      <c r="AP25">
        <f t="shared" si="27"/>
        <v>505.88204399240112</v>
      </c>
      <c r="AQ25">
        <f t="shared" si="28"/>
        <v>0.84299905014247867</v>
      </c>
      <c r="AR25">
        <f t="shared" si="29"/>
        <v>0.16538816677498375</v>
      </c>
      <c r="AS25">
        <v>1689636884.0999999</v>
      </c>
      <c r="AT25">
        <v>400.05900000000003</v>
      </c>
      <c r="AU25">
        <v>412.22399999999999</v>
      </c>
      <c r="AV25">
        <v>24.134899999999998</v>
      </c>
      <c r="AW25">
        <v>21.478899999999999</v>
      </c>
      <c r="AX25">
        <v>402.97199999999998</v>
      </c>
      <c r="AY25">
        <v>24.1007</v>
      </c>
      <c r="AZ25">
        <v>500.02600000000001</v>
      </c>
      <c r="BA25">
        <v>100.26</v>
      </c>
      <c r="BB25">
        <v>5.2680900000000003E-2</v>
      </c>
      <c r="BC25">
        <v>29.763400000000001</v>
      </c>
      <c r="BD25">
        <v>29.0154</v>
      </c>
      <c r="BE25">
        <v>999.9</v>
      </c>
      <c r="BF25">
        <v>0</v>
      </c>
      <c r="BG25">
        <v>0</v>
      </c>
      <c r="BH25">
        <v>10005.6</v>
      </c>
      <c r="BI25">
        <v>0</v>
      </c>
      <c r="BJ25">
        <v>0.56138699999999997</v>
      </c>
      <c r="BK25">
        <v>-12.1652</v>
      </c>
      <c r="BL25">
        <v>409.95299999999997</v>
      </c>
      <c r="BM25">
        <v>421.27199999999999</v>
      </c>
      <c r="BN25">
        <v>2.6560000000000001</v>
      </c>
      <c r="BO25">
        <v>412.22399999999999</v>
      </c>
      <c r="BP25">
        <v>21.478899999999999</v>
      </c>
      <c r="BQ25">
        <v>2.4197700000000002</v>
      </c>
      <c r="BR25">
        <v>2.1534800000000001</v>
      </c>
      <c r="BS25">
        <v>20.496700000000001</v>
      </c>
      <c r="BT25">
        <v>18.6204</v>
      </c>
      <c r="BU25">
        <v>600.09799999999996</v>
      </c>
      <c r="BV25">
        <v>0.90002700000000002</v>
      </c>
      <c r="BW25">
        <v>9.9972699999999998E-2</v>
      </c>
      <c r="BX25">
        <v>0</v>
      </c>
      <c r="BY25">
        <v>1.8190999999999999</v>
      </c>
      <c r="BZ25">
        <v>0</v>
      </c>
      <c r="CA25">
        <v>4608.91</v>
      </c>
      <c r="CB25">
        <v>4632.4399999999996</v>
      </c>
      <c r="CC25">
        <v>44</v>
      </c>
      <c r="CD25">
        <v>46.75</v>
      </c>
      <c r="CE25">
        <v>46.061999999999998</v>
      </c>
      <c r="CF25">
        <v>45.436999999999998</v>
      </c>
      <c r="CG25">
        <v>44.25</v>
      </c>
      <c r="CH25">
        <v>540.1</v>
      </c>
      <c r="CI25">
        <v>59.99</v>
      </c>
      <c r="CJ25">
        <v>0</v>
      </c>
      <c r="CK25">
        <v>1689636891.9000001</v>
      </c>
      <c r="CL25">
        <v>0</v>
      </c>
      <c r="CM25">
        <v>1689636078</v>
      </c>
      <c r="CN25" t="s">
        <v>349</v>
      </c>
      <c r="CO25">
        <v>1689636078</v>
      </c>
      <c r="CP25">
        <v>1689636075</v>
      </c>
      <c r="CQ25">
        <v>44</v>
      </c>
      <c r="CR25">
        <v>5.0000000000000001E-3</v>
      </c>
      <c r="CS25">
        <v>2.1999999999999999E-2</v>
      </c>
      <c r="CT25">
        <v>-2.9129999999999998</v>
      </c>
      <c r="CU25">
        <v>3.4000000000000002E-2</v>
      </c>
      <c r="CV25">
        <v>415</v>
      </c>
      <c r="CW25">
        <v>21</v>
      </c>
      <c r="CX25">
        <v>0.15</v>
      </c>
      <c r="CY25">
        <v>0.03</v>
      </c>
      <c r="CZ25">
        <v>18.4177256637591</v>
      </c>
      <c r="DA25">
        <v>0.80578491262617002</v>
      </c>
      <c r="DB25">
        <v>9.2298097435901505E-2</v>
      </c>
      <c r="DC25">
        <v>1</v>
      </c>
      <c r="DD25">
        <v>412.21285</v>
      </c>
      <c r="DE25">
        <v>0.157849624060004</v>
      </c>
      <c r="DF25">
        <v>2.4735147058382301E-2</v>
      </c>
      <c r="DG25">
        <v>-1</v>
      </c>
      <c r="DH25">
        <v>600.01340000000005</v>
      </c>
      <c r="DI25">
        <v>0.164780697499296</v>
      </c>
      <c r="DJ25">
        <v>0.13409675611290001</v>
      </c>
      <c r="DK25">
        <v>1</v>
      </c>
      <c r="DL25">
        <v>2</v>
      </c>
      <c r="DM25">
        <v>2</v>
      </c>
      <c r="DN25" t="s">
        <v>350</v>
      </c>
      <c r="DO25">
        <v>2.9942799999999998</v>
      </c>
      <c r="DP25">
        <v>2.7833399999999999</v>
      </c>
      <c r="DQ25">
        <v>9.5088099999999995E-2</v>
      </c>
      <c r="DR25">
        <v>9.6274200000000004E-2</v>
      </c>
      <c r="DS25">
        <v>0.11867800000000001</v>
      </c>
      <c r="DT25">
        <v>0.10720499999999999</v>
      </c>
      <c r="DU25">
        <v>26008.6</v>
      </c>
      <c r="DV25">
        <v>27526.7</v>
      </c>
      <c r="DW25">
        <v>26937.4</v>
      </c>
      <c r="DX25">
        <v>28629.200000000001</v>
      </c>
      <c r="DY25">
        <v>31290.1</v>
      </c>
      <c r="DZ25">
        <v>34080.199999999997</v>
      </c>
      <c r="EA25">
        <v>35987.4</v>
      </c>
      <c r="EB25">
        <v>38835.1</v>
      </c>
      <c r="EC25">
        <v>2.0225499999999998</v>
      </c>
      <c r="ED25">
        <v>1.6709000000000001</v>
      </c>
      <c r="EE25">
        <v>6.2636999999999998E-2</v>
      </c>
      <c r="EF25">
        <v>0</v>
      </c>
      <c r="EG25">
        <v>27.993600000000001</v>
      </c>
      <c r="EH25">
        <v>999.9</v>
      </c>
      <c r="EI25">
        <v>37.944000000000003</v>
      </c>
      <c r="EJ25">
        <v>36.476999999999997</v>
      </c>
      <c r="EK25">
        <v>23.187999999999999</v>
      </c>
      <c r="EL25">
        <v>62.687399999999997</v>
      </c>
      <c r="EM25">
        <v>28.970400000000001</v>
      </c>
      <c r="EN25">
        <v>1</v>
      </c>
      <c r="EO25">
        <v>0.450793</v>
      </c>
      <c r="EP25">
        <v>1.5278700000000001</v>
      </c>
      <c r="EQ25">
        <v>19.892399999999999</v>
      </c>
      <c r="ER25">
        <v>5.2138499999999999</v>
      </c>
      <c r="ES25">
        <v>11.940899999999999</v>
      </c>
      <c r="ET25">
        <v>4.9539999999999997</v>
      </c>
      <c r="EU25">
        <v>3.2970299999999999</v>
      </c>
      <c r="EV25">
        <v>9999</v>
      </c>
      <c r="EW25">
        <v>107</v>
      </c>
      <c r="EX25">
        <v>53.6</v>
      </c>
      <c r="EY25">
        <v>3635.4</v>
      </c>
      <c r="EZ25">
        <v>1.86029</v>
      </c>
      <c r="FA25">
        <v>1.8595900000000001</v>
      </c>
      <c r="FB25">
        <v>1.86493</v>
      </c>
      <c r="FC25">
        <v>1.8689</v>
      </c>
      <c r="FD25">
        <v>1.8638600000000001</v>
      </c>
      <c r="FE25">
        <v>1.8637300000000001</v>
      </c>
      <c r="FF25">
        <v>1.8638600000000001</v>
      </c>
      <c r="FG25">
        <v>1.86364</v>
      </c>
      <c r="FH25">
        <v>0</v>
      </c>
      <c r="FI25">
        <v>0</v>
      </c>
      <c r="FJ25">
        <v>0</v>
      </c>
      <c r="FK25">
        <v>0</v>
      </c>
      <c r="FL25" t="s">
        <v>351</v>
      </c>
      <c r="FM25" t="s">
        <v>352</v>
      </c>
      <c r="FN25" t="s">
        <v>353</v>
      </c>
      <c r="FO25" t="s">
        <v>353</v>
      </c>
      <c r="FP25" t="s">
        <v>353</v>
      </c>
      <c r="FQ25" t="s">
        <v>353</v>
      </c>
      <c r="FR25">
        <v>0</v>
      </c>
      <c r="FS25">
        <v>100</v>
      </c>
      <c r="FT25">
        <v>100</v>
      </c>
      <c r="FU25">
        <v>-2.9129999999999998</v>
      </c>
      <c r="FV25">
        <v>3.4200000000000001E-2</v>
      </c>
      <c r="FW25">
        <v>-2.9129090909091202</v>
      </c>
      <c r="FX25">
        <v>0</v>
      </c>
      <c r="FY25">
        <v>0</v>
      </c>
      <c r="FZ25">
        <v>0</v>
      </c>
      <c r="GA25">
        <v>3.41799999999957E-2</v>
      </c>
      <c r="GB25">
        <v>0</v>
      </c>
      <c r="GC25">
        <v>0</v>
      </c>
      <c r="GD25">
        <v>0</v>
      </c>
      <c r="GE25">
        <v>-1</v>
      </c>
      <c r="GF25">
        <v>-1</v>
      </c>
      <c r="GG25">
        <v>-1</v>
      </c>
      <c r="GH25">
        <v>-1</v>
      </c>
      <c r="GI25">
        <v>13.4</v>
      </c>
      <c r="GJ25">
        <v>13.5</v>
      </c>
      <c r="GK25">
        <v>1.07056</v>
      </c>
      <c r="GL25">
        <v>2.6171899999999999</v>
      </c>
      <c r="GM25">
        <v>1.4477500000000001</v>
      </c>
      <c r="GN25">
        <v>2.2875999999999999</v>
      </c>
      <c r="GO25">
        <v>1.5466299999999999</v>
      </c>
      <c r="GP25">
        <v>2.47925</v>
      </c>
      <c r="GQ25">
        <v>38.354500000000002</v>
      </c>
      <c r="GR25">
        <v>16.224699999999999</v>
      </c>
      <c r="GS25">
        <v>18</v>
      </c>
      <c r="GT25">
        <v>554.84100000000001</v>
      </c>
      <c r="GU25">
        <v>403.32400000000001</v>
      </c>
      <c r="GV25">
        <v>27.898900000000001</v>
      </c>
      <c r="GW25">
        <v>32.812600000000003</v>
      </c>
      <c r="GX25">
        <v>30.0001</v>
      </c>
      <c r="GY25">
        <v>32.8001</v>
      </c>
      <c r="GZ25">
        <v>32.792700000000004</v>
      </c>
      <c r="HA25">
        <v>21.449000000000002</v>
      </c>
      <c r="HB25">
        <v>0</v>
      </c>
      <c r="HC25">
        <v>-30</v>
      </c>
      <c r="HD25">
        <v>27.8932</v>
      </c>
      <c r="HE25">
        <v>412.286</v>
      </c>
      <c r="HF25">
        <v>0</v>
      </c>
      <c r="HG25">
        <v>99.175299999999993</v>
      </c>
      <c r="HH25">
        <v>94.384699999999995</v>
      </c>
    </row>
    <row r="26" spans="1:216" x14ac:dyDescent="0.2">
      <c r="A26">
        <v>8</v>
      </c>
      <c r="B26">
        <v>1689636945.0999999</v>
      </c>
      <c r="C26">
        <v>427.09999990463302</v>
      </c>
      <c r="D26" t="s">
        <v>366</v>
      </c>
      <c r="E26" t="s">
        <v>367</v>
      </c>
      <c r="F26" t="s">
        <v>344</v>
      </c>
      <c r="G26" t="s">
        <v>392</v>
      </c>
      <c r="H26" t="s">
        <v>345</v>
      </c>
      <c r="I26" t="s">
        <v>346</v>
      </c>
      <c r="J26" t="s">
        <v>347</v>
      </c>
      <c r="K26" t="s">
        <v>348</v>
      </c>
      <c r="L26">
        <v>1689636945.0999999</v>
      </c>
      <c r="M26">
        <f t="shared" si="0"/>
        <v>3.5767510111570965E-3</v>
      </c>
      <c r="N26">
        <f t="shared" si="1"/>
        <v>3.5767510111570964</v>
      </c>
      <c r="O26">
        <f t="shared" si="2"/>
        <v>13.737150706455948</v>
      </c>
      <c r="P26">
        <f t="shared" si="3"/>
        <v>400.00099999999998</v>
      </c>
      <c r="Q26">
        <f t="shared" si="4"/>
        <v>289.64075476967497</v>
      </c>
      <c r="R26">
        <f t="shared" si="5"/>
        <v>29.053782982570688</v>
      </c>
      <c r="S26">
        <f t="shared" si="6"/>
        <v>40.123988269719902</v>
      </c>
      <c r="T26">
        <f t="shared" si="7"/>
        <v>0.22352199337913373</v>
      </c>
      <c r="U26">
        <f t="shared" si="8"/>
        <v>3.5529149805114084</v>
      </c>
      <c r="V26">
        <f t="shared" si="9"/>
        <v>0.21599328826106623</v>
      </c>
      <c r="W26">
        <f t="shared" si="10"/>
        <v>0.13565110422749069</v>
      </c>
      <c r="X26">
        <f t="shared" si="11"/>
        <v>82.713738661389257</v>
      </c>
      <c r="Y26">
        <f t="shared" si="12"/>
        <v>29.372649178810974</v>
      </c>
      <c r="Z26">
        <f t="shared" si="13"/>
        <v>29.026299999999999</v>
      </c>
      <c r="AA26">
        <f t="shared" si="14"/>
        <v>4.0278974187841161</v>
      </c>
      <c r="AB26">
        <f t="shared" si="15"/>
        <v>57.657507637302849</v>
      </c>
      <c r="AC26">
        <f t="shared" si="16"/>
        <v>2.4202027049432706</v>
      </c>
      <c r="AD26">
        <f t="shared" si="17"/>
        <v>4.1975499880564815</v>
      </c>
      <c r="AE26">
        <f t="shared" si="18"/>
        <v>1.6076947138408455</v>
      </c>
      <c r="AF26">
        <f t="shared" si="19"/>
        <v>-157.73471959202794</v>
      </c>
      <c r="AG26">
        <f t="shared" si="20"/>
        <v>136.95449798697169</v>
      </c>
      <c r="AH26">
        <f t="shared" si="21"/>
        <v>8.5188086127887086</v>
      </c>
      <c r="AI26">
        <f t="shared" si="22"/>
        <v>70.452325669121706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52552.181929959144</v>
      </c>
      <c r="AO26">
        <f t="shared" si="26"/>
        <v>500.11399999999998</v>
      </c>
      <c r="AP26">
        <f t="shared" si="27"/>
        <v>421.59604200071982</v>
      </c>
      <c r="AQ26">
        <f t="shared" si="28"/>
        <v>0.84299988002879311</v>
      </c>
      <c r="AR26">
        <f t="shared" si="29"/>
        <v>0.16538976845557066</v>
      </c>
      <c r="AS26">
        <v>1689636945.0999999</v>
      </c>
      <c r="AT26">
        <v>400.00099999999998</v>
      </c>
      <c r="AU26">
        <v>411.16899999999998</v>
      </c>
      <c r="AV26">
        <v>24.127300000000002</v>
      </c>
      <c r="AW26">
        <v>21.557300000000001</v>
      </c>
      <c r="AX26">
        <v>402.91399999999999</v>
      </c>
      <c r="AY26">
        <v>24.0932</v>
      </c>
      <c r="AZ26">
        <v>500.072</v>
      </c>
      <c r="BA26">
        <v>100.25700000000001</v>
      </c>
      <c r="BB26">
        <v>5.27199E-2</v>
      </c>
      <c r="BC26">
        <v>29.741299999999999</v>
      </c>
      <c r="BD26">
        <v>29.026299999999999</v>
      </c>
      <c r="BE26">
        <v>999.9</v>
      </c>
      <c r="BF26">
        <v>0</v>
      </c>
      <c r="BG26">
        <v>0</v>
      </c>
      <c r="BH26">
        <v>10003.799999999999</v>
      </c>
      <c r="BI26">
        <v>0</v>
      </c>
      <c r="BJ26">
        <v>0.53184100000000001</v>
      </c>
      <c r="BK26">
        <v>-11.168100000000001</v>
      </c>
      <c r="BL26">
        <v>409.89100000000002</v>
      </c>
      <c r="BM26">
        <v>420.22800000000001</v>
      </c>
      <c r="BN26">
        <v>2.57002</v>
      </c>
      <c r="BO26">
        <v>411.16899999999998</v>
      </c>
      <c r="BP26">
        <v>21.557300000000001</v>
      </c>
      <c r="BQ26">
        <v>2.41893</v>
      </c>
      <c r="BR26">
        <v>2.16127</v>
      </c>
      <c r="BS26">
        <v>20.491099999999999</v>
      </c>
      <c r="BT26">
        <v>18.678100000000001</v>
      </c>
      <c r="BU26">
        <v>500.11399999999998</v>
      </c>
      <c r="BV26">
        <v>0.90001200000000003</v>
      </c>
      <c r="BW26">
        <v>9.9988400000000005E-2</v>
      </c>
      <c r="BX26">
        <v>0</v>
      </c>
      <c r="BY26">
        <v>2.4870999999999999</v>
      </c>
      <c r="BZ26">
        <v>0</v>
      </c>
      <c r="CA26">
        <v>4074.73</v>
      </c>
      <c r="CB26">
        <v>3860.6</v>
      </c>
      <c r="CC26">
        <v>43.561999999999998</v>
      </c>
      <c r="CD26">
        <v>46.625</v>
      </c>
      <c r="CE26">
        <v>45.686999999999998</v>
      </c>
      <c r="CF26">
        <v>45.436999999999998</v>
      </c>
      <c r="CG26">
        <v>43.936999999999998</v>
      </c>
      <c r="CH26">
        <v>450.11</v>
      </c>
      <c r="CI26">
        <v>50.01</v>
      </c>
      <c r="CJ26">
        <v>0</v>
      </c>
      <c r="CK26">
        <v>1689636953.0999999</v>
      </c>
      <c r="CL26">
        <v>0</v>
      </c>
      <c r="CM26">
        <v>1689636078</v>
      </c>
      <c r="CN26" t="s">
        <v>349</v>
      </c>
      <c r="CO26">
        <v>1689636078</v>
      </c>
      <c r="CP26">
        <v>1689636075</v>
      </c>
      <c r="CQ26">
        <v>44</v>
      </c>
      <c r="CR26">
        <v>5.0000000000000001E-3</v>
      </c>
      <c r="CS26">
        <v>2.1999999999999999E-2</v>
      </c>
      <c r="CT26">
        <v>-2.9129999999999998</v>
      </c>
      <c r="CU26">
        <v>3.4000000000000002E-2</v>
      </c>
      <c r="CV26">
        <v>415</v>
      </c>
      <c r="CW26">
        <v>21</v>
      </c>
      <c r="CX26">
        <v>0.15</v>
      </c>
      <c r="CY26">
        <v>0.03</v>
      </c>
      <c r="CZ26">
        <v>16.7858014663197</v>
      </c>
      <c r="DA26">
        <v>-9.6241629584152694E-3</v>
      </c>
      <c r="DB26">
        <v>4.5637092276295699E-2</v>
      </c>
      <c r="DC26">
        <v>1</v>
      </c>
      <c r="DD26">
        <v>411.1952</v>
      </c>
      <c r="DE26">
        <v>-0.19461654135286999</v>
      </c>
      <c r="DF26">
        <v>3.2200310557510603E-2</v>
      </c>
      <c r="DG26">
        <v>-1</v>
      </c>
      <c r="DH26">
        <v>500.00265000000002</v>
      </c>
      <c r="DI26">
        <v>0.44837016273458802</v>
      </c>
      <c r="DJ26">
        <v>0.15479705262051799</v>
      </c>
      <c r="DK26">
        <v>1</v>
      </c>
      <c r="DL26">
        <v>2</v>
      </c>
      <c r="DM26">
        <v>2</v>
      </c>
      <c r="DN26" t="s">
        <v>350</v>
      </c>
      <c r="DO26">
        <v>2.9944099999999998</v>
      </c>
      <c r="DP26">
        <v>2.7833700000000001</v>
      </c>
      <c r="DQ26">
        <v>9.5078800000000005E-2</v>
      </c>
      <c r="DR26">
        <v>9.6087599999999995E-2</v>
      </c>
      <c r="DS26">
        <v>0.118654</v>
      </c>
      <c r="DT26">
        <v>0.107478</v>
      </c>
      <c r="DU26">
        <v>26010.2</v>
      </c>
      <c r="DV26">
        <v>27532.6</v>
      </c>
      <c r="DW26">
        <v>26938.7</v>
      </c>
      <c r="DX26">
        <v>28629.4</v>
      </c>
      <c r="DY26">
        <v>31292.6</v>
      </c>
      <c r="DZ26">
        <v>34070</v>
      </c>
      <c r="EA26">
        <v>35989.199999999997</v>
      </c>
      <c r="EB26">
        <v>38835.4</v>
      </c>
      <c r="EC26">
        <v>2.0224799999999998</v>
      </c>
      <c r="ED26">
        <v>1.67073</v>
      </c>
      <c r="EE26">
        <v>5.8218800000000001E-2</v>
      </c>
      <c r="EF26">
        <v>0</v>
      </c>
      <c r="EG26">
        <v>28.076699999999999</v>
      </c>
      <c r="EH26">
        <v>999.9</v>
      </c>
      <c r="EI26">
        <v>37.956000000000003</v>
      </c>
      <c r="EJ26">
        <v>36.517000000000003</v>
      </c>
      <c r="EK26">
        <v>23.248999999999999</v>
      </c>
      <c r="EL26">
        <v>62.647399999999998</v>
      </c>
      <c r="EM26">
        <v>29.0825</v>
      </c>
      <c r="EN26">
        <v>1</v>
      </c>
      <c r="EO26">
        <v>0.45174500000000001</v>
      </c>
      <c r="EP26">
        <v>1.93991</v>
      </c>
      <c r="EQ26">
        <v>19.869299999999999</v>
      </c>
      <c r="ER26">
        <v>5.2147399999999999</v>
      </c>
      <c r="ES26">
        <v>11.9427</v>
      </c>
      <c r="ET26">
        <v>4.9539499999999999</v>
      </c>
      <c r="EU26">
        <v>3.2970000000000002</v>
      </c>
      <c r="EV26">
        <v>9999</v>
      </c>
      <c r="EW26">
        <v>107</v>
      </c>
      <c r="EX26">
        <v>53.6</v>
      </c>
      <c r="EY26">
        <v>3636.5</v>
      </c>
      <c r="EZ26">
        <v>1.86032</v>
      </c>
      <c r="FA26">
        <v>1.85958</v>
      </c>
      <c r="FB26">
        <v>1.86493</v>
      </c>
      <c r="FC26">
        <v>1.8689</v>
      </c>
      <c r="FD26">
        <v>1.8638600000000001</v>
      </c>
      <c r="FE26">
        <v>1.86375</v>
      </c>
      <c r="FF26">
        <v>1.8638600000000001</v>
      </c>
      <c r="FG26">
        <v>1.8636600000000001</v>
      </c>
      <c r="FH26">
        <v>0</v>
      </c>
      <c r="FI26">
        <v>0</v>
      </c>
      <c r="FJ26">
        <v>0</v>
      </c>
      <c r="FK26">
        <v>0</v>
      </c>
      <c r="FL26" t="s">
        <v>351</v>
      </c>
      <c r="FM26" t="s">
        <v>352</v>
      </c>
      <c r="FN26" t="s">
        <v>353</v>
      </c>
      <c r="FO26" t="s">
        <v>353</v>
      </c>
      <c r="FP26" t="s">
        <v>353</v>
      </c>
      <c r="FQ26" t="s">
        <v>353</v>
      </c>
      <c r="FR26">
        <v>0</v>
      </c>
      <c r="FS26">
        <v>100</v>
      </c>
      <c r="FT26">
        <v>100</v>
      </c>
      <c r="FU26">
        <v>-2.9129999999999998</v>
      </c>
      <c r="FV26">
        <v>3.4099999999999998E-2</v>
      </c>
      <c r="FW26">
        <v>-2.9129090909091202</v>
      </c>
      <c r="FX26">
        <v>0</v>
      </c>
      <c r="FY26">
        <v>0</v>
      </c>
      <c r="FZ26">
        <v>0</v>
      </c>
      <c r="GA26">
        <v>3.41799999999957E-2</v>
      </c>
      <c r="GB26">
        <v>0</v>
      </c>
      <c r="GC26">
        <v>0</v>
      </c>
      <c r="GD26">
        <v>0</v>
      </c>
      <c r="GE26">
        <v>-1</v>
      </c>
      <c r="GF26">
        <v>-1</v>
      </c>
      <c r="GG26">
        <v>-1</v>
      </c>
      <c r="GH26">
        <v>-1</v>
      </c>
      <c r="GI26">
        <v>14.5</v>
      </c>
      <c r="GJ26">
        <v>14.5</v>
      </c>
      <c r="GK26">
        <v>1.06934</v>
      </c>
      <c r="GL26">
        <v>2.6147499999999999</v>
      </c>
      <c r="GM26">
        <v>1.4489700000000001</v>
      </c>
      <c r="GN26">
        <v>2.2900399999999999</v>
      </c>
      <c r="GO26">
        <v>1.5466299999999999</v>
      </c>
      <c r="GP26">
        <v>2.4572799999999999</v>
      </c>
      <c r="GQ26">
        <v>38.403399999999998</v>
      </c>
      <c r="GR26">
        <v>16.2072</v>
      </c>
      <c r="GS26">
        <v>18</v>
      </c>
      <c r="GT26">
        <v>554.63599999999997</v>
      </c>
      <c r="GU26">
        <v>403.08800000000002</v>
      </c>
      <c r="GV26">
        <v>27.56</v>
      </c>
      <c r="GW26">
        <v>32.807400000000001</v>
      </c>
      <c r="GX26">
        <v>30.000299999999999</v>
      </c>
      <c r="GY26">
        <v>32.7819</v>
      </c>
      <c r="GZ26">
        <v>32.7742</v>
      </c>
      <c r="HA26">
        <v>21.410799999999998</v>
      </c>
      <c r="HB26">
        <v>0</v>
      </c>
      <c r="HC26">
        <v>-30</v>
      </c>
      <c r="HD26">
        <v>27.532399999999999</v>
      </c>
      <c r="HE26">
        <v>411.19600000000003</v>
      </c>
      <c r="HF26">
        <v>0</v>
      </c>
      <c r="HG26">
        <v>99.180300000000003</v>
      </c>
      <c r="HH26">
        <v>94.385400000000004</v>
      </c>
    </row>
    <row r="27" spans="1:216" x14ac:dyDescent="0.2">
      <c r="A27">
        <v>9</v>
      </c>
      <c r="B27">
        <v>1689637006.0999999</v>
      </c>
      <c r="C27">
        <v>488.09999990463302</v>
      </c>
      <c r="D27" t="s">
        <v>368</v>
      </c>
      <c r="E27" t="s">
        <v>369</v>
      </c>
      <c r="F27" t="s">
        <v>344</v>
      </c>
      <c r="G27" t="s">
        <v>392</v>
      </c>
      <c r="H27" t="s">
        <v>345</v>
      </c>
      <c r="I27" t="s">
        <v>346</v>
      </c>
      <c r="J27" t="s">
        <v>347</v>
      </c>
      <c r="K27" t="s">
        <v>348</v>
      </c>
      <c r="L27">
        <v>1689637006.0999999</v>
      </c>
      <c r="M27">
        <f t="shared" si="0"/>
        <v>3.4319314123263047E-3</v>
      </c>
      <c r="N27">
        <f t="shared" si="1"/>
        <v>3.4319314123263047</v>
      </c>
      <c r="O27">
        <f t="shared" si="2"/>
        <v>11.385228642379008</v>
      </c>
      <c r="P27">
        <f t="shared" si="3"/>
        <v>400.01799999999997</v>
      </c>
      <c r="Q27">
        <f t="shared" si="4"/>
        <v>303.38941233193356</v>
      </c>
      <c r="R27">
        <f t="shared" si="5"/>
        <v>30.432974111718814</v>
      </c>
      <c r="S27">
        <f t="shared" si="6"/>
        <v>40.125782058941603</v>
      </c>
      <c r="T27">
        <f t="shared" si="7"/>
        <v>0.21448099745182767</v>
      </c>
      <c r="U27">
        <f t="shared" si="8"/>
        <v>3.5521555064490551</v>
      </c>
      <c r="V27">
        <f t="shared" si="9"/>
        <v>0.20753740477051466</v>
      </c>
      <c r="W27">
        <f t="shared" si="10"/>
        <v>0.13031600630092841</v>
      </c>
      <c r="X27">
        <f t="shared" si="11"/>
        <v>62.023036059263497</v>
      </c>
      <c r="Y27">
        <f t="shared" si="12"/>
        <v>29.245856228812219</v>
      </c>
      <c r="Z27">
        <f t="shared" si="13"/>
        <v>29.014800000000001</v>
      </c>
      <c r="AA27">
        <f t="shared" si="14"/>
        <v>4.0252183411374451</v>
      </c>
      <c r="AB27">
        <f t="shared" si="15"/>
        <v>57.833852867936507</v>
      </c>
      <c r="AC27">
        <f t="shared" si="16"/>
        <v>2.4197365875911201</v>
      </c>
      <c r="AD27">
        <f t="shared" si="17"/>
        <v>4.1839449865402951</v>
      </c>
      <c r="AE27">
        <f t="shared" si="18"/>
        <v>1.6054817535463251</v>
      </c>
      <c r="AF27">
        <f t="shared" si="19"/>
        <v>-151.34817528359002</v>
      </c>
      <c r="AG27">
        <f t="shared" si="20"/>
        <v>128.32670151543255</v>
      </c>
      <c r="AH27">
        <f t="shared" si="21"/>
        <v>7.9811610582190848</v>
      </c>
      <c r="AI27">
        <f t="shared" si="22"/>
        <v>46.982723349325099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52545.848656869872</v>
      </c>
      <c r="AO27">
        <f t="shared" si="26"/>
        <v>375.01499999999999</v>
      </c>
      <c r="AP27">
        <f t="shared" si="27"/>
        <v>316.13728500479971</v>
      </c>
      <c r="AQ27">
        <f t="shared" si="28"/>
        <v>0.84299904005119719</v>
      </c>
      <c r="AR27">
        <f t="shared" si="29"/>
        <v>0.16538814729881071</v>
      </c>
      <c r="AS27">
        <v>1689637006.0999999</v>
      </c>
      <c r="AT27">
        <v>400.01799999999997</v>
      </c>
      <c r="AU27">
        <v>409.41300000000001</v>
      </c>
      <c r="AV27">
        <v>24.122599999999998</v>
      </c>
      <c r="AW27">
        <v>21.656300000000002</v>
      </c>
      <c r="AX27">
        <v>402.93099999999998</v>
      </c>
      <c r="AY27">
        <v>24.0884</v>
      </c>
      <c r="AZ27">
        <v>500.00200000000001</v>
      </c>
      <c r="BA27">
        <v>100.25700000000001</v>
      </c>
      <c r="BB27">
        <v>5.2941200000000001E-2</v>
      </c>
      <c r="BC27">
        <v>29.684899999999999</v>
      </c>
      <c r="BD27">
        <v>29.014800000000001</v>
      </c>
      <c r="BE27">
        <v>999.9</v>
      </c>
      <c r="BF27">
        <v>0</v>
      </c>
      <c r="BG27">
        <v>0</v>
      </c>
      <c r="BH27">
        <v>10000.6</v>
      </c>
      <c r="BI27">
        <v>0</v>
      </c>
      <c r="BJ27">
        <v>0.53184100000000001</v>
      </c>
      <c r="BK27">
        <v>-9.3943200000000004</v>
      </c>
      <c r="BL27">
        <v>409.90600000000001</v>
      </c>
      <c r="BM27">
        <v>418.47500000000002</v>
      </c>
      <c r="BN27">
        <v>2.4663200000000001</v>
      </c>
      <c r="BO27">
        <v>409.41300000000001</v>
      </c>
      <c r="BP27">
        <v>21.656300000000002</v>
      </c>
      <c r="BQ27">
        <v>2.4184600000000001</v>
      </c>
      <c r="BR27">
        <v>2.1711900000000002</v>
      </c>
      <c r="BS27">
        <v>20.4879</v>
      </c>
      <c r="BT27">
        <v>18.751300000000001</v>
      </c>
      <c r="BU27">
        <v>375.01499999999999</v>
      </c>
      <c r="BV27">
        <v>0.90003599999999995</v>
      </c>
      <c r="BW27">
        <v>9.9963800000000005E-2</v>
      </c>
      <c r="BX27">
        <v>0</v>
      </c>
      <c r="BY27">
        <v>2.2618999999999998</v>
      </c>
      <c r="BZ27">
        <v>0</v>
      </c>
      <c r="CA27">
        <v>3362.02</v>
      </c>
      <c r="CB27">
        <v>2894.93</v>
      </c>
      <c r="CC27">
        <v>43.125</v>
      </c>
      <c r="CD27">
        <v>46.561999999999998</v>
      </c>
      <c r="CE27">
        <v>45.436999999999998</v>
      </c>
      <c r="CF27">
        <v>45.311999999999998</v>
      </c>
      <c r="CG27">
        <v>43.625</v>
      </c>
      <c r="CH27">
        <v>337.53</v>
      </c>
      <c r="CI27">
        <v>37.49</v>
      </c>
      <c r="CJ27">
        <v>0</v>
      </c>
      <c r="CK27">
        <v>1689637013.7</v>
      </c>
      <c r="CL27">
        <v>0</v>
      </c>
      <c r="CM27">
        <v>1689636078</v>
      </c>
      <c r="CN27" t="s">
        <v>349</v>
      </c>
      <c r="CO27">
        <v>1689636078</v>
      </c>
      <c r="CP27">
        <v>1689636075</v>
      </c>
      <c r="CQ27">
        <v>44</v>
      </c>
      <c r="CR27">
        <v>5.0000000000000001E-3</v>
      </c>
      <c r="CS27">
        <v>2.1999999999999999E-2</v>
      </c>
      <c r="CT27">
        <v>-2.9129999999999998</v>
      </c>
      <c r="CU27">
        <v>3.4000000000000002E-2</v>
      </c>
      <c r="CV27">
        <v>415</v>
      </c>
      <c r="CW27">
        <v>21</v>
      </c>
      <c r="CX27">
        <v>0.15</v>
      </c>
      <c r="CY27">
        <v>0.03</v>
      </c>
      <c r="CZ27">
        <v>13.8887640395139</v>
      </c>
      <c r="DA27">
        <v>0.244970376894248</v>
      </c>
      <c r="DB27">
        <v>5.23150279007977E-2</v>
      </c>
      <c r="DC27">
        <v>1</v>
      </c>
      <c r="DD27">
        <v>409.45180952381003</v>
      </c>
      <c r="DE27">
        <v>-0.20649350649356299</v>
      </c>
      <c r="DF27">
        <v>3.1647792441807002E-2</v>
      </c>
      <c r="DG27">
        <v>-1</v>
      </c>
      <c r="DH27">
        <v>375.0034</v>
      </c>
      <c r="DI27">
        <v>-0.101967866314293</v>
      </c>
      <c r="DJ27">
        <v>6.7906111654257903E-2</v>
      </c>
      <c r="DK27">
        <v>1</v>
      </c>
      <c r="DL27">
        <v>2</v>
      </c>
      <c r="DM27">
        <v>2</v>
      </c>
      <c r="DN27" t="s">
        <v>350</v>
      </c>
      <c r="DO27">
        <v>2.9942099999999998</v>
      </c>
      <c r="DP27">
        <v>2.78356</v>
      </c>
      <c r="DQ27">
        <v>9.5081200000000005E-2</v>
      </c>
      <c r="DR27">
        <v>9.5773300000000006E-2</v>
      </c>
      <c r="DS27">
        <v>0.11863700000000001</v>
      </c>
      <c r="DT27">
        <v>0.10782</v>
      </c>
      <c r="DU27">
        <v>26009.3</v>
      </c>
      <c r="DV27">
        <v>27541.8</v>
      </c>
      <c r="DW27">
        <v>26938</v>
      </c>
      <c r="DX27">
        <v>28629.200000000001</v>
      </c>
      <c r="DY27">
        <v>31292.5</v>
      </c>
      <c r="DZ27">
        <v>34056.800000000003</v>
      </c>
      <c r="EA27">
        <v>35988.400000000001</v>
      </c>
      <c r="EB27">
        <v>38835.1</v>
      </c>
      <c r="EC27">
        <v>2.0223499999999999</v>
      </c>
      <c r="ED27">
        <v>1.6698500000000001</v>
      </c>
      <c r="EE27">
        <v>5.3934799999999998E-2</v>
      </c>
      <c r="EF27">
        <v>0</v>
      </c>
      <c r="EG27">
        <v>28.135100000000001</v>
      </c>
      <c r="EH27">
        <v>999.9</v>
      </c>
      <c r="EI27">
        <v>37.981000000000002</v>
      </c>
      <c r="EJ27">
        <v>36.567999999999998</v>
      </c>
      <c r="EK27">
        <v>23.328499999999998</v>
      </c>
      <c r="EL27">
        <v>62.577399999999997</v>
      </c>
      <c r="EM27">
        <v>29.1386</v>
      </c>
      <c r="EN27">
        <v>1</v>
      </c>
      <c r="EO27">
        <v>0.45218700000000001</v>
      </c>
      <c r="EP27">
        <v>1.7379100000000001</v>
      </c>
      <c r="EQ27">
        <v>19.884499999999999</v>
      </c>
      <c r="ER27">
        <v>5.2112999999999996</v>
      </c>
      <c r="ES27">
        <v>11.943199999999999</v>
      </c>
      <c r="ET27">
        <v>4.9539499999999999</v>
      </c>
      <c r="EU27">
        <v>3.2970000000000002</v>
      </c>
      <c r="EV27">
        <v>9999</v>
      </c>
      <c r="EW27">
        <v>107</v>
      </c>
      <c r="EX27">
        <v>53.7</v>
      </c>
      <c r="EY27">
        <v>3637.8</v>
      </c>
      <c r="EZ27">
        <v>1.8603400000000001</v>
      </c>
      <c r="FA27">
        <v>1.8595900000000001</v>
      </c>
      <c r="FB27">
        <v>1.86493</v>
      </c>
      <c r="FC27">
        <v>1.8689</v>
      </c>
      <c r="FD27">
        <v>1.8638600000000001</v>
      </c>
      <c r="FE27">
        <v>1.86375</v>
      </c>
      <c r="FF27">
        <v>1.8638600000000001</v>
      </c>
      <c r="FG27">
        <v>1.8636600000000001</v>
      </c>
      <c r="FH27">
        <v>0</v>
      </c>
      <c r="FI27">
        <v>0</v>
      </c>
      <c r="FJ27">
        <v>0</v>
      </c>
      <c r="FK27">
        <v>0</v>
      </c>
      <c r="FL27" t="s">
        <v>351</v>
      </c>
      <c r="FM27" t="s">
        <v>352</v>
      </c>
      <c r="FN27" t="s">
        <v>353</v>
      </c>
      <c r="FO27" t="s">
        <v>353</v>
      </c>
      <c r="FP27" t="s">
        <v>353</v>
      </c>
      <c r="FQ27" t="s">
        <v>353</v>
      </c>
      <c r="FR27">
        <v>0</v>
      </c>
      <c r="FS27">
        <v>100</v>
      </c>
      <c r="FT27">
        <v>100</v>
      </c>
      <c r="FU27">
        <v>-2.9129999999999998</v>
      </c>
      <c r="FV27">
        <v>3.4200000000000001E-2</v>
      </c>
      <c r="FW27">
        <v>-2.9129090909091202</v>
      </c>
      <c r="FX27">
        <v>0</v>
      </c>
      <c r="FY27">
        <v>0</v>
      </c>
      <c r="FZ27">
        <v>0</v>
      </c>
      <c r="GA27">
        <v>3.41799999999957E-2</v>
      </c>
      <c r="GB27">
        <v>0</v>
      </c>
      <c r="GC27">
        <v>0</v>
      </c>
      <c r="GD27">
        <v>0</v>
      </c>
      <c r="GE27">
        <v>-1</v>
      </c>
      <c r="GF27">
        <v>-1</v>
      </c>
      <c r="GG27">
        <v>-1</v>
      </c>
      <c r="GH27">
        <v>-1</v>
      </c>
      <c r="GI27">
        <v>15.5</v>
      </c>
      <c r="GJ27">
        <v>15.5</v>
      </c>
      <c r="GK27">
        <v>1.0656699999999999</v>
      </c>
      <c r="GL27">
        <v>2.6232899999999999</v>
      </c>
      <c r="GM27">
        <v>1.4489700000000001</v>
      </c>
      <c r="GN27">
        <v>2.2912599999999999</v>
      </c>
      <c r="GO27">
        <v>1.5466299999999999</v>
      </c>
      <c r="GP27">
        <v>2.4060100000000002</v>
      </c>
      <c r="GQ27">
        <v>38.452399999999997</v>
      </c>
      <c r="GR27">
        <v>16.198399999999999</v>
      </c>
      <c r="GS27">
        <v>18</v>
      </c>
      <c r="GT27">
        <v>554.58100000000002</v>
      </c>
      <c r="GU27">
        <v>402.54300000000001</v>
      </c>
      <c r="GV27">
        <v>27.7437</v>
      </c>
      <c r="GW27">
        <v>32.826900000000002</v>
      </c>
      <c r="GX27">
        <v>30.000299999999999</v>
      </c>
      <c r="GY27">
        <v>32.785200000000003</v>
      </c>
      <c r="GZ27">
        <v>32.777099999999997</v>
      </c>
      <c r="HA27">
        <v>21.3367</v>
      </c>
      <c r="HB27">
        <v>0</v>
      </c>
      <c r="HC27">
        <v>-30</v>
      </c>
      <c r="HD27">
        <v>27.73</v>
      </c>
      <c r="HE27">
        <v>409.38200000000001</v>
      </c>
      <c r="HF27">
        <v>0</v>
      </c>
      <c r="HG27">
        <v>99.177899999999994</v>
      </c>
      <c r="HH27">
        <v>94.384600000000006</v>
      </c>
    </row>
    <row r="28" spans="1:216" x14ac:dyDescent="0.2">
      <c r="A28">
        <v>10</v>
      </c>
      <c r="B28">
        <v>1689637067.0999999</v>
      </c>
      <c r="C28">
        <v>549.09999990463302</v>
      </c>
      <c r="D28" t="s">
        <v>370</v>
      </c>
      <c r="E28" t="s">
        <v>371</v>
      </c>
      <c r="F28" t="s">
        <v>344</v>
      </c>
      <c r="G28" t="s">
        <v>392</v>
      </c>
      <c r="H28" t="s">
        <v>345</v>
      </c>
      <c r="I28" t="s">
        <v>346</v>
      </c>
      <c r="J28" t="s">
        <v>347</v>
      </c>
      <c r="K28" t="s">
        <v>348</v>
      </c>
      <c r="L28">
        <v>1689637067.0999999</v>
      </c>
      <c r="M28">
        <f t="shared" si="0"/>
        <v>3.2837689836716791E-3</v>
      </c>
      <c r="N28">
        <f t="shared" si="1"/>
        <v>3.283768983671679</v>
      </c>
      <c r="O28">
        <f t="shared" si="2"/>
        <v>7.8070603807809391</v>
      </c>
      <c r="P28">
        <f t="shared" si="3"/>
        <v>400.11799999999999</v>
      </c>
      <c r="Q28">
        <f t="shared" si="4"/>
        <v>328.18122662181139</v>
      </c>
      <c r="R28">
        <f t="shared" si="5"/>
        <v>32.920423543870541</v>
      </c>
      <c r="S28">
        <f t="shared" si="6"/>
        <v>40.136525063042598</v>
      </c>
      <c r="T28">
        <f t="shared" si="7"/>
        <v>0.20574889020854065</v>
      </c>
      <c r="U28">
        <f t="shared" si="8"/>
        <v>3.5492397053731457</v>
      </c>
      <c r="V28">
        <f t="shared" si="9"/>
        <v>0.19934501522879855</v>
      </c>
      <c r="W28">
        <f t="shared" si="10"/>
        <v>0.12514939388589555</v>
      </c>
      <c r="X28">
        <f t="shared" si="11"/>
        <v>41.376203330279402</v>
      </c>
      <c r="Y28">
        <f t="shared" si="12"/>
        <v>29.125081544402779</v>
      </c>
      <c r="Z28">
        <f t="shared" si="13"/>
        <v>28.988600000000002</v>
      </c>
      <c r="AA28">
        <f t="shared" si="14"/>
        <v>4.0191205050816441</v>
      </c>
      <c r="AB28">
        <f t="shared" si="15"/>
        <v>58.004014762209444</v>
      </c>
      <c r="AC28">
        <f t="shared" si="16"/>
        <v>2.41973938906954</v>
      </c>
      <c r="AD28">
        <f t="shared" si="17"/>
        <v>4.1716757003621057</v>
      </c>
      <c r="AE28">
        <f t="shared" si="18"/>
        <v>1.5993811160121041</v>
      </c>
      <c r="AF28">
        <f t="shared" si="19"/>
        <v>-144.81421217992104</v>
      </c>
      <c r="AG28">
        <f t="shared" si="20"/>
        <v>123.47596807576829</v>
      </c>
      <c r="AH28">
        <f t="shared" si="21"/>
        <v>7.682839101036655</v>
      </c>
      <c r="AI28">
        <f t="shared" si="22"/>
        <v>27.720798327163308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52492.836613805666</v>
      </c>
      <c r="AO28">
        <f t="shared" si="26"/>
        <v>250.17599999999999</v>
      </c>
      <c r="AP28">
        <f t="shared" si="27"/>
        <v>210.89815799496341</v>
      </c>
      <c r="AQ28">
        <f t="shared" si="28"/>
        <v>0.84299916057081181</v>
      </c>
      <c r="AR28">
        <f t="shared" si="29"/>
        <v>0.16538837990166685</v>
      </c>
      <c r="AS28">
        <v>1689637067.0999999</v>
      </c>
      <c r="AT28">
        <v>400.11799999999999</v>
      </c>
      <c r="AU28">
        <v>406.834</v>
      </c>
      <c r="AV28">
        <v>24.122199999999999</v>
      </c>
      <c r="AW28">
        <v>21.762599999999999</v>
      </c>
      <c r="AX28">
        <v>403.03</v>
      </c>
      <c r="AY28">
        <v>24.088000000000001</v>
      </c>
      <c r="AZ28">
        <v>500.05</v>
      </c>
      <c r="BA28">
        <v>100.259</v>
      </c>
      <c r="BB28">
        <v>5.2720700000000002E-2</v>
      </c>
      <c r="BC28">
        <v>29.633900000000001</v>
      </c>
      <c r="BD28">
        <v>28.988600000000002</v>
      </c>
      <c r="BE28">
        <v>999.9</v>
      </c>
      <c r="BF28">
        <v>0</v>
      </c>
      <c r="BG28">
        <v>0</v>
      </c>
      <c r="BH28">
        <v>9988.1200000000008</v>
      </c>
      <c r="BI28">
        <v>0</v>
      </c>
      <c r="BJ28">
        <v>0.53184100000000001</v>
      </c>
      <c r="BK28">
        <v>-6.7160900000000003</v>
      </c>
      <c r="BL28">
        <v>410.00799999999998</v>
      </c>
      <c r="BM28">
        <v>415.88400000000001</v>
      </c>
      <c r="BN28">
        <v>2.35955</v>
      </c>
      <c r="BO28">
        <v>406.834</v>
      </c>
      <c r="BP28">
        <v>21.762599999999999</v>
      </c>
      <c r="BQ28">
        <v>2.4184600000000001</v>
      </c>
      <c r="BR28">
        <v>2.1818900000000001</v>
      </c>
      <c r="BS28">
        <v>20.4879</v>
      </c>
      <c r="BT28">
        <v>18.829999999999998</v>
      </c>
      <c r="BU28">
        <v>250.17599999999999</v>
      </c>
      <c r="BV28">
        <v>0.90002199999999999</v>
      </c>
      <c r="BW28">
        <v>9.9977899999999995E-2</v>
      </c>
      <c r="BX28">
        <v>0</v>
      </c>
      <c r="BY28">
        <v>2.4645000000000001</v>
      </c>
      <c r="BZ28">
        <v>0</v>
      </c>
      <c r="CA28">
        <v>2637.89</v>
      </c>
      <c r="CB28">
        <v>1931.22</v>
      </c>
      <c r="CC28">
        <v>42.686999999999998</v>
      </c>
      <c r="CD28">
        <v>46.436999999999998</v>
      </c>
      <c r="CE28">
        <v>45.125</v>
      </c>
      <c r="CF28">
        <v>45.25</v>
      </c>
      <c r="CG28">
        <v>43.311999999999998</v>
      </c>
      <c r="CH28">
        <v>225.16</v>
      </c>
      <c r="CI28">
        <v>25.01</v>
      </c>
      <c r="CJ28">
        <v>0</v>
      </c>
      <c r="CK28">
        <v>1689637074.9000001</v>
      </c>
      <c r="CL28">
        <v>0</v>
      </c>
      <c r="CM28">
        <v>1689636078</v>
      </c>
      <c r="CN28" t="s">
        <v>349</v>
      </c>
      <c r="CO28">
        <v>1689636078</v>
      </c>
      <c r="CP28">
        <v>1689636075</v>
      </c>
      <c r="CQ28">
        <v>44</v>
      </c>
      <c r="CR28">
        <v>5.0000000000000001E-3</v>
      </c>
      <c r="CS28">
        <v>2.1999999999999999E-2</v>
      </c>
      <c r="CT28">
        <v>-2.9129999999999998</v>
      </c>
      <c r="CU28">
        <v>3.4000000000000002E-2</v>
      </c>
      <c r="CV28">
        <v>415</v>
      </c>
      <c r="CW28">
        <v>21</v>
      </c>
      <c r="CX28">
        <v>0.15</v>
      </c>
      <c r="CY28">
        <v>0.03</v>
      </c>
      <c r="CZ28">
        <v>9.6584993572129996</v>
      </c>
      <c r="DA28">
        <v>0.30260482884214401</v>
      </c>
      <c r="DB28">
        <v>5.9043673789751297E-2</v>
      </c>
      <c r="DC28">
        <v>1</v>
      </c>
      <c r="DD28">
        <v>406.948904761905</v>
      </c>
      <c r="DE28">
        <v>-0.240545454545946</v>
      </c>
      <c r="DF28">
        <v>4.5786153824995603E-2</v>
      </c>
      <c r="DG28">
        <v>-1</v>
      </c>
      <c r="DH28">
        <v>249.94589999999999</v>
      </c>
      <c r="DI28">
        <v>0.22169929585152201</v>
      </c>
      <c r="DJ28">
        <v>0.15756995271941801</v>
      </c>
      <c r="DK28">
        <v>1</v>
      </c>
      <c r="DL28">
        <v>2</v>
      </c>
      <c r="DM28">
        <v>2</v>
      </c>
      <c r="DN28" t="s">
        <v>350</v>
      </c>
      <c r="DO28">
        <v>2.9942899999999999</v>
      </c>
      <c r="DP28">
        <v>2.7832300000000001</v>
      </c>
      <c r="DQ28">
        <v>9.5096399999999998E-2</v>
      </c>
      <c r="DR28">
        <v>9.5310000000000006E-2</v>
      </c>
      <c r="DS28">
        <v>0.118632</v>
      </c>
      <c r="DT28">
        <v>0.10818700000000001</v>
      </c>
      <c r="DU28">
        <v>26006.6</v>
      </c>
      <c r="DV28">
        <v>27553.8</v>
      </c>
      <c r="DW28">
        <v>26935.7</v>
      </c>
      <c r="DX28">
        <v>28627</v>
      </c>
      <c r="DY28">
        <v>31289.9</v>
      </c>
      <c r="DZ28">
        <v>34040.300000000003</v>
      </c>
      <c r="EA28">
        <v>35985</v>
      </c>
      <c r="EB28">
        <v>38832.300000000003</v>
      </c>
      <c r="EC28">
        <v>2.0219800000000001</v>
      </c>
      <c r="ED28">
        <v>1.6690499999999999</v>
      </c>
      <c r="EE28">
        <v>4.93824E-2</v>
      </c>
      <c r="EF28">
        <v>0</v>
      </c>
      <c r="EG28">
        <v>28.1831</v>
      </c>
      <c r="EH28">
        <v>999.9</v>
      </c>
      <c r="EI28">
        <v>37.999000000000002</v>
      </c>
      <c r="EJ28">
        <v>36.618000000000002</v>
      </c>
      <c r="EK28">
        <v>23.4026</v>
      </c>
      <c r="EL28">
        <v>62.627400000000002</v>
      </c>
      <c r="EM28">
        <v>29.0625</v>
      </c>
      <c r="EN28">
        <v>1</v>
      </c>
      <c r="EO28">
        <v>0.45582800000000001</v>
      </c>
      <c r="EP28">
        <v>1.6806000000000001</v>
      </c>
      <c r="EQ28">
        <v>19.887699999999999</v>
      </c>
      <c r="ER28">
        <v>5.2130999999999998</v>
      </c>
      <c r="ES28">
        <v>11.9438</v>
      </c>
      <c r="ET28">
        <v>4.9537000000000004</v>
      </c>
      <c r="EU28">
        <v>3.2970000000000002</v>
      </c>
      <c r="EV28">
        <v>9999</v>
      </c>
      <c r="EW28">
        <v>107</v>
      </c>
      <c r="EX28">
        <v>53.7</v>
      </c>
      <c r="EY28">
        <v>3638.9</v>
      </c>
      <c r="EZ28">
        <v>1.8603499999999999</v>
      </c>
      <c r="FA28">
        <v>1.8595900000000001</v>
      </c>
      <c r="FB28">
        <v>1.86493</v>
      </c>
      <c r="FC28">
        <v>1.8689</v>
      </c>
      <c r="FD28">
        <v>1.8638600000000001</v>
      </c>
      <c r="FE28">
        <v>1.8637699999999999</v>
      </c>
      <c r="FF28">
        <v>1.8638600000000001</v>
      </c>
      <c r="FG28">
        <v>1.8636999999999999</v>
      </c>
      <c r="FH28">
        <v>0</v>
      </c>
      <c r="FI28">
        <v>0</v>
      </c>
      <c r="FJ28">
        <v>0</v>
      </c>
      <c r="FK28">
        <v>0</v>
      </c>
      <c r="FL28" t="s">
        <v>351</v>
      </c>
      <c r="FM28" t="s">
        <v>352</v>
      </c>
      <c r="FN28" t="s">
        <v>353</v>
      </c>
      <c r="FO28" t="s">
        <v>353</v>
      </c>
      <c r="FP28" t="s">
        <v>353</v>
      </c>
      <c r="FQ28" t="s">
        <v>353</v>
      </c>
      <c r="FR28">
        <v>0</v>
      </c>
      <c r="FS28">
        <v>100</v>
      </c>
      <c r="FT28">
        <v>100</v>
      </c>
      <c r="FU28">
        <v>-2.9119999999999999</v>
      </c>
      <c r="FV28">
        <v>3.4200000000000001E-2</v>
      </c>
      <c r="FW28">
        <v>-2.9129090909091202</v>
      </c>
      <c r="FX28">
        <v>0</v>
      </c>
      <c r="FY28">
        <v>0</v>
      </c>
      <c r="FZ28">
        <v>0</v>
      </c>
      <c r="GA28">
        <v>3.41799999999957E-2</v>
      </c>
      <c r="GB28">
        <v>0</v>
      </c>
      <c r="GC28">
        <v>0</v>
      </c>
      <c r="GD28">
        <v>0</v>
      </c>
      <c r="GE28">
        <v>-1</v>
      </c>
      <c r="GF28">
        <v>-1</v>
      </c>
      <c r="GG28">
        <v>-1</v>
      </c>
      <c r="GH28">
        <v>-1</v>
      </c>
      <c r="GI28">
        <v>16.5</v>
      </c>
      <c r="GJ28">
        <v>16.5</v>
      </c>
      <c r="GK28">
        <v>1.0607899999999999</v>
      </c>
      <c r="GL28">
        <v>2.6208499999999999</v>
      </c>
      <c r="GM28">
        <v>1.4489700000000001</v>
      </c>
      <c r="GN28">
        <v>2.2912599999999999</v>
      </c>
      <c r="GO28">
        <v>1.5466299999999999</v>
      </c>
      <c r="GP28">
        <v>2.4096700000000002</v>
      </c>
      <c r="GQ28">
        <v>38.501399999999997</v>
      </c>
      <c r="GR28">
        <v>16.189699999999998</v>
      </c>
      <c r="GS28">
        <v>18</v>
      </c>
      <c r="GT28">
        <v>554.48900000000003</v>
      </c>
      <c r="GU28">
        <v>402.10700000000003</v>
      </c>
      <c r="GV28">
        <v>27.7547</v>
      </c>
      <c r="GW28">
        <v>32.859900000000003</v>
      </c>
      <c r="GX28">
        <v>30.0002</v>
      </c>
      <c r="GY28">
        <v>32.8035</v>
      </c>
      <c r="GZ28">
        <v>32.789200000000001</v>
      </c>
      <c r="HA28">
        <v>21.230699999999999</v>
      </c>
      <c r="HB28">
        <v>0</v>
      </c>
      <c r="HC28">
        <v>-30</v>
      </c>
      <c r="HD28">
        <v>27.759799999999998</v>
      </c>
      <c r="HE28">
        <v>406.85</v>
      </c>
      <c r="HF28">
        <v>0</v>
      </c>
      <c r="HG28">
        <v>99.168999999999997</v>
      </c>
      <c r="HH28">
        <v>94.377700000000004</v>
      </c>
    </row>
    <row r="29" spans="1:216" x14ac:dyDescent="0.2">
      <c r="A29">
        <v>11</v>
      </c>
      <c r="B29">
        <v>1689637128.0999999</v>
      </c>
      <c r="C29">
        <v>610.09999990463302</v>
      </c>
      <c r="D29" t="s">
        <v>372</v>
      </c>
      <c r="E29" t="s">
        <v>373</v>
      </c>
      <c r="F29" t="s">
        <v>344</v>
      </c>
      <c r="G29" t="s">
        <v>392</v>
      </c>
      <c r="H29" t="s">
        <v>345</v>
      </c>
      <c r="I29" t="s">
        <v>346</v>
      </c>
      <c r="J29" t="s">
        <v>347</v>
      </c>
      <c r="K29" t="s">
        <v>348</v>
      </c>
      <c r="L29">
        <v>1689637128.0999999</v>
      </c>
      <c r="M29">
        <f t="shared" si="0"/>
        <v>3.1578001773149033E-3</v>
      </c>
      <c r="N29">
        <f t="shared" si="1"/>
        <v>3.1578001773149031</v>
      </c>
      <c r="O29">
        <f t="shared" si="2"/>
        <v>5.5471529575657348</v>
      </c>
      <c r="P29">
        <f t="shared" si="3"/>
        <v>400.05399999999997</v>
      </c>
      <c r="Q29">
        <f t="shared" si="4"/>
        <v>344.6447322998855</v>
      </c>
      <c r="R29">
        <f t="shared" si="5"/>
        <v>34.573931535355165</v>
      </c>
      <c r="S29">
        <f t="shared" si="6"/>
        <v>40.132456150264993</v>
      </c>
      <c r="T29">
        <f t="shared" si="7"/>
        <v>0.1993053146206939</v>
      </c>
      <c r="U29">
        <f t="shared" si="8"/>
        <v>3.5505690908300283</v>
      </c>
      <c r="V29">
        <f t="shared" si="9"/>
        <v>0.1932921348325421</v>
      </c>
      <c r="W29">
        <f t="shared" si="10"/>
        <v>0.12133273243030465</v>
      </c>
      <c r="X29">
        <f t="shared" si="11"/>
        <v>29.769017322629029</v>
      </c>
      <c r="Y29">
        <f t="shared" si="12"/>
        <v>29.025079290073162</v>
      </c>
      <c r="Z29">
        <f t="shared" si="13"/>
        <v>28.936</v>
      </c>
      <c r="AA29">
        <f t="shared" si="14"/>
        <v>4.0069025993623208</v>
      </c>
      <c r="AB29">
        <f t="shared" si="15"/>
        <v>58.258605460102309</v>
      </c>
      <c r="AC29">
        <f t="shared" si="16"/>
        <v>2.4205231830385001</v>
      </c>
      <c r="AD29">
        <f t="shared" si="17"/>
        <v>4.1547908054479024</v>
      </c>
      <c r="AE29">
        <f t="shared" si="18"/>
        <v>1.5863794163238207</v>
      </c>
      <c r="AF29">
        <f t="shared" si="19"/>
        <v>-139.25898781958725</v>
      </c>
      <c r="AG29">
        <f t="shared" si="20"/>
        <v>120.11497121758012</v>
      </c>
      <c r="AH29">
        <f t="shared" si="21"/>
        <v>7.4663561161603829</v>
      </c>
      <c r="AI29">
        <f t="shared" si="22"/>
        <v>18.091356836782282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52533.409383773018</v>
      </c>
      <c r="AO29">
        <f t="shared" si="26"/>
        <v>179.99600000000001</v>
      </c>
      <c r="AP29">
        <f t="shared" si="27"/>
        <v>151.73635799099947</v>
      </c>
      <c r="AQ29">
        <f t="shared" si="28"/>
        <v>0.84299849991666187</v>
      </c>
      <c r="AR29">
        <f t="shared" si="29"/>
        <v>0.16538710483915769</v>
      </c>
      <c r="AS29">
        <v>1689637128.0999999</v>
      </c>
      <c r="AT29">
        <v>400.05399999999997</v>
      </c>
      <c r="AU29">
        <v>405.06900000000002</v>
      </c>
      <c r="AV29">
        <v>24.128599999999999</v>
      </c>
      <c r="AW29">
        <v>21.859400000000001</v>
      </c>
      <c r="AX29">
        <v>402.96699999999998</v>
      </c>
      <c r="AY29">
        <v>24.0944</v>
      </c>
      <c r="AZ29">
        <v>500.02100000000002</v>
      </c>
      <c r="BA29">
        <v>100.265</v>
      </c>
      <c r="BB29">
        <v>5.2597499999999998E-2</v>
      </c>
      <c r="BC29">
        <v>29.563500000000001</v>
      </c>
      <c r="BD29">
        <v>28.936</v>
      </c>
      <c r="BE29">
        <v>999.9</v>
      </c>
      <c r="BF29">
        <v>0</v>
      </c>
      <c r="BG29">
        <v>0</v>
      </c>
      <c r="BH29">
        <v>9993.1200000000008</v>
      </c>
      <c r="BI29">
        <v>0</v>
      </c>
      <c r="BJ29">
        <v>0.59093399999999996</v>
      </c>
      <c r="BK29">
        <v>-5.0147700000000004</v>
      </c>
      <c r="BL29">
        <v>409.94499999999999</v>
      </c>
      <c r="BM29">
        <v>414.12099999999998</v>
      </c>
      <c r="BN29">
        <v>2.2692199999999998</v>
      </c>
      <c r="BO29">
        <v>405.06900000000002</v>
      </c>
      <c r="BP29">
        <v>21.859400000000001</v>
      </c>
      <c r="BQ29">
        <v>2.4192499999999999</v>
      </c>
      <c r="BR29">
        <v>2.1917300000000002</v>
      </c>
      <c r="BS29">
        <v>20.493200000000002</v>
      </c>
      <c r="BT29">
        <v>18.902000000000001</v>
      </c>
      <c r="BU29">
        <v>179.99600000000001</v>
      </c>
      <c r="BV29">
        <v>0.90004200000000001</v>
      </c>
      <c r="BW29">
        <v>9.9958500000000006E-2</v>
      </c>
      <c r="BX29">
        <v>0</v>
      </c>
      <c r="BY29">
        <v>1.8657999999999999</v>
      </c>
      <c r="BZ29">
        <v>0</v>
      </c>
      <c r="CA29">
        <v>2234.41</v>
      </c>
      <c r="CB29">
        <v>1389.48</v>
      </c>
      <c r="CC29">
        <v>42.25</v>
      </c>
      <c r="CD29">
        <v>46.25</v>
      </c>
      <c r="CE29">
        <v>44.75</v>
      </c>
      <c r="CF29">
        <v>45</v>
      </c>
      <c r="CG29">
        <v>42.936999999999998</v>
      </c>
      <c r="CH29">
        <v>162</v>
      </c>
      <c r="CI29">
        <v>17.989999999999998</v>
      </c>
      <c r="CJ29">
        <v>0</v>
      </c>
      <c r="CK29">
        <v>1689637136.0999999</v>
      </c>
      <c r="CL29">
        <v>0</v>
      </c>
      <c r="CM29">
        <v>1689636078</v>
      </c>
      <c r="CN29" t="s">
        <v>349</v>
      </c>
      <c r="CO29">
        <v>1689636078</v>
      </c>
      <c r="CP29">
        <v>1689636075</v>
      </c>
      <c r="CQ29">
        <v>44</v>
      </c>
      <c r="CR29">
        <v>5.0000000000000001E-3</v>
      </c>
      <c r="CS29">
        <v>2.1999999999999999E-2</v>
      </c>
      <c r="CT29">
        <v>-2.9129999999999998</v>
      </c>
      <c r="CU29">
        <v>3.4000000000000002E-2</v>
      </c>
      <c r="CV29">
        <v>415</v>
      </c>
      <c r="CW29">
        <v>21</v>
      </c>
      <c r="CX29">
        <v>0.15</v>
      </c>
      <c r="CY29">
        <v>0.03</v>
      </c>
      <c r="CZ29">
        <v>6.8105460084566998</v>
      </c>
      <c r="DA29">
        <v>9.4544036543024207E-2</v>
      </c>
      <c r="DB29">
        <v>5.0647468918716597E-2</v>
      </c>
      <c r="DC29">
        <v>1</v>
      </c>
      <c r="DD29">
        <v>405.149</v>
      </c>
      <c r="DE29">
        <v>-0.38127272727288097</v>
      </c>
      <c r="DF29">
        <v>4.8765717856855198E-2</v>
      </c>
      <c r="DG29">
        <v>-1</v>
      </c>
      <c r="DH29">
        <v>180.00414285714299</v>
      </c>
      <c r="DI29">
        <v>5.7975505550576399E-4</v>
      </c>
      <c r="DJ29">
        <v>1.50626808285062E-2</v>
      </c>
      <c r="DK29">
        <v>1</v>
      </c>
      <c r="DL29">
        <v>2</v>
      </c>
      <c r="DM29">
        <v>2</v>
      </c>
      <c r="DN29" t="s">
        <v>350</v>
      </c>
      <c r="DO29">
        <v>2.9941800000000001</v>
      </c>
      <c r="DP29">
        <v>2.78315</v>
      </c>
      <c r="DQ29">
        <v>9.50854E-2</v>
      </c>
      <c r="DR29">
        <v>9.4994899999999993E-2</v>
      </c>
      <c r="DS29">
        <v>0.118655</v>
      </c>
      <c r="DT29">
        <v>0.10852299999999999</v>
      </c>
      <c r="DU29">
        <v>26004.6</v>
      </c>
      <c r="DV29">
        <v>27559.7</v>
      </c>
      <c r="DW29">
        <v>26933.5</v>
      </c>
      <c r="DX29">
        <v>28623.3</v>
      </c>
      <c r="DY29">
        <v>31286.5</v>
      </c>
      <c r="DZ29">
        <v>34022.9</v>
      </c>
      <c r="EA29">
        <v>35981.9</v>
      </c>
      <c r="EB29">
        <v>38827</v>
      </c>
      <c r="EC29">
        <v>2.0217499999999999</v>
      </c>
      <c r="ED29">
        <v>1.6679299999999999</v>
      </c>
      <c r="EE29">
        <v>4.6126500000000001E-2</v>
      </c>
      <c r="EF29">
        <v>0</v>
      </c>
      <c r="EG29">
        <v>28.183599999999998</v>
      </c>
      <c r="EH29">
        <v>999.9</v>
      </c>
      <c r="EI29">
        <v>38.036000000000001</v>
      </c>
      <c r="EJ29">
        <v>36.688000000000002</v>
      </c>
      <c r="EK29">
        <v>23.514099999999999</v>
      </c>
      <c r="EL29">
        <v>62.407499999999999</v>
      </c>
      <c r="EM29">
        <v>29.1707</v>
      </c>
      <c r="EN29">
        <v>1</v>
      </c>
      <c r="EO29">
        <v>0.45810699999999999</v>
      </c>
      <c r="EP29">
        <v>1.2712300000000001</v>
      </c>
      <c r="EQ29">
        <v>19.905799999999999</v>
      </c>
      <c r="ER29">
        <v>5.2119</v>
      </c>
      <c r="ES29">
        <v>11.943899999999999</v>
      </c>
      <c r="ET29">
        <v>4.9537500000000003</v>
      </c>
      <c r="EU29">
        <v>3.2968500000000001</v>
      </c>
      <c r="EV29">
        <v>9999</v>
      </c>
      <c r="EW29">
        <v>107</v>
      </c>
      <c r="EX29">
        <v>53.7</v>
      </c>
      <c r="EY29">
        <v>3640.2</v>
      </c>
      <c r="EZ29">
        <v>1.8603499999999999</v>
      </c>
      <c r="FA29">
        <v>1.8595900000000001</v>
      </c>
      <c r="FB29">
        <v>1.86493</v>
      </c>
      <c r="FC29">
        <v>1.8689</v>
      </c>
      <c r="FD29">
        <v>1.8638699999999999</v>
      </c>
      <c r="FE29">
        <v>1.86382</v>
      </c>
      <c r="FF29">
        <v>1.8638600000000001</v>
      </c>
      <c r="FG29">
        <v>1.86371</v>
      </c>
      <c r="FH29">
        <v>0</v>
      </c>
      <c r="FI29">
        <v>0</v>
      </c>
      <c r="FJ29">
        <v>0</v>
      </c>
      <c r="FK29">
        <v>0</v>
      </c>
      <c r="FL29" t="s">
        <v>351</v>
      </c>
      <c r="FM29" t="s">
        <v>352</v>
      </c>
      <c r="FN29" t="s">
        <v>353</v>
      </c>
      <c r="FO29" t="s">
        <v>353</v>
      </c>
      <c r="FP29" t="s">
        <v>353</v>
      </c>
      <c r="FQ29" t="s">
        <v>353</v>
      </c>
      <c r="FR29">
        <v>0</v>
      </c>
      <c r="FS29">
        <v>100</v>
      </c>
      <c r="FT29">
        <v>100</v>
      </c>
      <c r="FU29">
        <v>-2.9129999999999998</v>
      </c>
      <c r="FV29">
        <v>3.4200000000000001E-2</v>
      </c>
      <c r="FW29">
        <v>-2.9129090909091202</v>
      </c>
      <c r="FX29">
        <v>0</v>
      </c>
      <c r="FY29">
        <v>0</v>
      </c>
      <c r="FZ29">
        <v>0</v>
      </c>
      <c r="GA29">
        <v>3.41799999999957E-2</v>
      </c>
      <c r="GB29">
        <v>0</v>
      </c>
      <c r="GC29">
        <v>0</v>
      </c>
      <c r="GD29">
        <v>0</v>
      </c>
      <c r="GE29">
        <v>-1</v>
      </c>
      <c r="GF29">
        <v>-1</v>
      </c>
      <c r="GG29">
        <v>-1</v>
      </c>
      <c r="GH29">
        <v>-1</v>
      </c>
      <c r="GI29">
        <v>17.5</v>
      </c>
      <c r="GJ29">
        <v>17.600000000000001</v>
      </c>
      <c r="GK29">
        <v>1.0571299999999999</v>
      </c>
      <c r="GL29">
        <v>2.6159699999999999</v>
      </c>
      <c r="GM29">
        <v>1.4477500000000001</v>
      </c>
      <c r="GN29">
        <v>2.2900399999999999</v>
      </c>
      <c r="GO29">
        <v>1.5466299999999999</v>
      </c>
      <c r="GP29">
        <v>2.49146</v>
      </c>
      <c r="GQ29">
        <v>38.575000000000003</v>
      </c>
      <c r="GR29">
        <v>16.198399999999999</v>
      </c>
      <c r="GS29">
        <v>18</v>
      </c>
      <c r="GT29">
        <v>554.524</v>
      </c>
      <c r="GU29">
        <v>401.488</v>
      </c>
      <c r="GV29">
        <v>27.970400000000001</v>
      </c>
      <c r="GW29">
        <v>32.895000000000003</v>
      </c>
      <c r="GX29">
        <v>30.0001</v>
      </c>
      <c r="GY29">
        <v>32.824800000000003</v>
      </c>
      <c r="GZ29">
        <v>32.805199999999999</v>
      </c>
      <c r="HA29">
        <v>21.1629</v>
      </c>
      <c r="HB29">
        <v>0</v>
      </c>
      <c r="HC29">
        <v>-30</v>
      </c>
      <c r="HD29">
        <v>27.995200000000001</v>
      </c>
      <c r="HE29">
        <v>404.99299999999999</v>
      </c>
      <c r="HF29">
        <v>0</v>
      </c>
      <c r="HG29">
        <v>99.160499999999999</v>
      </c>
      <c r="HH29">
        <v>94.365200000000002</v>
      </c>
    </row>
    <row r="30" spans="1:216" x14ac:dyDescent="0.2">
      <c r="A30">
        <v>12</v>
      </c>
      <c r="B30">
        <v>1689637189.0999999</v>
      </c>
      <c r="C30">
        <v>671.09999990463302</v>
      </c>
      <c r="D30" t="s">
        <v>374</v>
      </c>
      <c r="E30" t="s">
        <v>375</v>
      </c>
      <c r="F30" t="s">
        <v>344</v>
      </c>
      <c r="G30" t="s">
        <v>392</v>
      </c>
      <c r="H30" t="s">
        <v>345</v>
      </c>
      <c r="I30" t="s">
        <v>346</v>
      </c>
      <c r="J30" t="s">
        <v>347</v>
      </c>
      <c r="K30" t="s">
        <v>348</v>
      </c>
      <c r="L30">
        <v>1689637189.0999999</v>
      </c>
      <c r="M30">
        <f t="shared" si="0"/>
        <v>3.0889674937848821E-3</v>
      </c>
      <c r="N30">
        <f t="shared" si="1"/>
        <v>3.0889674937848821</v>
      </c>
      <c r="O30">
        <f t="shared" si="2"/>
        <v>3.3496728346622562</v>
      </c>
      <c r="P30">
        <f t="shared" si="3"/>
        <v>400.11399999999998</v>
      </c>
      <c r="Q30">
        <f t="shared" si="4"/>
        <v>361.72363537931744</v>
      </c>
      <c r="R30">
        <f t="shared" si="5"/>
        <v>36.287047763322214</v>
      </c>
      <c r="S30">
        <f t="shared" si="6"/>
        <v>40.138255863620195</v>
      </c>
      <c r="T30">
        <f t="shared" si="7"/>
        <v>0.19352559847400674</v>
      </c>
      <c r="U30">
        <f t="shared" si="8"/>
        <v>3.5502509736198076</v>
      </c>
      <c r="V30">
        <f t="shared" si="9"/>
        <v>0.18785028024660197</v>
      </c>
      <c r="W30">
        <f t="shared" si="10"/>
        <v>0.11790246654333826</v>
      </c>
      <c r="X30">
        <f t="shared" si="11"/>
        <v>20.703883931498638</v>
      </c>
      <c r="Y30">
        <f t="shared" si="12"/>
        <v>29.033793249435227</v>
      </c>
      <c r="Z30">
        <f t="shared" si="13"/>
        <v>28.9862</v>
      </c>
      <c r="AA30">
        <f t="shared" si="14"/>
        <v>4.0185623276230711</v>
      </c>
      <c r="AB30">
        <f t="shared" si="15"/>
        <v>58.163503730129861</v>
      </c>
      <c r="AC30">
        <f t="shared" si="16"/>
        <v>2.4219244261351101</v>
      </c>
      <c r="AD30">
        <f t="shared" si="17"/>
        <v>4.1639933477399929</v>
      </c>
      <c r="AE30">
        <f t="shared" si="18"/>
        <v>1.596637901487961</v>
      </c>
      <c r="AF30">
        <f t="shared" si="19"/>
        <v>-136.22346647591331</v>
      </c>
      <c r="AG30">
        <f t="shared" si="20"/>
        <v>117.84567604256442</v>
      </c>
      <c r="AH30">
        <f t="shared" si="21"/>
        <v>7.3291743416715791</v>
      </c>
      <c r="AI30">
        <f t="shared" si="22"/>
        <v>9.6552678398213203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52519.966515287677</v>
      </c>
      <c r="AO30">
        <f t="shared" si="26"/>
        <v>125.185</v>
      </c>
      <c r="AP30">
        <f t="shared" si="27"/>
        <v>105.5307149904138</v>
      </c>
      <c r="AQ30">
        <f t="shared" si="28"/>
        <v>0.84299808276082433</v>
      </c>
      <c r="AR30">
        <f t="shared" si="29"/>
        <v>0.16538629972839108</v>
      </c>
      <c r="AS30">
        <v>1689637189.0999999</v>
      </c>
      <c r="AT30">
        <v>400.11399999999998</v>
      </c>
      <c r="AU30">
        <v>403.49099999999999</v>
      </c>
      <c r="AV30">
        <v>24.142700000000001</v>
      </c>
      <c r="AW30">
        <v>21.922799999999999</v>
      </c>
      <c r="AX30">
        <v>403.02699999999999</v>
      </c>
      <c r="AY30">
        <v>24.108499999999999</v>
      </c>
      <c r="AZ30">
        <v>499.97699999999998</v>
      </c>
      <c r="BA30">
        <v>100.264</v>
      </c>
      <c r="BB30">
        <v>5.3049300000000001E-2</v>
      </c>
      <c r="BC30">
        <v>29.601900000000001</v>
      </c>
      <c r="BD30">
        <v>28.9862</v>
      </c>
      <c r="BE30">
        <v>999.9</v>
      </c>
      <c r="BF30">
        <v>0</v>
      </c>
      <c r="BG30">
        <v>0</v>
      </c>
      <c r="BH30">
        <v>9991.8799999999992</v>
      </c>
      <c r="BI30">
        <v>0</v>
      </c>
      <c r="BJ30">
        <v>0.55547800000000003</v>
      </c>
      <c r="BK30">
        <v>-3.37677</v>
      </c>
      <c r="BL30">
        <v>410.01299999999998</v>
      </c>
      <c r="BM30">
        <v>412.53500000000003</v>
      </c>
      <c r="BN30">
        <v>2.2198799999999999</v>
      </c>
      <c r="BO30">
        <v>403.49099999999999</v>
      </c>
      <c r="BP30">
        <v>21.922799999999999</v>
      </c>
      <c r="BQ30">
        <v>2.4206400000000001</v>
      </c>
      <c r="BR30">
        <v>2.1980599999999999</v>
      </c>
      <c r="BS30">
        <v>20.502500000000001</v>
      </c>
      <c r="BT30">
        <v>18.9482</v>
      </c>
      <c r="BU30">
        <v>125.185</v>
      </c>
      <c r="BV30">
        <v>0.90006200000000003</v>
      </c>
      <c r="BW30">
        <v>9.9937799999999993E-2</v>
      </c>
      <c r="BX30">
        <v>0</v>
      </c>
      <c r="BY30">
        <v>2.0026999999999999</v>
      </c>
      <c r="BZ30">
        <v>0</v>
      </c>
      <c r="CA30">
        <v>1920.08</v>
      </c>
      <c r="CB30">
        <v>966.37</v>
      </c>
      <c r="CC30">
        <v>41.75</v>
      </c>
      <c r="CD30">
        <v>45.875</v>
      </c>
      <c r="CE30">
        <v>44.311999999999998</v>
      </c>
      <c r="CF30">
        <v>44.686999999999998</v>
      </c>
      <c r="CG30">
        <v>42.5</v>
      </c>
      <c r="CH30">
        <v>112.67</v>
      </c>
      <c r="CI30">
        <v>12.51</v>
      </c>
      <c r="CJ30">
        <v>0</v>
      </c>
      <c r="CK30">
        <v>1689637196.7</v>
      </c>
      <c r="CL30">
        <v>0</v>
      </c>
      <c r="CM30">
        <v>1689636078</v>
      </c>
      <c r="CN30" t="s">
        <v>349</v>
      </c>
      <c r="CO30">
        <v>1689636078</v>
      </c>
      <c r="CP30">
        <v>1689636075</v>
      </c>
      <c r="CQ30">
        <v>44</v>
      </c>
      <c r="CR30">
        <v>5.0000000000000001E-3</v>
      </c>
      <c r="CS30">
        <v>2.1999999999999999E-2</v>
      </c>
      <c r="CT30">
        <v>-2.9129999999999998</v>
      </c>
      <c r="CU30">
        <v>3.4000000000000002E-2</v>
      </c>
      <c r="CV30">
        <v>415</v>
      </c>
      <c r="CW30">
        <v>21</v>
      </c>
      <c r="CX30">
        <v>0.15</v>
      </c>
      <c r="CY30">
        <v>0.03</v>
      </c>
      <c r="CZ30">
        <v>4.0745362263379796</v>
      </c>
      <c r="DA30">
        <v>0.44664172294618698</v>
      </c>
      <c r="DB30">
        <v>8.6178005512992095E-2</v>
      </c>
      <c r="DC30">
        <v>1</v>
      </c>
      <c r="DD30">
        <v>403.49605000000003</v>
      </c>
      <c r="DE30">
        <v>-7.2045112781588497E-2</v>
      </c>
      <c r="DF30">
        <v>3.1688286479393597E-2</v>
      </c>
      <c r="DG30">
        <v>-1</v>
      </c>
      <c r="DH30">
        <v>125.01990000000001</v>
      </c>
      <c r="DI30">
        <v>0.479609077518656</v>
      </c>
      <c r="DJ30">
        <v>0.17422138215500699</v>
      </c>
      <c r="DK30">
        <v>1</v>
      </c>
      <c r="DL30">
        <v>2</v>
      </c>
      <c r="DM30">
        <v>2</v>
      </c>
      <c r="DN30" t="s">
        <v>350</v>
      </c>
      <c r="DO30">
        <v>2.9940600000000002</v>
      </c>
      <c r="DP30">
        <v>2.7835899999999998</v>
      </c>
      <c r="DQ30">
        <v>9.5094700000000004E-2</v>
      </c>
      <c r="DR30">
        <v>9.4710299999999997E-2</v>
      </c>
      <c r="DS30">
        <v>0.118702</v>
      </c>
      <c r="DT30">
        <v>0.108741</v>
      </c>
      <c r="DU30">
        <v>26004.3</v>
      </c>
      <c r="DV30">
        <v>27567.9</v>
      </c>
      <c r="DW30">
        <v>26933.5</v>
      </c>
      <c r="DX30">
        <v>28622.9</v>
      </c>
      <c r="DY30">
        <v>31285</v>
      </c>
      <c r="DZ30">
        <v>34014</v>
      </c>
      <c r="EA30">
        <v>35982.1</v>
      </c>
      <c r="EB30">
        <v>38826.199999999997</v>
      </c>
      <c r="EC30">
        <v>2.0215999999999998</v>
      </c>
      <c r="ED30">
        <v>1.6671199999999999</v>
      </c>
      <c r="EE30">
        <v>5.1297200000000001E-2</v>
      </c>
      <c r="EF30">
        <v>0</v>
      </c>
      <c r="EG30">
        <v>28.1495</v>
      </c>
      <c r="EH30">
        <v>999.9</v>
      </c>
      <c r="EI30">
        <v>38.023000000000003</v>
      </c>
      <c r="EJ30">
        <v>36.728999999999999</v>
      </c>
      <c r="EK30">
        <v>23.559000000000001</v>
      </c>
      <c r="EL30">
        <v>62.7575</v>
      </c>
      <c r="EM30">
        <v>29.230799999999999</v>
      </c>
      <c r="EN30">
        <v>1</v>
      </c>
      <c r="EO30">
        <v>0.45744699999999999</v>
      </c>
      <c r="EP30">
        <v>0.87600500000000003</v>
      </c>
      <c r="EQ30">
        <v>19.923200000000001</v>
      </c>
      <c r="ER30">
        <v>5.2134</v>
      </c>
      <c r="ES30">
        <v>11.943199999999999</v>
      </c>
      <c r="ET30">
        <v>4.9539499999999999</v>
      </c>
      <c r="EU30">
        <v>3.2970000000000002</v>
      </c>
      <c r="EV30">
        <v>9999</v>
      </c>
      <c r="EW30">
        <v>107</v>
      </c>
      <c r="EX30">
        <v>53.7</v>
      </c>
      <c r="EY30">
        <v>3641.3</v>
      </c>
      <c r="EZ30">
        <v>1.8603499999999999</v>
      </c>
      <c r="FA30">
        <v>1.8595900000000001</v>
      </c>
      <c r="FB30">
        <v>1.86493</v>
      </c>
      <c r="FC30">
        <v>1.8689</v>
      </c>
      <c r="FD30">
        <v>1.86388</v>
      </c>
      <c r="FE30">
        <v>1.8637600000000001</v>
      </c>
      <c r="FF30">
        <v>1.8638600000000001</v>
      </c>
      <c r="FG30">
        <v>1.86371</v>
      </c>
      <c r="FH30">
        <v>0</v>
      </c>
      <c r="FI30">
        <v>0</v>
      </c>
      <c r="FJ30">
        <v>0</v>
      </c>
      <c r="FK30">
        <v>0</v>
      </c>
      <c r="FL30" t="s">
        <v>351</v>
      </c>
      <c r="FM30" t="s">
        <v>352</v>
      </c>
      <c r="FN30" t="s">
        <v>353</v>
      </c>
      <c r="FO30" t="s">
        <v>353</v>
      </c>
      <c r="FP30" t="s">
        <v>353</v>
      </c>
      <c r="FQ30" t="s">
        <v>353</v>
      </c>
      <c r="FR30">
        <v>0</v>
      </c>
      <c r="FS30">
        <v>100</v>
      </c>
      <c r="FT30">
        <v>100</v>
      </c>
      <c r="FU30">
        <v>-2.9129999999999998</v>
      </c>
      <c r="FV30">
        <v>3.4200000000000001E-2</v>
      </c>
      <c r="FW30">
        <v>-2.9129090909091202</v>
      </c>
      <c r="FX30">
        <v>0</v>
      </c>
      <c r="FY30">
        <v>0</v>
      </c>
      <c r="FZ30">
        <v>0</v>
      </c>
      <c r="GA30">
        <v>3.41799999999957E-2</v>
      </c>
      <c r="GB30">
        <v>0</v>
      </c>
      <c r="GC30">
        <v>0</v>
      </c>
      <c r="GD30">
        <v>0</v>
      </c>
      <c r="GE30">
        <v>-1</v>
      </c>
      <c r="GF30">
        <v>-1</v>
      </c>
      <c r="GG30">
        <v>-1</v>
      </c>
      <c r="GH30">
        <v>-1</v>
      </c>
      <c r="GI30">
        <v>18.5</v>
      </c>
      <c r="GJ30">
        <v>18.600000000000001</v>
      </c>
      <c r="GK30">
        <v>1.0534699999999999</v>
      </c>
      <c r="GL30">
        <v>2.6159699999999999</v>
      </c>
      <c r="GM30">
        <v>1.4489700000000001</v>
      </c>
      <c r="GN30">
        <v>2.2888199999999999</v>
      </c>
      <c r="GO30">
        <v>1.5466299999999999</v>
      </c>
      <c r="GP30">
        <v>2.4890099999999999</v>
      </c>
      <c r="GQ30">
        <v>38.648699999999998</v>
      </c>
      <c r="GR30">
        <v>16.198399999999999</v>
      </c>
      <c r="GS30">
        <v>18</v>
      </c>
      <c r="GT30">
        <v>554.45000000000005</v>
      </c>
      <c r="GU30">
        <v>400.96100000000001</v>
      </c>
      <c r="GV30">
        <v>28.55</v>
      </c>
      <c r="GW30">
        <v>32.9009</v>
      </c>
      <c r="GX30">
        <v>30.0001</v>
      </c>
      <c r="GY30">
        <v>32.827800000000003</v>
      </c>
      <c r="GZ30">
        <v>32.8033</v>
      </c>
      <c r="HA30">
        <v>21.090900000000001</v>
      </c>
      <c r="HB30">
        <v>0</v>
      </c>
      <c r="HC30">
        <v>-30</v>
      </c>
      <c r="HD30">
        <v>28.544499999999999</v>
      </c>
      <c r="HE30">
        <v>403.41199999999998</v>
      </c>
      <c r="HF30">
        <v>0</v>
      </c>
      <c r="HG30">
        <v>99.160799999999995</v>
      </c>
      <c r="HH30">
        <v>94.363399999999999</v>
      </c>
    </row>
    <row r="31" spans="1:216" x14ac:dyDescent="0.2">
      <c r="A31">
        <v>13</v>
      </c>
      <c r="B31">
        <v>1689637250.0999999</v>
      </c>
      <c r="C31">
        <v>732.09999990463302</v>
      </c>
      <c r="D31" t="s">
        <v>376</v>
      </c>
      <c r="E31" t="s">
        <v>377</v>
      </c>
      <c r="F31" t="s">
        <v>344</v>
      </c>
      <c r="G31" t="s">
        <v>392</v>
      </c>
      <c r="H31" t="s">
        <v>345</v>
      </c>
      <c r="I31" t="s">
        <v>346</v>
      </c>
      <c r="J31" t="s">
        <v>347</v>
      </c>
      <c r="K31" t="s">
        <v>348</v>
      </c>
      <c r="L31">
        <v>1689637250.0999999</v>
      </c>
      <c r="M31">
        <f t="shared" si="0"/>
        <v>3.0157162616407636E-3</v>
      </c>
      <c r="N31">
        <f t="shared" si="1"/>
        <v>3.0157162616407636</v>
      </c>
      <c r="O31">
        <f t="shared" si="2"/>
        <v>2.3272185501280749</v>
      </c>
      <c r="P31">
        <f t="shared" si="3"/>
        <v>400.02800000000002</v>
      </c>
      <c r="Q31">
        <f t="shared" si="4"/>
        <v>369.66272326496892</v>
      </c>
      <c r="R31">
        <f t="shared" si="5"/>
        <v>37.083024863598105</v>
      </c>
      <c r="S31">
        <f t="shared" si="6"/>
        <v>40.129142963388404</v>
      </c>
      <c r="T31">
        <f t="shared" si="7"/>
        <v>0.18840521827174916</v>
      </c>
      <c r="U31">
        <f t="shared" si="8"/>
        <v>3.5528909278303686</v>
      </c>
      <c r="V31">
        <f t="shared" si="9"/>
        <v>0.18302562668319056</v>
      </c>
      <c r="W31">
        <f t="shared" si="10"/>
        <v>0.11486155702959397</v>
      </c>
      <c r="X31">
        <f t="shared" si="11"/>
        <v>16.557134999999999</v>
      </c>
      <c r="Y31">
        <f t="shared" si="12"/>
        <v>29.036789564824907</v>
      </c>
      <c r="Z31">
        <f t="shared" si="13"/>
        <v>29.008400000000002</v>
      </c>
      <c r="AA31">
        <f t="shared" si="14"/>
        <v>4.023728049268942</v>
      </c>
      <c r="AB31">
        <f t="shared" si="15"/>
        <v>58.1881417153161</v>
      </c>
      <c r="AC31">
        <f t="shared" si="16"/>
        <v>2.4239415599374303</v>
      </c>
      <c r="AD31">
        <f t="shared" si="17"/>
        <v>4.1656968043360081</v>
      </c>
      <c r="AE31">
        <f t="shared" si="18"/>
        <v>1.5997864893315117</v>
      </c>
      <c r="AF31">
        <f t="shared" si="19"/>
        <v>-132.99308713835768</v>
      </c>
      <c r="AG31">
        <f t="shared" si="20"/>
        <v>115.04099949413524</v>
      </c>
      <c r="AH31">
        <f t="shared" si="21"/>
        <v>7.1504659798542258</v>
      </c>
      <c r="AI31">
        <f t="shared" si="22"/>
        <v>5.7555133356317754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52574.775644731671</v>
      </c>
      <c r="AO31">
        <f t="shared" si="26"/>
        <v>100.11</v>
      </c>
      <c r="AP31">
        <f t="shared" si="27"/>
        <v>84.392699999999977</v>
      </c>
      <c r="AQ31">
        <f t="shared" si="28"/>
        <v>0.84299970032963722</v>
      </c>
      <c r="AR31">
        <f t="shared" si="29"/>
        <v>0.16538942163620016</v>
      </c>
      <c r="AS31">
        <v>1689637250.0999999</v>
      </c>
      <c r="AT31">
        <v>400.02800000000002</v>
      </c>
      <c r="AU31">
        <v>402.63</v>
      </c>
      <c r="AV31">
        <v>24.1631</v>
      </c>
      <c r="AW31">
        <v>21.996099999999998</v>
      </c>
      <c r="AX31">
        <v>402.94099999999997</v>
      </c>
      <c r="AY31">
        <v>24.128900000000002</v>
      </c>
      <c r="AZ31">
        <v>500.02600000000001</v>
      </c>
      <c r="BA31">
        <v>100.26300000000001</v>
      </c>
      <c r="BB31">
        <v>5.2835300000000002E-2</v>
      </c>
      <c r="BC31">
        <v>29.609000000000002</v>
      </c>
      <c r="BD31">
        <v>29.008400000000002</v>
      </c>
      <c r="BE31">
        <v>999.9</v>
      </c>
      <c r="BF31">
        <v>0</v>
      </c>
      <c r="BG31">
        <v>0</v>
      </c>
      <c r="BH31">
        <v>10003.1</v>
      </c>
      <c r="BI31">
        <v>0</v>
      </c>
      <c r="BJ31">
        <v>0.59093399999999996</v>
      </c>
      <c r="BK31">
        <v>-2.6019000000000001</v>
      </c>
      <c r="BL31">
        <v>409.93299999999999</v>
      </c>
      <c r="BM31">
        <v>411.68599999999998</v>
      </c>
      <c r="BN31">
        <v>2.1669299999999998</v>
      </c>
      <c r="BO31">
        <v>402.63</v>
      </c>
      <c r="BP31">
        <v>21.996099999999998</v>
      </c>
      <c r="BQ31">
        <v>2.42266</v>
      </c>
      <c r="BR31">
        <v>2.2054</v>
      </c>
      <c r="BS31">
        <v>20.515999999999998</v>
      </c>
      <c r="BT31">
        <v>19.0016</v>
      </c>
      <c r="BU31">
        <v>100.11</v>
      </c>
      <c r="BV31">
        <v>0.90005000000000002</v>
      </c>
      <c r="BW31">
        <v>9.9949700000000002E-2</v>
      </c>
      <c r="BX31">
        <v>0</v>
      </c>
      <c r="BY31">
        <v>2.0994000000000002</v>
      </c>
      <c r="BZ31">
        <v>0</v>
      </c>
      <c r="CA31">
        <v>1773.24</v>
      </c>
      <c r="CB31">
        <v>772.80200000000002</v>
      </c>
      <c r="CC31">
        <v>41.375</v>
      </c>
      <c r="CD31">
        <v>45.561999999999998</v>
      </c>
      <c r="CE31">
        <v>43.936999999999998</v>
      </c>
      <c r="CF31">
        <v>44.436999999999998</v>
      </c>
      <c r="CG31">
        <v>42.125</v>
      </c>
      <c r="CH31">
        <v>90.1</v>
      </c>
      <c r="CI31">
        <v>10.01</v>
      </c>
      <c r="CJ31">
        <v>0</v>
      </c>
      <c r="CK31">
        <v>1689637257.9000001</v>
      </c>
      <c r="CL31">
        <v>0</v>
      </c>
      <c r="CM31">
        <v>1689636078</v>
      </c>
      <c r="CN31" t="s">
        <v>349</v>
      </c>
      <c r="CO31">
        <v>1689636078</v>
      </c>
      <c r="CP31">
        <v>1689636075</v>
      </c>
      <c r="CQ31">
        <v>44</v>
      </c>
      <c r="CR31">
        <v>5.0000000000000001E-3</v>
      </c>
      <c r="CS31">
        <v>2.1999999999999999E-2</v>
      </c>
      <c r="CT31">
        <v>-2.9129999999999998</v>
      </c>
      <c r="CU31">
        <v>3.4000000000000002E-2</v>
      </c>
      <c r="CV31">
        <v>415</v>
      </c>
      <c r="CW31">
        <v>21</v>
      </c>
      <c r="CX31">
        <v>0.15</v>
      </c>
      <c r="CY31">
        <v>0.03</v>
      </c>
      <c r="CZ31">
        <v>2.8540197336613198</v>
      </c>
      <c r="DA31">
        <v>-0.145974034480714</v>
      </c>
      <c r="DB31">
        <v>4.8552706268827198E-2</v>
      </c>
      <c r="DC31">
        <v>1</v>
      </c>
      <c r="DD31">
        <v>402.68371428571402</v>
      </c>
      <c r="DE31">
        <v>-0.25161038960967702</v>
      </c>
      <c r="DF31">
        <v>3.7285440612019202E-2</v>
      </c>
      <c r="DG31">
        <v>-1</v>
      </c>
      <c r="DH31">
        <v>100.049576190476</v>
      </c>
      <c r="DI31">
        <v>1.2803450337163701E-2</v>
      </c>
      <c r="DJ31">
        <v>0.13313232194847499</v>
      </c>
      <c r="DK31">
        <v>1</v>
      </c>
      <c r="DL31">
        <v>2</v>
      </c>
      <c r="DM31">
        <v>2</v>
      </c>
      <c r="DN31" t="s">
        <v>350</v>
      </c>
      <c r="DO31">
        <v>2.9941900000000001</v>
      </c>
      <c r="DP31">
        <v>2.7834699999999999</v>
      </c>
      <c r="DQ31">
        <v>9.5078700000000002E-2</v>
      </c>
      <c r="DR31">
        <v>9.4554299999999994E-2</v>
      </c>
      <c r="DS31">
        <v>0.118771</v>
      </c>
      <c r="DT31">
        <v>0.108991</v>
      </c>
      <c r="DU31">
        <v>26004.9</v>
      </c>
      <c r="DV31">
        <v>27572.7</v>
      </c>
      <c r="DW31">
        <v>26933.7</v>
      </c>
      <c r="DX31">
        <v>28623</v>
      </c>
      <c r="DY31">
        <v>31282.9</v>
      </c>
      <c r="DZ31">
        <v>34004.9</v>
      </c>
      <c r="EA31">
        <v>35982.5</v>
      </c>
      <c r="EB31">
        <v>38826.800000000003</v>
      </c>
      <c r="EC31">
        <v>2.0214300000000001</v>
      </c>
      <c r="ED31">
        <v>1.66672</v>
      </c>
      <c r="EE31">
        <v>5.1185500000000002E-2</v>
      </c>
      <c r="EF31">
        <v>0</v>
      </c>
      <c r="EG31">
        <v>28.173500000000001</v>
      </c>
      <c r="EH31">
        <v>999.9</v>
      </c>
      <c r="EI31">
        <v>38.036000000000001</v>
      </c>
      <c r="EJ31">
        <v>36.789000000000001</v>
      </c>
      <c r="EK31">
        <v>23.644200000000001</v>
      </c>
      <c r="EL31">
        <v>62.657499999999999</v>
      </c>
      <c r="EM31">
        <v>29.2348</v>
      </c>
      <c r="EN31">
        <v>1</v>
      </c>
      <c r="EO31">
        <v>0.45817099999999999</v>
      </c>
      <c r="EP31">
        <v>1.3489500000000001</v>
      </c>
      <c r="EQ31">
        <v>19.9056</v>
      </c>
      <c r="ER31">
        <v>5.2114500000000001</v>
      </c>
      <c r="ES31">
        <v>11.943300000000001</v>
      </c>
      <c r="ET31">
        <v>4.9539</v>
      </c>
      <c r="EU31">
        <v>3.2970000000000002</v>
      </c>
      <c r="EV31">
        <v>9999</v>
      </c>
      <c r="EW31">
        <v>107</v>
      </c>
      <c r="EX31">
        <v>53.7</v>
      </c>
      <c r="EY31">
        <v>3642.6</v>
      </c>
      <c r="EZ31">
        <v>1.8603499999999999</v>
      </c>
      <c r="FA31">
        <v>1.8595900000000001</v>
      </c>
      <c r="FB31">
        <v>1.86493</v>
      </c>
      <c r="FC31">
        <v>1.8689</v>
      </c>
      <c r="FD31">
        <v>1.86391</v>
      </c>
      <c r="FE31">
        <v>1.8637999999999999</v>
      </c>
      <c r="FF31">
        <v>1.8638600000000001</v>
      </c>
      <c r="FG31">
        <v>1.86371</v>
      </c>
      <c r="FH31">
        <v>0</v>
      </c>
      <c r="FI31">
        <v>0</v>
      </c>
      <c r="FJ31">
        <v>0</v>
      </c>
      <c r="FK31">
        <v>0</v>
      </c>
      <c r="FL31" t="s">
        <v>351</v>
      </c>
      <c r="FM31" t="s">
        <v>352</v>
      </c>
      <c r="FN31" t="s">
        <v>353</v>
      </c>
      <c r="FO31" t="s">
        <v>353</v>
      </c>
      <c r="FP31" t="s">
        <v>353</v>
      </c>
      <c r="FQ31" t="s">
        <v>353</v>
      </c>
      <c r="FR31">
        <v>0</v>
      </c>
      <c r="FS31">
        <v>100</v>
      </c>
      <c r="FT31">
        <v>100</v>
      </c>
      <c r="FU31">
        <v>-2.9129999999999998</v>
      </c>
      <c r="FV31">
        <v>3.4200000000000001E-2</v>
      </c>
      <c r="FW31">
        <v>-2.9129090909091202</v>
      </c>
      <c r="FX31">
        <v>0</v>
      </c>
      <c r="FY31">
        <v>0</v>
      </c>
      <c r="FZ31">
        <v>0</v>
      </c>
      <c r="GA31">
        <v>3.41799999999957E-2</v>
      </c>
      <c r="GB31">
        <v>0</v>
      </c>
      <c r="GC31">
        <v>0</v>
      </c>
      <c r="GD31">
        <v>0</v>
      </c>
      <c r="GE31">
        <v>-1</v>
      </c>
      <c r="GF31">
        <v>-1</v>
      </c>
      <c r="GG31">
        <v>-1</v>
      </c>
      <c r="GH31">
        <v>-1</v>
      </c>
      <c r="GI31">
        <v>19.5</v>
      </c>
      <c r="GJ31">
        <v>19.600000000000001</v>
      </c>
      <c r="GK31">
        <v>1.0522499999999999</v>
      </c>
      <c r="GL31">
        <v>2.6184099999999999</v>
      </c>
      <c r="GM31">
        <v>1.4477500000000001</v>
      </c>
      <c r="GN31">
        <v>2.2900399999999999</v>
      </c>
      <c r="GO31">
        <v>1.5466299999999999</v>
      </c>
      <c r="GP31">
        <v>2.4670399999999999</v>
      </c>
      <c r="GQ31">
        <v>38.722499999999997</v>
      </c>
      <c r="GR31">
        <v>16.189699999999998</v>
      </c>
      <c r="GS31">
        <v>18</v>
      </c>
      <c r="GT31">
        <v>554.33399999999995</v>
      </c>
      <c r="GU31">
        <v>400.72300000000001</v>
      </c>
      <c r="GV31">
        <v>28.136299999999999</v>
      </c>
      <c r="GW31">
        <v>32.9009</v>
      </c>
      <c r="GX31">
        <v>30.0001</v>
      </c>
      <c r="GY31">
        <v>32.827800000000003</v>
      </c>
      <c r="GZ31">
        <v>32.8063</v>
      </c>
      <c r="HA31">
        <v>21.060500000000001</v>
      </c>
      <c r="HB31">
        <v>0</v>
      </c>
      <c r="HC31">
        <v>-30</v>
      </c>
      <c r="HD31">
        <v>28.1219</v>
      </c>
      <c r="HE31">
        <v>402.67500000000001</v>
      </c>
      <c r="HF31">
        <v>0</v>
      </c>
      <c r="HG31">
        <v>99.161699999999996</v>
      </c>
      <c r="HH31">
        <v>94.364400000000003</v>
      </c>
    </row>
    <row r="32" spans="1:216" x14ac:dyDescent="0.2">
      <c r="A32">
        <v>14</v>
      </c>
      <c r="B32">
        <v>1689637311.0999999</v>
      </c>
      <c r="C32">
        <v>793.09999990463302</v>
      </c>
      <c r="D32" t="s">
        <v>378</v>
      </c>
      <c r="E32" t="s">
        <v>379</v>
      </c>
      <c r="F32" t="s">
        <v>344</v>
      </c>
      <c r="G32" t="s">
        <v>392</v>
      </c>
      <c r="H32" t="s">
        <v>345</v>
      </c>
      <c r="I32" t="s">
        <v>346</v>
      </c>
      <c r="J32" t="s">
        <v>347</v>
      </c>
      <c r="K32" t="s">
        <v>348</v>
      </c>
      <c r="L32">
        <v>1689637311.0999999</v>
      </c>
      <c r="M32">
        <f t="shared" si="0"/>
        <v>2.9442754842603498E-3</v>
      </c>
      <c r="N32">
        <f t="shared" si="1"/>
        <v>2.9442754842603498</v>
      </c>
      <c r="O32">
        <f t="shared" si="2"/>
        <v>1.2096650284385464</v>
      </c>
      <c r="P32">
        <f t="shared" si="3"/>
        <v>400.03899999999999</v>
      </c>
      <c r="Q32">
        <f t="shared" si="4"/>
        <v>379.1160022166041</v>
      </c>
      <c r="R32">
        <f t="shared" si="5"/>
        <v>38.031389959819997</v>
      </c>
      <c r="S32">
        <f t="shared" si="6"/>
        <v>40.130300802876803</v>
      </c>
      <c r="T32">
        <f t="shared" si="7"/>
        <v>0.18466256493425007</v>
      </c>
      <c r="U32">
        <f t="shared" si="8"/>
        <v>3.5549789831240783</v>
      </c>
      <c r="V32">
        <f t="shared" si="9"/>
        <v>0.17949436830057855</v>
      </c>
      <c r="W32">
        <f t="shared" si="10"/>
        <v>0.11263627414047471</v>
      </c>
      <c r="X32">
        <f t="shared" si="11"/>
        <v>12.393475110028024</v>
      </c>
      <c r="Y32">
        <f t="shared" si="12"/>
        <v>28.994617258826775</v>
      </c>
      <c r="Z32">
        <f t="shared" si="13"/>
        <v>28.9773</v>
      </c>
      <c r="AA32">
        <f t="shared" si="14"/>
        <v>4.0164930096188964</v>
      </c>
      <c r="AB32">
        <f t="shared" si="15"/>
        <v>58.310934643971571</v>
      </c>
      <c r="AC32">
        <f t="shared" si="16"/>
        <v>2.4238144329401603</v>
      </c>
      <c r="AD32">
        <f t="shared" si="17"/>
        <v>4.1567065383863548</v>
      </c>
      <c r="AE32">
        <f t="shared" si="18"/>
        <v>1.5926785766787361</v>
      </c>
      <c r="AF32">
        <f t="shared" si="19"/>
        <v>-129.84254885588143</v>
      </c>
      <c r="AG32">
        <f t="shared" si="20"/>
        <v>113.88201120666984</v>
      </c>
      <c r="AH32">
        <f t="shared" si="21"/>
        <v>7.0718627209364655</v>
      </c>
      <c r="AI32">
        <f t="shared" si="22"/>
        <v>3.5048001817528984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52625.649029159329</v>
      </c>
      <c r="AO32">
        <f t="shared" si="26"/>
        <v>74.925399999999996</v>
      </c>
      <c r="AP32">
        <f t="shared" si="27"/>
        <v>63.16292215027358</v>
      </c>
      <c r="AQ32">
        <f t="shared" si="28"/>
        <v>0.8430108100894167</v>
      </c>
      <c r="AR32">
        <f t="shared" si="29"/>
        <v>0.16541086347257439</v>
      </c>
      <c r="AS32">
        <v>1689637311.0999999</v>
      </c>
      <c r="AT32">
        <v>400.03899999999999</v>
      </c>
      <c r="AU32">
        <v>401.79700000000003</v>
      </c>
      <c r="AV32">
        <v>24.161799999999999</v>
      </c>
      <c r="AW32">
        <v>22.046199999999999</v>
      </c>
      <c r="AX32">
        <v>402.952</v>
      </c>
      <c r="AY32">
        <v>24.127600000000001</v>
      </c>
      <c r="AZ32">
        <v>500.04199999999997</v>
      </c>
      <c r="BA32">
        <v>100.26300000000001</v>
      </c>
      <c r="BB32">
        <v>5.2971200000000003E-2</v>
      </c>
      <c r="BC32">
        <v>29.5715</v>
      </c>
      <c r="BD32">
        <v>28.9773</v>
      </c>
      <c r="BE32">
        <v>999.9</v>
      </c>
      <c r="BF32">
        <v>0</v>
      </c>
      <c r="BG32">
        <v>0</v>
      </c>
      <c r="BH32">
        <v>10011.9</v>
      </c>
      <c r="BI32">
        <v>0</v>
      </c>
      <c r="BJ32">
        <v>0.59093399999999996</v>
      </c>
      <c r="BK32">
        <v>-1.75732</v>
      </c>
      <c r="BL32">
        <v>409.94400000000002</v>
      </c>
      <c r="BM32">
        <v>410.85399999999998</v>
      </c>
      <c r="BN32">
        <v>2.1156000000000001</v>
      </c>
      <c r="BO32">
        <v>401.79700000000003</v>
      </c>
      <c r="BP32">
        <v>22.046199999999999</v>
      </c>
      <c r="BQ32">
        <v>2.4225400000000001</v>
      </c>
      <c r="BR32">
        <v>2.2104200000000001</v>
      </c>
      <c r="BS32">
        <v>20.5152</v>
      </c>
      <c r="BT32">
        <v>19.038</v>
      </c>
      <c r="BU32">
        <v>74.925399999999996</v>
      </c>
      <c r="BV32">
        <v>0.89969399999999999</v>
      </c>
      <c r="BW32">
        <v>0.10030600000000001</v>
      </c>
      <c r="BX32">
        <v>0</v>
      </c>
      <c r="BY32">
        <v>2.0886999999999998</v>
      </c>
      <c r="BZ32">
        <v>0</v>
      </c>
      <c r="CA32">
        <v>1644.42</v>
      </c>
      <c r="CB32">
        <v>578.33199999999999</v>
      </c>
      <c r="CC32">
        <v>40.936999999999998</v>
      </c>
      <c r="CD32">
        <v>45.25</v>
      </c>
      <c r="CE32">
        <v>43.561999999999998</v>
      </c>
      <c r="CF32">
        <v>44.125</v>
      </c>
      <c r="CG32">
        <v>41.75</v>
      </c>
      <c r="CH32">
        <v>67.41</v>
      </c>
      <c r="CI32">
        <v>7.52</v>
      </c>
      <c r="CJ32">
        <v>0</v>
      </c>
      <c r="CK32">
        <v>1689637319.0999999</v>
      </c>
      <c r="CL32">
        <v>0</v>
      </c>
      <c r="CM32">
        <v>1689636078</v>
      </c>
      <c r="CN32" t="s">
        <v>349</v>
      </c>
      <c r="CO32">
        <v>1689636078</v>
      </c>
      <c r="CP32">
        <v>1689636075</v>
      </c>
      <c r="CQ32">
        <v>44</v>
      </c>
      <c r="CR32">
        <v>5.0000000000000001E-3</v>
      </c>
      <c r="CS32">
        <v>2.1999999999999999E-2</v>
      </c>
      <c r="CT32">
        <v>-2.9129999999999998</v>
      </c>
      <c r="CU32">
        <v>3.4000000000000002E-2</v>
      </c>
      <c r="CV32">
        <v>415</v>
      </c>
      <c r="CW32">
        <v>21</v>
      </c>
      <c r="CX32">
        <v>0.15</v>
      </c>
      <c r="CY32">
        <v>0.03</v>
      </c>
      <c r="CZ32">
        <v>1.4935129786358099</v>
      </c>
      <c r="DA32">
        <v>-0.64894977326756298</v>
      </c>
      <c r="DB32">
        <v>7.4295991461479097E-2</v>
      </c>
      <c r="DC32">
        <v>1</v>
      </c>
      <c r="DD32">
        <v>401.84423809523798</v>
      </c>
      <c r="DE32">
        <v>-0.39529870129865202</v>
      </c>
      <c r="DF32">
        <v>4.3938165167383698E-2</v>
      </c>
      <c r="DG32">
        <v>-1</v>
      </c>
      <c r="DH32">
        <v>74.993152380952395</v>
      </c>
      <c r="DI32">
        <v>-0.326848104450361</v>
      </c>
      <c r="DJ32">
        <v>0.145044415591676</v>
      </c>
      <c r="DK32">
        <v>1</v>
      </c>
      <c r="DL32">
        <v>2</v>
      </c>
      <c r="DM32">
        <v>2</v>
      </c>
      <c r="DN32" t="s">
        <v>350</v>
      </c>
      <c r="DO32">
        <v>2.9942299999999999</v>
      </c>
      <c r="DP32">
        <v>2.78369</v>
      </c>
      <c r="DQ32">
        <v>9.5081499999999999E-2</v>
      </c>
      <c r="DR32">
        <v>9.4405500000000003E-2</v>
      </c>
      <c r="DS32">
        <v>0.118767</v>
      </c>
      <c r="DT32">
        <v>0.109165</v>
      </c>
      <c r="DU32">
        <v>26004.9</v>
      </c>
      <c r="DV32">
        <v>27577.9</v>
      </c>
      <c r="DW32">
        <v>26933.7</v>
      </c>
      <c r="DX32">
        <v>28623.599999999999</v>
      </c>
      <c r="DY32">
        <v>31283.1</v>
      </c>
      <c r="DZ32">
        <v>33998.800000000003</v>
      </c>
      <c r="EA32">
        <v>35982.5</v>
      </c>
      <c r="EB32">
        <v>38827.4</v>
      </c>
      <c r="EC32">
        <v>2.0215000000000001</v>
      </c>
      <c r="ED32">
        <v>1.6660699999999999</v>
      </c>
      <c r="EE32">
        <v>5.0514900000000001E-2</v>
      </c>
      <c r="EF32">
        <v>0</v>
      </c>
      <c r="EG32">
        <v>28.153300000000002</v>
      </c>
      <c r="EH32">
        <v>999.9</v>
      </c>
      <c r="EI32">
        <v>38.023000000000003</v>
      </c>
      <c r="EJ32">
        <v>36.86</v>
      </c>
      <c r="EK32">
        <v>23.729099999999999</v>
      </c>
      <c r="EL32">
        <v>62.557499999999997</v>
      </c>
      <c r="EM32">
        <v>29.2348</v>
      </c>
      <c r="EN32">
        <v>1</v>
      </c>
      <c r="EO32">
        <v>0.45622699999999999</v>
      </c>
      <c r="EP32">
        <v>1.0562400000000001</v>
      </c>
      <c r="EQ32">
        <v>19.9178</v>
      </c>
      <c r="ER32">
        <v>5.2138499999999999</v>
      </c>
      <c r="ES32">
        <v>11.9438</v>
      </c>
      <c r="ET32">
        <v>4.9539499999999999</v>
      </c>
      <c r="EU32">
        <v>3.2970000000000002</v>
      </c>
      <c r="EV32">
        <v>9999</v>
      </c>
      <c r="EW32">
        <v>107</v>
      </c>
      <c r="EX32">
        <v>53.7</v>
      </c>
      <c r="EY32">
        <v>3643.7</v>
      </c>
      <c r="EZ32">
        <v>1.8603499999999999</v>
      </c>
      <c r="FA32">
        <v>1.8595900000000001</v>
      </c>
      <c r="FB32">
        <v>1.86493</v>
      </c>
      <c r="FC32">
        <v>1.8689</v>
      </c>
      <c r="FD32">
        <v>1.86388</v>
      </c>
      <c r="FE32">
        <v>1.8637699999999999</v>
      </c>
      <c r="FF32">
        <v>1.8638600000000001</v>
      </c>
      <c r="FG32">
        <v>1.86371</v>
      </c>
      <c r="FH32">
        <v>0</v>
      </c>
      <c r="FI32">
        <v>0</v>
      </c>
      <c r="FJ32">
        <v>0</v>
      </c>
      <c r="FK32">
        <v>0</v>
      </c>
      <c r="FL32" t="s">
        <v>351</v>
      </c>
      <c r="FM32" t="s">
        <v>352</v>
      </c>
      <c r="FN32" t="s">
        <v>353</v>
      </c>
      <c r="FO32" t="s">
        <v>353</v>
      </c>
      <c r="FP32" t="s">
        <v>353</v>
      </c>
      <c r="FQ32" t="s">
        <v>353</v>
      </c>
      <c r="FR32">
        <v>0</v>
      </c>
      <c r="FS32">
        <v>100</v>
      </c>
      <c r="FT32">
        <v>100</v>
      </c>
      <c r="FU32">
        <v>-2.9129999999999998</v>
      </c>
      <c r="FV32">
        <v>3.4200000000000001E-2</v>
      </c>
      <c r="FW32">
        <v>-2.9129090909091202</v>
      </c>
      <c r="FX32">
        <v>0</v>
      </c>
      <c r="FY32">
        <v>0</v>
      </c>
      <c r="FZ32">
        <v>0</v>
      </c>
      <c r="GA32">
        <v>3.41799999999957E-2</v>
      </c>
      <c r="GB32">
        <v>0</v>
      </c>
      <c r="GC32">
        <v>0</v>
      </c>
      <c r="GD32">
        <v>0</v>
      </c>
      <c r="GE32">
        <v>-1</v>
      </c>
      <c r="GF32">
        <v>-1</v>
      </c>
      <c r="GG32">
        <v>-1</v>
      </c>
      <c r="GH32">
        <v>-1</v>
      </c>
      <c r="GI32">
        <v>20.6</v>
      </c>
      <c r="GJ32">
        <v>20.6</v>
      </c>
      <c r="GK32">
        <v>1.0498000000000001</v>
      </c>
      <c r="GL32">
        <v>2.6220699999999999</v>
      </c>
      <c r="GM32">
        <v>1.4477500000000001</v>
      </c>
      <c r="GN32">
        <v>2.2900399999999999</v>
      </c>
      <c r="GO32">
        <v>1.5466299999999999</v>
      </c>
      <c r="GP32">
        <v>2.4597199999999999</v>
      </c>
      <c r="GQ32">
        <v>38.771700000000003</v>
      </c>
      <c r="GR32">
        <v>16.180900000000001</v>
      </c>
      <c r="GS32">
        <v>18</v>
      </c>
      <c r="GT32">
        <v>554.35900000000004</v>
      </c>
      <c r="GU32">
        <v>400.26799999999997</v>
      </c>
      <c r="GV32">
        <v>28.3644</v>
      </c>
      <c r="GW32">
        <v>32.896599999999999</v>
      </c>
      <c r="GX32">
        <v>30</v>
      </c>
      <c r="GY32">
        <v>32.824800000000003</v>
      </c>
      <c r="GZ32">
        <v>32.8005</v>
      </c>
      <c r="HA32">
        <v>21.025200000000002</v>
      </c>
      <c r="HB32">
        <v>0</v>
      </c>
      <c r="HC32">
        <v>-30</v>
      </c>
      <c r="HD32">
        <v>28.377800000000001</v>
      </c>
      <c r="HE32">
        <v>401.73399999999998</v>
      </c>
      <c r="HF32">
        <v>0</v>
      </c>
      <c r="HG32">
        <v>99.161799999999999</v>
      </c>
      <c r="HH32">
        <v>94.366</v>
      </c>
    </row>
    <row r="33" spans="1:216" x14ac:dyDescent="0.2">
      <c r="A33">
        <v>15</v>
      </c>
      <c r="B33">
        <v>1689637372.0999999</v>
      </c>
      <c r="C33">
        <v>854.09999990463302</v>
      </c>
      <c r="D33" t="s">
        <v>380</v>
      </c>
      <c r="E33" t="s">
        <v>381</v>
      </c>
      <c r="F33" t="s">
        <v>344</v>
      </c>
      <c r="G33" t="s">
        <v>392</v>
      </c>
      <c r="H33" t="s">
        <v>345</v>
      </c>
      <c r="I33" t="s">
        <v>346</v>
      </c>
      <c r="J33" t="s">
        <v>347</v>
      </c>
      <c r="K33" t="s">
        <v>348</v>
      </c>
      <c r="L33">
        <v>1689637372.0999999</v>
      </c>
      <c r="M33">
        <f t="shared" si="0"/>
        <v>2.8837918803609258E-3</v>
      </c>
      <c r="N33">
        <f t="shared" si="1"/>
        <v>2.8837918803609259</v>
      </c>
      <c r="O33">
        <f t="shared" si="2"/>
        <v>0.45668752483264746</v>
      </c>
      <c r="P33">
        <f t="shared" si="3"/>
        <v>400.1</v>
      </c>
      <c r="Q33">
        <f t="shared" si="4"/>
        <v>385.62784936652793</v>
      </c>
      <c r="R33">
        <f t="shared" si="5"/>
        <v>38.68494817586754</v>
      </c>
      <c r="S33">
        <f t="shared" si="6"/>
        <v>40.136747879050006</v>
      </c>
      <c r="T33">
        <f t="shared" si="7"/>
        <v>0.17997012240421828</v>
      </c>
      <c r="U33">
        <f t="shared" si="8"/>
        <v>3.5538163848080897</v>
      </c>
      <c r="V33">
        <f t="shared" si="9"/>
        <v>0.17505592365767669</v>
      </c>
      <c r="W33">
        <f t="shared" si="10"/>
        <v>0.10984029680042021</v>
      </c>
      <c r="X33">
        <f t="shared" si="11"/>
        <v>9.9581647254201258</v>
      </c>
      <c r="Y33">
        <f t="shared" si="12"/>
        <v>29.022188476605248</v>
      </c>
      <c r="Z33">
        <f t="shared" si="13"/>
        <v>29.020900000000001</v>
      </c>
      <c r="AA33">
        <f t="shared" si="14"/>
        <v>4.0266392235375026</v>
      </c>
      <c r="AB33">
        <f t="shared" si="15"/>
        <v>58.303559754211918</v>
      </c>
      <c r="AC33">
        <f t="shared" si="16"/>
        <v>2.4272249362217999</v>
      </c>
      <c r="AD33">
        <f t="shared" si="17"/>
        <v>4.1630818880599385</v>
      </c>
      <c r="AE33">
        <f t="shared" si="18"/>
        <v>1.5994142873157027</v>
      </c>
      <c r="AF33">
        <f t="shared" si="19"/>
        <v>-127.17522192391682</v>
      </c>
      <c r="AG33">
        <f t="shared" si="20"/>
        <v>110.58768100688258</v>
      </c>
      <c r="AH33">
        <f t="shared" si="21"/>
        <v>6.871930433418334</v>
      </c>
      <c r="AI33">
        <f t="shared" si="22"/>
        <v>0.24255424180421414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52596.348080584139</v>
      </c>
      <c r="AO33">
        <f t="shared" si="26"/>
        <v>60.2179</v>
      </c>
      <c r="AP33">
        <f t="shared" si="27"/>
        <v>50.763029723015613</v>
      </c>
      <c r="AQ33">
        <f t="shared" si="28"/>
        <v>0.84298904018598475</v>
      </c>
      <c r="AR33">
        <f t="shared" si="29"/>
        <v>0.16536884755895051</v>
      </c>
      <c r="AS33">
        <v>1689637372.0999999</v>
      </c>
      <c r="AT33">
        <v>400.1</v>
      </c>
      <c r="AU33">
        <v>401.286</v>
      </c>
      <c r="AV33">
        <v>24.195599999999999</v>
      </c>
      <c r="AW33">
        <v>22.1233</v>
      </c>
      <c r="AX33">
        <v>403.01299999999998</v>
      </c>
      <c r="AY33">
        <v>24.1614</v>
      </c>
      <c r="AZ33">
        <v>499.98599999999999</v>
      </c>
      <c r="BA33">
        <v>100.264</v>
      </c>
      <c r="BB33">
        <v>5.2790499999999997E-2</v>
      </c>
      <c r="BC33">
        <v>29.598099999999999</v>
      </c>
      <c r="BD33">
        <v>29.020900000000001</v>
      </c>
      <c r="BE33">
        <v>999.9</v>
      </c>
      <c r="BF33">
        <v>0</v>
      </c>
      <c r="BG33">
        <v>0</v>
      </c>
      <c r="BH33">
        <v>10006.9</v>
      </c>
      <c r="BI33">
        <v>0</v>
      </c>
      <c r="BJ33">
        <v>0.59093399999999996</v>
      </c>
      <c r="BK33">
        <v>-1.1858500000000001</v>
      </c>
      <c r="BL33">
        <v>410.02100000000002</v>
      </c>
      <c r="BM33">
        <v>410.36399999999998</v>
      </c>
      <c r="BN33">
        <v>2.0723199999999999</v>
      </c>
      <c r="BO33">
        <v>401.286</v>
      </c>
      <c r="BP33">
        <v>22.1233</v>
      </c>
      <c r="BQ33">
        <v>2.4259599999999999</v>
      </c>
      <c r="BR33">
        <v>2.2181799999999998</v>
      </c>
      <c r="BS33">
        <v>20.5381</v>
      </c>
      <c r="BT33">
        <v>19.094200000000001</v>
      </c>
      <c r="BU33">
        <v>60.2179</v>
      </c>
      <c r="BV33">
        <v>0.90039499999999995</v>
      </c>
      <c r="BW33">
        <v>9.9604899999999996E-2</v>
      </c>
      <c r="BX33">
        <v>0</v>
      </c>
      <c r="BY33">
        <v>2.1105</v>
      </c>
      <c r="BZ33">
        <v>0</v>
      </c>
      <c r="CA33">
        <v>1563.6</v>
      </c>
      <c r="CB33">
        <v>464.89699999999999</v>
      </c>
      <c r="CC33">
        <v>40.561999999999998</v>
      </c>
      <c r="CD33">
        <v>45</v>
      </c>
      <c r="CE33">
        <v>43.25</v>
      </c>
      <c r="CF33">
        <v>43.936999999999998</v>
      </c>
      <c r="CG33">
        <v>41.5</v>
      </c>
      <c r="CH33">
        <v>54.22</v>
      </c>
      <c r="CI33">
        <v>6</v>
      </c>
      <c r="CJ33">
        <v>0</v>
      </c>
      <c r="CK33">
        <v>1689637379.7</v>
      </c>
      <c r="CL33">
        <v>0</v>
      </c>
      <c r="CM33">
        <v>1689636078</v>
      </c>
      <c r="CN33" t="s">
        <v>349</v>
      </c>
      <c r="CO33">
        <v>1689636078</v>
      </c>
      <c r="CP33">
        <v>1689636075</v>
      </c>
      <c r="CQ33">
        <v>44</v>
      </c>
      <c r="CR33">
        <v>5.0000000000000001E-3</v>
      </c>
      <c r="CS33">
        <v>2.1999999999999999E-2</v>
      </c>
      <c r="CT33">
        <v>-2.9129999999999998</v>
      </c>
      <c r="CU33">
        <v>3.4000000000000002E-2</v>
      </c>
      <c r="CV33">
        <v>415</v>
      </c>
      <c r="CW33">
        <v>21</v>
      </c>
      <c r="CX33">
        <v>0.15</v>
      </c>
      <c r="CY33">
        <v>0.03</v>
      </c>
      <c r="CZ33">
        <v>0.59106199534641302</v>
      </c>
      <c r="DA33">
        <v>0.92109825565273695</v>
      </c>
      <c r="DB33">
        <v>0.118376467253883</v>
      </c>
      <c r="DC33">
        <v>1</v>
      </c>
      <c r="DD33">
        <v>401.24485714285697</v>
      </c>
      <c r="DE33">
        <v>0.26189610389648899</v>
      </c>
      <c r="DF33">
        <v>5.6484541260071901E-2</v>
      </c>
      <c r="DG33">
        <v>-1</v>
      </c>
      <c r="DH33">
        <v>59.992274999999999</v>
      </c>
      <c r="DI33">
        <v>0.394562839299059</v>
      </c>
      <c r="DJ33">
        <v>0.15301311994401001</v>
      </c>
      <c r="DK33">
        <v>1</v>
      </c>
      <c r="DL33">
        <v>2</v>
      </c>
      <c r="DM33">
        <v>2</v>
      </c>
      <c r="DN33" t="s">
        <v>350</v>
      </c>
      <c r="DO33">
        <v>2.9941</v>
      </c>
      <c r="DP33">
        <v>2.7834599999999998</v>
      </c>
      <c r="DQ33">
        <v>9.5095499999999999E-2</v>
      </c>
      <c r="DR33">
        <v>9.4315800000000005E-2</v>
      </c>
      <c r="DS33">
        <v>0.11888600000000001</v>
      </c>
      <c r="DT33">
        <v>0.109432</v>
      </c>
      <c r="DU33">
        <v>26005.3</v>
      </c>
      <c r="DV33">
        <v>27580.3</v>
      </c>
      <c r="DW33">
        <v>26934.5</v>
      </c>
      <c r="DX33">
        <v>28623.200000000001</v>
      </c>
      <c r="DY33">
        <v>31279.7</v>
      </c>
      <c r="DZ33">
        <v>33988.400000000001</v>
      </c>
      <c r="EA33">
        <v>35983.599999999999</v>
      </c>
      <c r="EB33">
        <v>38827.199999999997</v>
      </c>
      <c r="EC33">
        <v>2.0213000000000001</v>
      </c>
      <c r="ED33">
        <v>1.66618</v>
      </c>
      <c r="EE33">
        <v>5.0969399999999998E-2</v>
      </c>
      <c r="EF33">
        <v>0</v>
      </c>
      <c r="EG33">
        <v>28.189499999999999</v>
      </c>
      <c r="EH33">
        <v>999.9</v>
      </c>
      <c r="EI33">
        <v>37.999000000000002</v>
      </c>
      <c r="EJ33">
        <v>36.909999999999997</v>
      </c>
      <c r="EK33">
        <v>23.776499999999999</v>
      </c>
      <c r="EL33">
        <v>62.457500000000003</v>
      </c>
      <c r="EM33">
        <v>29.102599999999999</v>
      </c>
      <c r="EN33">
        <v>1</v>
      </c>
      <c r="EO33">
        <v>0.45689800000000003</v>
      </c>
      <c r="EP33">
        <v>1.41706</v>
      </c>
      <c r="EQ33">
        <v>19.901900000000001</v>
      </c>
      <c r="ER33">
        <v>5.2142900000000001</v>
      </c>
      <c r="ES33">
        <v>11.943300000000001</v>
      </c>
      <c r="ET33">
        <v>4.9538500000000001</v>
      </c>
      <c r="EU33">
        <v>3.2970299999999999</v>
      </c>
      <c r="EV33">
        <v>9999</v>
      </c>
      <c r="EW33">
        <v>107</v>
      </c>
      <c r="EX33">
        <v>53.8</v>
      </c>
      <c r="EY33">
        <v>3645</v>
      </c>
      <c r="EZ33">
        <v>1.8603499999999999</v>
      </c>
      <c r="FA33">
        <v>1.8595900000000001</v>
      </c>
      <c r="FB33">
        <v>1.86493</v>
      </c>
      <c r="FC33">
        <v>1.8689</v>
      </c>
      <c r="FD33">
        <v>1.86389</v>
      </c>
      <c r="FE33">
        <v>1.86374</v>
      </c>
      <c r="FF33">
        <v>1.8638600000000001</v>
      </c>
      <c r="FG33">
        <v>1.8636900000000001</v>
      </c>
      <c r="FH33">
        <v>0</v>
      </c>
      <c r="FI33">
        <v>0</v>
      </c>
      <c r="FJ33">
        <v>0</v>
      </c>
      <c r="FK33">
        <v>0</v>
      </c>
      <c r="FL33" t="s">
        <v>351</v>
      </c>
      <c r="FM33" t="s">
        <v>352</v>
      </c>
      <c r="FN33" t="s">
        <v>353</v>
      </c>
      <c r="FO33" t="s">
        <v>353</v>
      </c>
      <c r="FP33" t="s">
        <v>353</v>
      </c>
      <c r="FQ33" t="s">
        <v>353</v>
      </c>
      <c r="FR33">
        <v>0</v>
      </c>
      <c r="FS33">
        <v>100</v>
      </c>
      <c r="FT33">
        <v>100</v>
      </c>
      <c r="FU33">
        <v>-2.9129999999999998</v>
      </c>
      <c r="FV33">
        <v>3.4200000000000001E-2</v>
      </c>
      <c r="FW33">
        <v>-2.9129090909091202</v>
      </c>
      <c r="FX33">
        <v>0</v>
      </c>
      <c r="FY33">
        <v>0</v>
      </c>
      <c r="FZ33">
        <v>0</v>
      </c>
      <c r="GA33">
        <v>3.41799999999957E-2</v>
      </c>
      <c r="GB33">
        <v>0</v>
      </c>
      <c r="GC33">
        <v>0</v>
      </c>
      <c r="GD33">
        <v>0</v>
      </c>
      <c r="GE33">
        <v>-1</v>
      </c>
      <c r="GF33">
        <v>-1</v>
      </c>
      <c r="GG33">
        <v>-1</v>
      </c>
      <c r="GH33">
        <v>-1</v>
      </c>
      <c r="GI33">
        <v>21.6</v>
      </c>
      <c r="GJ33">
        <v>21.6</v>
      </c>
      <c r="GK33">
        <v>1.0485800000000001</v>
      </c>
      <c r="GL33">
        <v>2.6184099999999999</v>
      </c>
      <c r="GM33">
        <v>1.4489700000000001</v>
      </c>
      <c r="GN33">
        <v>2.2888199999999999</v>
      </c>
      <c r="GO33">
        <v>1.5466299999999999</v>
      </c>
      <c r="GP33">
        <v>2.48291</v>
      </c>
      <c r="GQ33">
        <v>38.821100000000001</v>
      </c>
      <c r="GR33">
        <v>16.1722</v>
      </c>
      <c r="GS33">
        <v>18</v>
      </c>
      <c r="GT33">
        <v>554.178</v>
      </c>
      <c r="GU33">
        <v>400.31299999999999</v>
      </c>
      <c r="GV33">
        <v>28.1874</v>
      </c>
      <c r="GW33">
        <v>32.889000000000003</v>
      </c>
      <c r="GX33">
        <v>30.0001</v>
      </c>
      <c r="GY33">
        <v>32.819000000000003</v>
      </c>
      <c r="GZ33">
        <v>32.797499999999999</v>
      </c>
      <c r="HA33">
        <v>20.999600000000001</v>
      </c>
      <c r="HB33">
        <v>0</v>
      </c>
      <c r="HC33">
        <v>-30</v>
      </c>
      <c r="HD33">
        <v>28.175799999999999</v>
      </c>
      <c r="HE33">
        <v>401.12799999999999</v>
      </c>
      <c r="HF33">
        <v>0</v>
      </c>
      <c r="HG33">
        <v>99.164699999999996</v>
      </c>
      <c r="HH33">
        <v>94.365300000000005</v>
      </c>
    </row>
    <row r="34" spans="1:216" x14ac:dyDescent="0.2">
      <c r="A34">
        <v>16</v>
      </c>
      <c r="B34">
        <v>1689637433.0999999</v>
      </c>
      <c r="C34">
        <v>915.09999990463302</v>
      </c>
      <c r="D34" t="s">
        <v>382</v>
      </c>
      <c r="E34" t="s">
        <v>383</v>
      </c>
      <c r="F34" t="s">
        <v>344</v>
      </c>
      <c r="G34" t="s">
        <v>392</v>
      </c>
      <c r="H34" t="s">
        <v>345</v>
      </c>
      <c r="I34" t="s">
        <v>346</v>
      </c>
      <c r="J34" t="s">
        <v>347</v>
      </c>
      <c r="K34" t="s">
        <v>348</v>
      </c>
      <c r="L34">
        <v>1689637433.0999999</v>
      </c>
      <c r="M34">
        <f t="shared" si="0"/>
        <v>2.8122179205470783E-3</v>
      </c>
      <c r="N34">
        <f t="shared" si="1"/>
        <v>2.8122179205470785</v>
      </c>
      <c r="O34">
        <f t="shared" si="2"/>
        <v>4.0165518455611206E-2</v>
      </c>
      <c r="P34">
        <f t="shared" si="3"/>
        <v>400.05399999999997</v>
      </c>
      <c r="Q34">
        <f t="shared" si="4"/>
        <v>389.40561557179024</v>
      </c>
      <c r="R34">
        <f t="shared" si="5"/>
        <v>39.065112359211234</v>
      </c>
      <c r="S34">
        <f t="shared" si="6"/>
        <v>40.133356671818994</v>
      </c>
      <c r="T34">
        <f t="shared" si="7"/>
        <v>0.17691717213295136</v>
      </c>
      <c r="U34">
        <f t="shared" si="8"/>
        <v>3.5529856399484361</v>
      </c>
      <c r="V34">
        <f t="shared" si="9"/>
        <v>0.17216483597021962</v>
      </c>
      <c r="W34">
        <f t="shared" si="10"/>
        <v>0.10801936814358547</v>
      </c>
      <c r="X34">
        <f t="shared" si="11"/>
        <v>8.2375469173493965</v>
      </c>
      <c r="Y34">
        <f t="shared" si="12"/>
        <v>28.969597933010508</v>
      </c>
      <c r="Z34">
        <f t="shared" si="13"/>
        <v>28.979600000000001</v>
      </c>
      <c r="AA34">
        <f t="shared" si="14"/>
        <v>4.0170276881392066</v>
      </c>
      <c r="AB34">
        <f t="shared" si="15"/>
        <v>58.595291397655082</v>
      </c>
      <c r="AC34">
        <f t="shared" si="16"/>
        <v>2.43102079274595</v>
      </c>
      <c r="AD34">
        <f t="shared" si="17"/>
        <v>4.1488330115945748</v>
      </c>
      <c r="AE34">
        <f t="shared" si="18"/>
        <v>1.5860068953932567</v>
      </c>
      <c r="AF34">
        <f t="shared" si="19"/>
        <v>-124.01881029612615</v>
      </c>
      <c r="AG34">
        <f t="shared" si="20"/>
        <v>107.07564605788266</v>
      </c>
      <c r="AH34">
        <f t="shared" si="21"/>
        <v>6.6519195026620768</v>
      </c>
      <c r="AI34">
        <f t="shared" si="22"/>
        <v>-2.0536978182320098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52589.107630524639</v>
      </c>
      <c r="AO34">
        <f t="shared" si="26"/>
        <v>49.799799999999998</v>
      </c>
      <c r="AP34">
        <f t="shared" si="27"/>
        <v>41.981831397590355</v>
      </c>
      <c r="AQ34">
        <f t="shared" si="28"/>
        <v>0.84301204819277098</v>
      </c>
      <c r="AR34">
        <f t="shared" si="29"/>
        <v>0.16541325301204818</v>
      </c>
      <c r="AS34">
        <v>1689637433.0999999</v>
      </c>
      <c r="AT34">
        <v>400.05399999999997</v>
      </c>
      <c r="AU34">
        <v>400.91199999999998</v>
      </c>
      <c r="AV34">
        <v>24.232700000000001</v>
      </c>
      <c r="AW34">
        <v>22.2121</v>
      </c>
      <c r="AX34">
        <v>402.96699999999998</v>
      </c>
      <c r="AY34">
        <v>24.198499999999999</v>
      </c>
      <c r="AZ34">
        <v>500.03300000000002</v>
      </c>
      <c r="BA34">
        <v>100.267</v>
      </c>
      <c r="BB34">
        <v>5.28485E-2</v>
      </c>
      <c r="BC34">
        <v>29.538599999999999</v>
      </c>
      <c r="BD34">
        <v>28.979600000000001</v>
      </c>
      <c r="BE34">
        <v>999.9</v>
      </c>
      <c r="BF34">
        <v>0</v>
      </c>
      <c r="BG34">
        <v>0</v>
      </c>
      <c r="BH34">
        <v>10003.1</v>
      </c>
      <c r="BI34">
        <v>0</v>
      </c>
      <c r="BJ34">
        <v>0.59093399999999996</v>
      </c>
      <c r="BK34">
        <v>-0.85827600000000004</v>
      </c>
      <c r="BL34">
        <v>409.98899999999998</v>
      </c>
      <c r="BM34">
        <v>410.02</v>
      </c>
      <c r="BN34">
        <v>2.0205700000000002</v>
      </c>
      <c r="BO34">
        <v>400.91199999999998</v>
      </c>
      <c r="BP34">
        <v>22.2121</v>
      </c>
      <c r="BQ34">
        <v>2.4297399999999998</v>
      </c>
      <c r="BR34">
        <v>2.2271399999999999</v>
      </c>
      <c r="BS34">
        <v>20.563400000000001</v>
      </c>
      <c r="BT34">
        <v>19.158899999999999</v>
      </c>
      <c r="BU34">
        <v>49.799799999999998</v>
      </c>
      <c r="BV34">
        <v>0.89960099999999998</v>
      </c>
      <c r="BW34">
        <v>0.100399</v>
      </c>
      <c r="BX34">
        <v>0</v>
      </c>
      <c r="BY34">
        <v>2.0543999999999998</v>
      </c>
      <c r="BZ34">
        <v>0</v>
      </c>
      <c r="CA34">
        <v>1508.6</v>
      </c>
      <c r="CB34">
        <v>384.38400000000001</v>
      </c>
      <c r="CC34">
        <v>40.311999999999998</v>
      </c>
      <c r="CD34">
        <v>44.811999999999998</v>
      </c>
      <c r="CE34">
        <v>42.936999999999998</v>
      </c>
      <c r="CF34">
        <v>43.75</v>
      </c>
      <c r="CG34">
        <v>41.25</v>
      </c>
      <c r="CH34">
        <v>44.8</v>
      </c>
      <c r="CI34">
        <v>5</v>
      </c>
      <c r="CJ34">
        <v>0</v>
      </c>
      <c r="CK34">
        <v>1689637440.9000001</v>
      </c>
      <c r="CL34">
        <v>0</v>
      </c>
      <c r="CM34">
        <v>1689636078</v>
      </c>
      <c r="CN34" t="s">
        <v>349</v>
      </c>
      <c r="CO34">
        <v>1689636078</v>
      </c>
      <c r="CP34">
        <v>1689636075</v>
      </c>
      <c r="CQ34">
        <v>44</v>
      </c>
      <c r="CR34">
        <v>5.0000000000000001E-3</v>
      </c>
      <c r="CS34">
        <v>2.1999999999999999E-2</v>
      </c>
      <c r="CT34">
        <v>-2.9129999999999998</v>
      </c>
      <c r="CU34">
        <v>3.4000000000000002E-2</v>
      </c>
      <c r="CV34">
        <v>415</v>
      </c>
      <c r="CW34">
        <v>21</v>
      </c>
      <c r="CX34">
        <v>0.15</v>
      </c>
      <c r="CY34">
        <v>0.03</v>
      </c>
      <c r="CZ34">
        <v>3.90220245650666E-2</v>
      </c>
      <c r="DA34">
        <v>8.7763359532960605E-2</v>
      </c>
      <c r="DB34">
        <v>3.6898789617441398E-2</v>
      </c>
      <c r="DC34">
        <v>1</v>
      </c>
      <c r="DD34">
        <v>400.89139999999998</v>
      </c>
      <c r="DE34">
        <v>2.86917293227563E-2</v>
      </c>
      <c r="DF34">
        <v>2.33717778527926E-2</v>
      </c>
      <c r="DG34">
        <v>-1</v>
      </c>
      <c r="DH34">
        <v>49.978900000000003</v>
      </c>
      <c r="DI34">
        <v>0.27521773629986002</v>
      </c>
      <c r="DJ34">
        <v>0.16217812077201699</v>
      </c>
      <c r="DK34">
        <v>1</v>
      </c>
      <c r="DL34">
        <v>2</v>
      </c>
      <c r="DM34">
        <v>2</v>
      </c>
      <c r="DN34" t="s">
        <v>350</v>
      </c>
      <c r="DO34">
        <v>2.9942099999999998</v>
      </c>
      <c r="DP34">
        <v>2.78349</v>
      </c>
      <c r="DQ34">
        <v>9.5088800000000001E-2</v>
      </c>
      <c r="DR34">
        <v>9.4250100000000003E-2</v>
      </c>
      <c r="DS34">
        <v>0.119015</v>
      </c>
      <c r="DT34">
        <v>0.109738</v>
      </c>
      <c r="DU34">
        <v>26004.7</v>
      </c>
      <c r="DV34">
        <v>27582.3</v>
      </c>
      <c r="DW34">
        <v>26933.7</v>
      </c>
      <c r="DX34">
        <v>28623.3</v>
      </c>
      <c r="DY34">
        <v>31274.1</v>
      </c>
      <c r="DZ34">
        <v>33976.300000000003</v>
      </c>
      <c r="EA34">
        <v>35982.400000000001</v>
      </c>
      <c r="EB34">
        <v>38826.699999999997</v>
      </c>
      <c r="EC34">
        <v>2.0213999999999999</v>
      </c>
      <c r="ED34">
        <v>1.6658299999999999</v>
      </c>
      <c r="EE34">
        <v>4.7855099999999998E-2</v>
      </c>
      <c r="EF34">
        <v>0</v>
      </c>
      <c r="EG34">
        <v>28.199000000000002</v>
      </c>
      <c r="EH34">
        <v>999.9</v>
      </c>
      <c r="EI34">
        <v>38.011000000000003</v>
      </c>
      <c r="EJ34">
        <v>36.97</v>
      </c>
      <c r="EK34">
        <v>23.863600000000002</v>
      </c>
      <c r="EL34">
        <v>62.477499999999999</v>
      </c>
      <c r="EM34">
        <v>29.046500000000002</v>
      </c>
      <c r="EN34">
        <v>1</v>
      </c>
      <c r="EO34">
        <v>0.456735</v>
      </c>
      <c r="EP34">
        <v>1.2168099999999999</v>
      </c>
      <c r="EQ34">
        <v>19.9116</v>
      </c>
      <c r="ER34">
        <v>5.2148899999999996</v>
      </c>
      <c r="ES34">
        <v>11.9438</v>
      </c>
      <c r="ET34">
        <v>4.9539999999999997</v>
      </c>
      <c r="EU34">
        <v>3.29705</v>
      </c>
      <c r="EV34">
        <v>9999</v>
      </c>
      <c r="EW34">
        <v>107</v>
      </c>
      <c r="EX34">
        <v>53.8</v>
      </c>
      <c r="EY34">
        <v>3646.3</v>
      </c>
      <c r="EZ34">
        <v>1.8603499999999999</v>
      </c>
      <c r="FA34">
        <v>1.8595900000000001</v>
      </c>
      <c r="FB34">
        <v>1.86493</v>
      </c>
      <c r="FC34">
        <v>1.8689</v>
      </c>
      <c r="FD34">
        <v>1.8638699999999999</v>
      </c>
      <c r="FE34">
        <v>1.8637600000000001</v>
      </c>
      <c r="FF34">
        <v>1.8638600000000001</v>
      </c>
      <c r="FG34">
        <v>1.8636999999999999</v>
      </c>
      <c r="FH34">
        <v>0</v>
      </c>
      <c r="FI34">
        <v>0</v>
      </c>
      <c r="FJ34">
        <v>0</v>
      </c>
      <c r="FK34">
        <v>0</v>
      </c>
      <c r="FL34" t="s">
        <v>351</v>
      </c>
      <c r="FM34" t="s">
        <v>352</v>
      </c>
      <c r="FN34" t="s">
        <v>353</v>
      </c>
      <c r="FO34" t="s">
        <v>353</v>
      </c>
      <c r="FP34" t="s">
        <v>353</v>
      </c>
      <c r="FQ34" t="s">
        <v>353</v>
      </c>
      <c r="FR34">
        <v>0</v>
      </c>
      <c r="FS34">
        <v>100</v>
      </c>
      <c r="FT34">
        <v>100</v>
      </c>
      <c r="FU34">
        <v>-2.9129999999999998</v>
      </c>
      <c r="FV34">
        <v>3.4200000000000001E-2</v>
      </c>
      <c r="FW34">
        <v>-2.9129090909091202</v>
      </c>
      <c r="FX34">
        <v>0</v>
      </c>
      <c r="FY34">
        <v>0</v>
      </c>
      <c r="FZ34">
        <v>0</v>
      </c>
      <c r="GA34">
        <v>3.41799999999957E-2</v>
      </c>
      <c r="GB34">
        <v>0</v>
      </c>
      <c r="GC34">
        <v>0</v>
      </c>
      <c r="GD34">
        <v>0</v>
      </c>
      <c r="GE34">
        <v>-1</v>
      </c>
      <c r="GF34">
        <v>-1</v>
      </c>
      <c r="GG34">
        <v>-1</v>
      </c>
      <c r="GH34">
        <v>-1</v>
      </c>
      <c r="GI34">
        <v>22.6</v>
      </c>
      <c r="GJ34">
        <v>22.6</v>
      </c>
      <c r="GK34">
        <v>1.0485800000000001</v>
      </c>
      <c r="GL34">
        <v>2.6184099999999999</v>
      </c>
      <c r="GM34">
        <v>1.4477500000000001</v>
      </c>
      <c r="GN34">
        <v>2.2863799999999999</v>
      </c>
      <c r="GO34">
        <v>1.5466299999999999</v>
      </c>
      <c r="GP34">
        <v>2.4902299999999999</v>
      </c>
      <c r="GQ34">
        <v>38.895099999999999</v>
      </c>
      <c r="GR34">
        <v>16.1722</v>
      </c>
      <c r="GS34">
        <v>18</v>
      </c>
      <c r="GT34">
        <v>554.28499999999997</v>
      </c>
      <c r="GU34">
        <v>400.12599999999998</v>
      </c>
      <c r="GV34">
        <v>28.2058</v>
      </c>
      <c r="GW34">
        <v>32.892099999999999</v>
      </c>
      <c r="GX34">
        <v>30.0001</v>
      </c>
      <c r="GY34">
        <v>32.823999999999998</v>
      </c>
      <c r="GZ34">
        <v>32.8033</v>
      </c>
      <c r="HA34">
        <v>20.988900000000001</v>
      </c>
      <c r="HB34">
        <v>0</v>
      </c>
      <c r="HC34">
        <v>-30</v>
      </c>
      <c r="HD34">
        <v>28.213100000000001</v>
      </c>
      <c r="HE34">
        <v>400.75</v>
      </c>
      <c r="HF34">
        <v>0</v>
      </c>
      <c r="HG34">
        <v>99.161600000000007</v>
      </c>
      <c r="HH34">
        <v>94.364699999999999</v>
      </c>
    </row>
    <row r="35" spans="1:216" x14ac:dyDescent="0.2">
      <c r="A35">
        <v>17</v>
      </c>
      <c r="B35">
        <v>1689637494.0999999</v>
      </c>
      <c r="C35">
        <v>976.09999990463302</v>
      </c>
      <c r="D35" t="s">
        <v>384</v>
      </c>
      <c r="E35" t="s">
        <v>385</v>
      </c>
      <c r="F35" t="s">
        <v>344</v>
      </c>
      <c r="G35" t="s">
        <v>392</v>
      </c>
      <c r="H35" t="s">
        <v>345</v>
      </c>
      <c r="I35" t="s">
        <v>346</v>
      </c>
      <c r="J35" t="s">
        <v>347</v>
      </c>
      <c r="K35" t="s">
        <v>348</v>
      </c>
      <c r="L35">
        <v>1689637494.0999999</v>
      </c>
      <c r="M35">
        <f t="shared" si="0"/>
        <v>2.7527248864144742E-3</v>
      </c>
      <c r="N35">
        <f t="shared" si="1"/>
        <v>2.752724886414474</v>
      </c>
      <c r="O35">
        <f t="shared" si="2"/>
        <v>-1.0483279126807814</v>
      </c>
      <c r="P35">
        <f t="shared" si="3"/>
        <v>400.06900000000002</v>
      </c>
      <c r="Q35">
        <f t="shared" si="4"/>
        <v>399.57461580076574</v>
      </c>
      <c r="R35">
        <f t="shared" si="5"/>
        <v>40.086222342315452</v>
      </c>
      <c r="S35">
        <f t="shared" si="6"/>
        <v>40.135820074877401</v>
      </c>
      <c r="T35">
        <f t="shared" si="7"/>
        <v>0.17308576476603163</v>
      </c>
      <c r="U35">
        <f t="shared" si="8"/>
        <v>3.5496259459420543</v>
      </c>
      <c r="V35">
        <f t="shared" si="9"/>
        <v>0.16853000025888726</v>
      </c>
      <c r="W35">
        <f t="shared" si="10"/>
        <v>0.10573057985831796</v>
      </c>
      <c r="X35">
        <f t="shared" si="11"/>
        <v>4.9310782315732959</v>
      </c>
      <c r="Y35">
        <f t="shared" si="12"/>
        <v>28.962731278858964</v>
      </c>
      <c r="Z35">
        <f t="shared" si="13"/>
        <v>29</v>
      </c>
      <c r="AA35">
        <f t="shared" si="14"/>
        <v>4.0217727713457538</v>
      </c>
      <c r="AB35">
        <f t="shared" si="15"/>
        <v>58.722428000019598</v>
      </c>
      <c r="AC35">
        <f t="shared" si="16"/>
        <v>2.4358742600103001</v>
      </c>
      <c r="AD35">
        <f t="shared" si="17"/>
        <v>4.1481157080383104</v>
      </c>
      <c r="AE35">
        <f t="shared" si="18"/>
        <v>1.5858985113354538</v>
      </c>
      <c r="AF35">
        <f t="shared" si="19"/>
        <v>-121.39516749087831</v>
      </c>
      <c r="AG35">
        <f t="shared" si="20"/>
        <v>102.49639764912934</v>
      </c>
      <c r="AH35">
        <f t="shared" si="21"/>
        <v>6.3740169745021555</v>
      </c>
      <c r="AI35">
        <f t="shared" si="22"/>
        <v>-7.5936746356735227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52518.307954606666</v>
      </c>
      <c r="AO35">
        <f t="shared" si="26"/>
        <v>29.808199999999999</v>
      </c>
      <c r="AP35">
        <f t="shared" si="27"/>
        <v>25.128882565582014</v>
      </c>
      <c r="AQ35">
        <f t="shared" si="28"/>
        <v>0.84301912110030175</v>
      </c>
      <c r="AR35">
        <f t="shared" si="29"/>
        <v>0.16542690372358265</v>
      </c>
      <c r="AS35">
        <v>1689637494.0999999</v>
      </c>
      <c r="AT35">
        <v>400.06900000000002</v>
      </c>
      <c r="AU35">
        <v>400.108</v>
      </c>
      <c r="AV35">
        <v>24.2805</v>
      </c>
      <c r="AW35">
        <v>22.302299999999999</v>
      </c>
      <c r="AX35">
        <v>402.98200000000003</v>
      </c>
      <c r="AY35">
        <v>24.246300000000002</v>
      </c>
      <c r="AZ35">
        <v>499.92099999999999</v>
      </c>
      <c r="BA35">
        <v>100.26900000000001</v>
      </c>
      <c r="BB35">
        <v>5.3244600000000003E-2</v>
      </c>
      <c r="BC35">
        <v>29.535599999999999</v>
      </c>
      <c r="BD35">
        <v>29</v>
      </c>
      <c r="BE35">
        <v>999.9</v>
      </c>
      <c r="BF35">
        <v>0</v>
      </c>
      <c r="BG35">
        <v>0</v>
      </c>
      <c r="BH35">
        <v>9988.75</v>
      </c>
      <c r="BI35">
        <v>0</v>
      </c>
      <c r="BJ35">
        <v>0.59093399999999996</v>
      </c>
      <c r="BK35">
        <v>-3.94592E-2</v>
      </c>
      <c r="BL35">
        <v>410.024</v>
      </c>
      <c r="BM35">
        <v>409.23500000000001</v>
      </c>
      <c r="BN35">
        <v>1.9782200000000001</v>
      </c>
      <c r="BO35">
        <v>400.108</v>
      </c>
      <c r="BP35">
        <v>22.302299999999999</v>
      </c>
      <c r="BQ35">
        <v>2.43459</v>
      </c>
      <c r="BR35">
        <v>2.2362299999999999</v>
      </c>
      <c r="BS35">
        <v>20.595700000000001</v>
      </c>
      <c r="BT35">
        <v>19.224299999999999</v>
      </c>
      <c r="BU35">
        <v>29.808199999999999</v>
      </c>
      <c r="BV35">
        <v>0.89943300000000004</v>
      </c>
      <c r="BW35">
        <v>0.100567</v>
      </c>
      <c r="BX35">
        <v>0</v>
      </c>
      <c r="BY35">
        <v>2.3159999999999998</v>
      </c>
      <c r="BZ35">
        <v>0</v>
      </c>
      <c r="CA35">
        <v>1402.23</v>
      </c>
      <c r="CB35">
        <v>230.066</v>
      </c>
      <c r="CC35">
        <v>40</v>
      </c>
      <c r="CD35">
        <v>44.561999999999998</v>
      </c>
      <c r="CE35">
        <v>42.625</v>
      </c>
      <c r="CF35">
        <v>43.5</v>
      </c>
      <c r="CG35">
        <v>40.936999999999998</v>
      </c>
      <c r="CH35">
        <v>26.81</v>
      </c>
      <c r="CI35">
        <v>3</v>
      </c>
      <c r="CJ35">
        <v>0</v>
      </c>
      <c r="CK35">
        <v>1689637502.0999999</v>
      </c>
      <c r="CL35">
        <v>0</v>
      </c>
      <c r="CM35">
        <v>1689636078</v>
      </c>
      <c r="CN35" t="s">
        <v>349</v>
      </c>
      <c r="CO35">
        <v>1689636078</v>
      </c>
      <c r="CP35">
        <v>1689636075</v>
      </c>
      <c r="CQ35">
        <v>44</v>
      </c>
      <c r="CR35">
        <v>5.0000000000000001E-3</v>
      </c>
      <c r="CS35">
        <v>2.1999999999999999E-2</v>
      </c>
      <c r="CT35">
        <v>-2.9129999999999998</v>
      </c>
      <c r="CU35">
        <v>3.4000000000000002E-2</v>
      </c>
      <c r="CV35">
        <v>415</v>
      </c>
      <c r="CW35">
        <v>21</v>
      </c>
      <c r="CX35">
        <v>0.15</v>
      </c>
      <c r="CY35">
        <v>0.03</v>
      </c>
      <c r="CZ35">
        <v>-1.3210922630926401</v>
      </c>
      <c r="DA35">
        <v>-7.7544453619410703E-2</v>
      </c>
      <c r="DB35">
        <v>7.3995526542778398E-2</v>
      </c>
      <c r="DC35">
        <v>1</v>
      </c>
      <c r="DD35">
        <v>400.11169999999998</v>
      </c>
      <c r="DE35">
        <v>-0.30830075187899197</v>
      </c>
      <c r="DF35">
        <v>5.1677945005581503E-2</v>
      </c>
      <c r="DG35">
        <v>-1</v>
      </c>
      <c r="DH35">
        <v>29.981152380952398</v>
      </c>
      <c r="DI35">
        <v>0.111087978462204</v>
      </c>
      <c r="DJ35">
        <v>0.16282830460348499</v>
      </c>
      <c r="DK35">
        <v>1</v>
      </c>
      <c r="DL35">
        <v>2</v>
      </c>
      <c r="DM35">
        <v>2</v>
      </c>
      <c r="DN35" t="s">
        <v>350</v>
      </c>
      <c r="DO35">
        <v>2.9939300000000002</v>
      </c>
      <c r="DP35">
        <v>2.78376</v>
      </c>
      <c r="DQ35">
        <v>9.5093499999999997E-2</v>
      </c>
      <c r="DR35">
        <v>9.4107200000000002E-2</v>
      </c>
      <c r="DS35">
        <v>0.11917999999999999</v>
      </c>
      <c r="DT35">
        <v>0.11004800000000001</v>
      </c>
      <c r="DU35">
        <v>26003.9</v>
      </c>
      <c r="DV35">
        <v>27586.6</v>
      </c>
      <c r="DW35">
        <v>26933</v>
      </c>
      <c r="DX35">
        <v>28623.200000000001</v>
      </c>
      <c r="DY35">
        <v>31267.200000000001</v>
      </c>
      <c r="DZ35">
        <v>33964.800000000003</v>
      </c>
      <c r="EA35">
        <v>35981.300000000003</v>
      </c>
      <c r="EB35">
        <v>38827</v>
      </c>
      <c r="EC35">
        <v>2.02135</v>
      </c>
      <c r="ED35">
        <v>1.6651499999999999</v>
      </c>
      <c r="EE35">
        <v>4.9307900000000002E-2</v>
      </c>
      <c r="EF35">
        <v>0</v>
      </c>
      <c r="EG35">
        <v>28.195699999999999</v>
      </c>
      <c r="EH35">
        <v>999.9</v>
      </c>
      <c r="EI35">
        <v>38.011000000000003</v>
      </c>
      <c r="EJ35">
        <v>37.021000000000001</v>
      </c>
      <c r="EK35">
        <v>23.928999999999998</v>
      </c>
      <c r="EL35">
        <v>62.647500000000001</v>
      </c>
      <c r="EM35">
        <v>29.290900000000001</v>
      </c>
      <c r="EN35">
        <v>1</v>
      </c>
      <c r="EO35">
        <v>0.45626800000000001</v>
      </c>
      <c r="EP35">
        <v>1.0925100000000001</v>
      </c>
      <c r="EQ35">
        <v>19.916499999999999</v>
      </c>
      <c r="ER35">
        <v>5.2157900000000001</v>
      </c>
      <c r="ES35">
        <v>11.941800000000001</v>
      </c>
      <c r="ET35">
        <v>4.9539999999999997</v>
      </c>
      <c r="EU35">
        <v>3.2970000000000002</v>
      </c>
      <c r="EV35">
        <v>9999</v>
      </c>
      <c r="EW35">
        <v>107</v>
      </c>
      <c r="EX35">
        <v>53.8</v>
      </c>
      <c r="EY35">
        <v>3647.4</v>
      </c>
      <c r="EZ35">
        <v>1.8603499999999999</v>
      </c>
      <c r="FA35">
        <v>1.8595900000000001</v>
      </c>
      <c r="FB35">
        <v>1.86493</v>
      </c>
      <c r="FC35">
        <v>1.8689</v>
      </c>
      <c r="FD35">
        <v>1.86388</v>
      </c>
      <c r="FE35">
        <v>1.8637999999999999</v>
      </c>
      <c r="FF35">
        <v>1.8638600000000001</v>
      </c>
      <c r="FG35">
        <v>1.8636900000000001</v>
      </c>
      <c r="FH35">
        <v>0</v>
      </c>
      <c r="FI35">
        <v>0</v>
      </c>
      <c r="FJ35">
        <v>0</v>
      </c>
      <c r="FK35">
        <v>0</v>
      </c>
      <c r="FL35" t="s">
        <v>351</v>
      </c>
      <c r="FM35" t="s">
        <v>352</v>
      </c>
      <c r="FN35" t="s">
        <v>353</v>
      </c>
      <c r="FO35" t="s">
        <v>353</v>
      </c>
      <c r="FP35" t="s">
        <v>353</v>
      </c>
      <c r="FQ35" t="s">
        <v>353</v>
      </c>
      <c r="FR35">
        <v>0</v>
      </c>
      <c r="FS35">
        <v>100</v>
      </c>
      <c r="FT35">
        <v>100</v>
      </c>
      <c r="FU35">
        <v>-2.9129999999999998</v>
      </c>
      <c r="FV35">
        <v>3.4200000000000001E-2</v>
      </c>
      <c r="FW35">
        <v>-2.9129090909091202</v>
      </c>
      <c r="FX35">
        <v>0</v>
      </c>
      <c r="FY35">
        <v>0</v>
      </c>
      <c r="FZ35">
        <v>0</v>
      </c>
      <c r="GA35">
        <v>3.41799999999957E-2</v>
      </c>
      <c r="GB35">
        <v>0</v>
      </c>
      <c r="GC35">
        <v>0</v>
      </c>
      <c r="GD35">
        <v>0</v>
      </c>
      <c r="GE35">
        <v>-1</v>
      </c>
      <c r="GF35">
        <v>-1</v>
      </c>
      <c r="GG35">
        <v>-1</v>
      </c>
      <c r="GH35">
        <v>-1</v>
      </c>
      <c r="GI35">
        <v>23.6</v>
      </c>
      <c r="GJ35">
        <v>23.7</v>
      </c>
      <c r="GK35">
        <v>1.0461400000000001</v>
      </c>
      <c r="GL35">
        <v>2.6232899999999999</v>
      </c>
      <c r="GM35">
        <v>1.4477500000000001</v>
      </c>
      <c r="GN35">
        <v>2.2863799999999999</v>
      </c>
      <c r="GO35">
        <v>1.5466299999999999</v>
      </c>
      <c r="GP35">
        <v>2.4584999999999999</v>
      </c>
      <c r="GQ35">
        <v>38.969299999999997</v>
      </c>
      <c r="GR35">
        <v>16.163399999999999</v>
      </c>
      <c r="GS35">
        <v>18</v>
      </c>
      <c r="GT35">
        <v>554.26</v>
      </c>
      <c r="GU35">
        <v>399.68799999999999</v>
      </c>
      <c r="GV35">
        <v>28.368500000000001</v>
      </c>
      <c r="GW35">
        <v>32.892099999999999</v>
      </c>
      <c r="GX35">
        <v>30</v>
      </c>
      <c r="GY35">
        <v>32.824800000000003</v>
      </c>
      <c r="GZ35">
        <v>32.802599999999998</v>
      </c>
      <c r="HA35">
        <v>20.952999999999999</v>
      </c>
      <c r="HB35">
        <v>0</v>
      </c>
      <c r="HC35">
        <v>-30</v>
      </c>
      <c r="HD35">
        <v>28.369599999999998</v>
      </c>
      <c r="HE35">
        <v>400.06</v>
      </c>
      <c r="HF35">
        <v>0</v>
      </c>
      <c r="HG35">
        <v>99.158799999999999</v>
      </c>
      <c r="HH35">
        <v>94.365099999999998</v>
      </c>
    </row>
    <row r="36" spans="1:216" x14ac:dyDescent="0.2">
      <c r="A36">
        <v>18</v>
      </c>
      <c r="B36">
        <v>1689637555.0999999</v>
      </c>
      <c r="C36">
        <v>1037.0999999046301</v>
      </c>
      <c r="D36" t="s">
        <v>386</v>
      </c>
      <c r="E36" t="s">
        <v>387</v>
      </c>
      <c r="F36" t="s">
        <v>344</v>
      </c>
      <c r="G36" t="s">
        <v>392</v>
      </c>
      <c r="H36" t="s">
        <v>345</v>
      </c>
      <c r="I36" t="s">
        <v>346</v>
      </c>
      <c r="J36" t="s">
        <v>347</v>
      </c>
      <c r="K36" t="s">
        <v>348</v>
      </c>
      <c r="L36">
        <v>1689637555.0999999</v>
      </c>
      <c r="M36">
        <f t="shared" si="0"/>
        <v>2.7215854126437034E-3</v>
      </c>
      <c r="N36">
        <f t="shared" si="1"/>
        <v>2.7215854126437033</v>
      </c>
      <c r="O36">
        <f t="shared" si="2"/>
        <v>-1.7161672938413695</v>
      </c>
      <c r="P36">
        <f t="shared" si="3"/>
        <v>400.02300000000002</v>
      </c>
      <c r="Q36">
        <f t="shared" si="4"/>
        <v>405.95736924616574</v>
      </c>
      <c r="R36">
        <f t="shared" si="5"/>
        <v>40.727335313090364</v>
      </c>
      <c r="S36">
        <f t="shared" si="6"/>
        <v>40.131974655864006</v>
      </c>
      <c r="T36">
        <f t="shared" si="7"/>
        <v>0.17081218435890749</v>
      </c>
      <c r="U36">
        <f t="shared" si="8"/>
        <v>3.5518982420251621</v>
      </c>
      <c r="V36">
        <f t="shared" si="9"/>
        <v>0.16637642629814314</v>
      </c>
      <c r="W36">
        <f t="shared" si="10"/>
        <v>0.1043742073064961</v>
      </c>
      <c r="X36">
        <f t="shared" si="11"/>
        <v>3.3342788200892861</v>
      </c>
      <c r="Y36">
        <f t="shared" si="12"/>
        <v>28.974281434650774</v>
      </c>
      <c r="Z36">
        <f t="shared" si="13"/>
        <v>29.035699999999999</v>
      </c>
      <c r="AA36">
        <f t="shared" si="14"/>
        <v>4.0300884282783604</v>
      </c>
      <c r="AB36">
        <f t="shared" si="15"/>
        <v>58.826466282519732</v>
      </c>
      <c r="AC36">
        <f t="shared" si="16"/>
        <v>2.4419203463703996</v>
      </c>
      <c r="AD36">
        <f t="shared" si="17"/>
        <v>4.1510573398083164</v>
      </c>
      <c r="AE36">
        <f t="shared" si="18"/>
        <v>1.5881680819079609</v>
      </c>
      <c r="AF36">
        <f t="shared" si="19"/>
        <v>-120.02191669758732</v>
      </c>
      <c r="AG36">
        <f t="shared" si="20"/>
        <v>98.081146255923812</v>
      </c>
      <c r="AH36">
        <f t="shared" si="21"/>
        <v>6.0969921642128631</v>
      </c>
      <c r="AI36">
        <f t="shared" si="22"/>
        <v>-12.509499457361358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52564.477734345215</v>
      </c>
      <c r="AO36">
        <f t="shared" si="26"/>
        <v>20.162199999999999</v>
      </c>
      <c r="AP36">
        <f t="shared" si="27"/>
        <v>16.996554580357145</v>
      </c>
      <c r="AQ36">
        <f t="shared" si="28"/>
        <v>0.84299107142857155</v>
      </c>
      <c r="AR36">
        <f t="shared" si="29"/>
        <v>0.16537276785714289</v>
      </c>
      <c r="AS36">
        <v>1689637555.0999999</v>
      </c>
      <c r="AT36">
        <v>400.02300000000002</v>
      </c>
      <c r="AU36">
        <v>399.56099999999998</v>
      </c>
      <c r="AV36">
        <v>24.340299999999999</v>
      </c>
      <c r="AW36">
        <v>22.385200000000001</v>
      </c>
      <c r="AX36">
        <v>402.93599999999998</v>
      </c>
      <c r="AY36">
        <v>24.3062</v>
      </c>
      <c r="AZ36">
        <v>500.07499999999999</v>
      </c>
      <c r="BA36">
        <v>100.271</v>
      </c>
      <c r="BB36">
        <v>5.3168E-2</v>
      </c>
      <c r="BC36">
        <v>29.547899999999998</v>
      </c>
      <c r="BD36">
        <v>29.035699999999999</v>
      </c>
      <c r="BE36">
        <v>999.9</v>
      </c>
      <c r="BF36">
        <v>0</v>
      </c>
      <c r="BG36">
        <v>0</v>
      </c>
      <c r="BH36">
        <v>9998.1200000000008</v>
      </c>
      <c r="BI36">
        <v>0</v>
      </c>
      <c r="BJ36">
        <v>0.53184100000000001</v>
      </c>
      <c r="BK36">
        <v>0.46148699999999998</v>
      </c>
      <c r="BL36">
        <v>410.00200000000001</v>
      </c>
      <c r="BM36">
        <v>408.71</v>
      </c>
      <c r="BN36">
        <v>1.95516</v>
      </c>
      <c r="BO36">
        <v>399.56099999999998</v>
      </c>
      <c r="BP36">
        <v>22.385200000000001</v>
      </c>
      <c r="BQ36">
        <v>2.4406300000000001</v>
      </c>
      <c r="BR36">
        <v>2.24458</v>
      </c>
      <c r="BS36">
        <v>20.635899999999999</v>
      </c>
      <c r="BT36">
        <v>19.284099999999999</v>
      </c>
      <c r="BU36">
        <v>20.162199999999999</v>
      </c>
      <c r="BV36">
        <v>0.90010599999999996</v>
      </c>
      <c r="BW36">
        <v>9.9893999999999997E-2</v>
      </c>
      <c r="BX36">
        <v>0</v>
      </c>
      <c r="BY36">
        <v>2.0596999999999999</v>
      </c>
      <c r="BZ36">
        <v>0</v>
      </c>
      <c r="CA36">
        <v>1296.99</v>
      </c>
      <c r="CB36">
        <v>155.64500000000001</v>
      </c>
      <c r="CC36">
        <v>39.75</v>
      </c>
      <c r="CD36">
        <v>44.375</v>
      </c>
      <c r="CE36">
        <v>42.375</v>
      </c>
      <c r="CF36">
        <v>43.375</v>
      </c>
      <c r="CG36">
        <v>40.75</v>
      </c>
      <c r="CH36">
        <v>18.149999999999999</v>
      </c>
      <c r="CI36">
        <v>2.0099999999999998</v>
      </c>
      <c r="CJ36">
        <v>0</v>
      </c>
      <c r="CK36">
        <v>1689637562.7</v>
      </c>
      <c r="CL36">
        <v>0</v>
      </c>
      <c r="CM36">
        <v>1689636078</v>
      </c>
      <c r="CN36" t="s">
        <v>349</v>
      </c>
      <c r="CO36">
        <v>1689636078</v>
      </c>
      <c r="CP36">
        <v>1689636075</v>
      </c>
      <c r="CQ36">
        <v>44</v>
      </c>
      <c r="CR36">
        <v>5.0000000000000001E-3</v>
      </c>
      <c r="CS36">
        <v>2.1999999999999999E-2</v>
      </c>
      <c r="CT36">
        <v>-2.9129999999999998</v>
      </c>
      <c r="CU36">
        <v>3.4000000000000002E-2</v>
      </c>
      <c r="CV36">
        <v>415</v>
      </c>
      <c r="CW36">
        <v>21</v>
      </c>
      <c r="CX36">
        <v>0.15</v>
      </c>
      <c r="CY36">
        <v>0.03</v>
      </c>
      <c r="CZ36">
        <v>-2.10189889336612</v>
      </c>
      <c r="DA36">
        <v>3.3884583847954799E-2</v>
      </c>
      <c r="DB36">
        <v>3.2065943839454498E-2</v>
      </c>
      <c r="DC36">
        <v>1</v>
      </c>
      <c r="DD36">
        <v>399.62085714285701</v>
      </c>
      <c r="DE36">
        <v>-0.22862337662344301</v>
      </c>
      <c r="DF36">
        <v>3.0757555346358101E-2</v>
      </c>
      <c r="DG36">
        <v>-1</v>
      </c>
      <c r="DH36">
        <v>19.995519999999999</v>
      </c>
      <c r="DI36">
        <v>-0.24120641260150999</v>
      </c>
      <c r="DJ36">
        <v>0.18249917698444601</v>
      </c>
      <c r="DK36">
        <v>1</v>
      </c>
      <c r="DL36">
        <v>2</v>
      </c>
      <c r="DM36">
        <v>2</v>
      </c>
      <c r="DN36" t="s">
        <v>350</v>
      </c>
      <c r="DO36">
        <v>2.99431</v>
      </c>
      <c r="DP36">
        <v>2.78376</v>
      </c>
      <c r="DQ36">
        <v>9.5086699999999996E-2</v>
      </c>
      <c r="DR36">
        <v>9.4009499999999996E-2</v>
      </c>
      <c r="DS36">
        <v>0.11938600000000001</v>
      </c>
      <c r="DT36">
        <v>0.110333</v>
      </c>
      <c r="DU36">
        <v>26004.400000000001</v>
      </c>
      <c r="DV36">
        <v>27588.6</v>
      </c>
      <c r="DW36">
        <v>26933.3</v>
      </c>
      <c r="DX36">
        <v>28622.2</v>
      </c>
      <c r="DY36">
        <v>31260.5</v>
      </c>
      <c r="DZ36">
        <v>33952.5</v>
      </c>
      <c r="EA36">
        <v>35981.9</v>
      </c>
      <c r="EB36">
        <v>38825.4</v>
      </c>
      <c r="EC36">
        <v>2.0213000000000001</v>
      </c>
      <c r="ED36">
        <v>1.6646700000000001</v>
      </c>
      <c r="EE36">
        <v>4.9062099999999997E-2</v>
      </c>
      <c r="EF36">
        <v>0</v>
      </c>
      <c r="EG36">
        <v>28.235499999999998</v>
      </c>
      <c r="EH36">
        <v>999.9</v>
      </c>
      <c r="EI36">
        <v>38.023000000000003</v>
      </c>
      <c r="EJ36">
        <v>37.081000000000003</v>
      </c>
      <c r="EK36">
        <v>24.012899999999998</v>
      </c>
      <c r="EL36">
        <v>62.697499999999998</v>
      </c>
      <c r="EM36">
        <v>29.034500000000001</v>
      </c>
      <c r="EN36">
        <v>1</v>
      </c>
      <c r="EO36">
        <v>0.45877299999999999</v>
      </c>
      <c r="EP36">
        <v>1.6067800000000001</v>
      </c>
      <c r="EQ36">
        <v>19.8916</v>
      </c>
      <c r="ER36">
        <v>5.2159399999999998</v>
      </c>
      <c r="ES36">
        <v>11.9436</v>
      </c>
      <c r="ET36">
        <v>4.9539999999999997</v>
      </c>
      <c r="EU36">
        <v>3.2970000000000002</v>
      </c>
      <c r="EV36">
        <v>9999</v>
      </c>
      <c r="EW36">
        <v>107</v>
      </c>
      <c r="EX36">
        <v>53.8</v>
      </c>
      <c r="EY36">
        <v>3648.7</v>
      </c>
      <c r="EZ36">
        <v>1.8603499999999999</v>
      </c>
      <c r="FA36">
        <v>1.8595900000000001</v>
      </c>
      <c r="FB36">
        <v>1.86493</v>
      </c>
      <c r="FC36">
        <v>1.8689</v>
      </c>
      <c r="FD36">
        <v>1.86389</v>
      </c>
      <c r="FE36">
        <v>1.8637699999999999</v>
      </c>
      <c r="FF36">
        <v>1.8638600000000001</v>
      </c>
      <c r="FG36">
        <v>1.86371</v>
      </c>
      <c r="FH36">
        <v>0</v>
      </c>
      <c r="FI36">
        <v>0</v>
      </c>
      <c r="FJ36">
        <v>0</v>
      </c>
      <c r="FK36">
        <v>0</v>
      </c>
      <c r="FL36" t="s">
        <v>351</v>
      </c>
      <c r="FM36" t="s">
        <v>352</v>
      </c>
      <c r="FN36" t="s">
        <v>353</v>
      </c>
      <c r="FO36" t="s">
        <v>353</v>
      </c>
      <c r="FP36" t="s">
        <v>353</v>
      </c>
      <c r="FQ36" t="s">
        <v>353</v>
      </c>
      <c r="FR36">
        <v>0</v>
      </c>
      <c r="FS36">
        <v>100</v>
      </c>
      <c r="FT36">
        <v>100</v>
      </c>
      <c r="FU36">
        <v>-2.9129999999999998</v>
      </c>
      <c r="FV36">
        <v>3.4099999999999998E-2</v>
      </c>
      <c r="FW36">
        <v>-2.9129090909091202</v>
      </c>
      <c r="FX36">
        <v>0</v>
      </c>
      <c r="FY36">
        <v>0</v>
      </c>
      <c r="FZ36">
        <v>0</v>
      </c>
      <c r="GA36">
        <v>3.41799999999957E-2</v>
      </c>
      <c r="GB36">
        <v>0</v>
      </c>
      <c r="GC36">
        <v>0</v>
      </c>
      <c r="GD36">
        <v>0</v>
      </c>
      <c r="GE36">
        <v>-1</v>
      </c>
      <c r="GF36">
        <v>-1</v>
      </c>
      <c r="GG36">
        <v>-1</v>
      </c>
      <c r="GH36">
        <v>-1</v>
      </c>
      <c r="GI36">
        <v>24.6</v>
      </c>
      <c r="GJ36">
        <v>24.7</v>
      </c>
      <c r="GK36">
        <v>1.0461400000000001</v>
      </c>
      <c r="GL36">
        <v>2.6171899999999999</v>
      </c>
      <c r="GM36">
        <v>1.4477500000000001</v>
      </c>
      <c r="GN36">
        <v>2.2875999999999999</v>
      </c>
      <c r="GO36">
        <v>1.5466299999999999</v>
      </c>
      <c r="GP36">
        <v>2.4658199999999999</v>
      </c>
      <c r="GQ36">
        <v>39.018799999999999</v>
      </c>
      <c r="GR36">
        <v>16.154599999999999</v>
      </c>
      <c r="GS36">
        <v>18</v>
      </c>
      <c r="GT36">
        <v>554.25199999999995</v>
      </c>
      <c r="GU36">
        <v>399.41</v>
      </c>
      <c r="GV36">
        <v>28.071400000000001</v>
      </c>
      <c r="GW36">
        <v>32.8979</v>
      </c>
      <c r="GX36">
        <v>30.000299999999999</v>
      </c>
      <c r="GY36">
        <v>32.827800000000003</v>
      </c>
      <c r="GZ36">
        <v>32.806699999999999</v>
      </c>
      <c r="HA36">
        <v>20.937799999999999</v>
      </c>
      <c r="HB36">
        <v>0</v>
      </c>
      <c r="HC36">
        <v>-30</v>
      </c>
      <c r="HD36">
        <v>28.035799999999998</v>
      </c>
      <c r="HE36">
        <v>399.60399999999998</v>
      </c>
      <c r="HF36">
        <v>0</v>
      </c>
      <c r="HG36">
        <v>99.160200000000003</v>
      </c>
      <c r="HH36">
        <v>94.361500000000007</v>
      </c>
    </row>
    <row r="37" spans="1:216" x14ac:dyDescent="0.2">
      <c r="A37">
        <v>19</v>
      </c>
      <c r="B37">
        <v>1689637616.0999999</v>
      </c>
      <c r="C37">
        <v>1098.0999999046301</v>
      </c>
      <c r="D37" t="s">
        <v>388</v>
      </c>
      <c r="E37" t="s">
        <v>389</v>
      </c>
      <c r="F37" t="s">
        <v>344</v>
      </c>
      <c r="G37" t="s">
        <v>392</v>
      </c>
      <c r="H37" t="s">
        <v>345</v>
      </c>
      <c r="I37" t="s">
        <v>346</v>
      </c>
      <c r="J37" t="s">
        <v>347</v>
      </c>
      <c r="K37" t="s">
        <v>348</v>
      </c>
      <c r="L37">
        <v>1689637616.0999999</v>
      </c>
      <c r="M37">
        <f t="shared" si="0"/>
        <v>2.6439253030329443E-3</v>
      </c>
      <c r="N37">
        <f t="shared" si="1"/>
        <v>2.6439253030329444</v>
      </c>
      <c r="O37">
        <f t="shared" si="2"/>
        <v>-2.8528715544807381</v>
      </c>
      <c r="P37">
        <f t="shared" si="3"/>
        <v>400.11500000000001</v>
      </c>
      <c r="Q37">
        <f t="shared" si="4"/>
        <v>417.35985085503609</v>
      </c>
      <c r="R37">
        <f t="shared" si="5"/>
        <v>41.870158264244367</v>
      </c>
      <c r="S37">
        <f t="shared" si="6"/>
        <v>40.140129290292002</v>
      </c>
      <c r="T37">
        <f t="shared" si="7"/>
        <v>0.16812729273190818</v>
      </c>
      <c r="U37">
        <f t="shared" si="8"/>
        <v>3.5476709315230526</v>
      </c>
      <c r="V37">
        <f t="shared" si="9"/>
        <v>0.16382301288022</v>
      </c>
      <c r="W37">
        <f t="shared" si="10"/>
        <v>0.1027669272407094</v>
      </c>
      <c r="X37">
        <f t="shared" si="11"/>
        <v>0</v>
      </c>
      <c r="Y37">
        <f t="shared" si="12"/>
        <v>28.890155579273447</v>
      </c>
      <c r="Z37">
        <f t="shared" si="13"/>
        <v>28.951499999999999</v>
      </c>
      <c r="AA37">
        <f t="shared" si="14"/>
        <v>4.0104995624547763</v>
      </c>
      <c r="AB37">
        <f t="shared" si="15"/>
        <v>59.149929376823152</v>
      </c>
      <c r="AC37">
        <f t="shared" si="16"/>
        <v>2.4435002114013602</v>
      </c>
      <c r="AD37">
        <f t="shared" si="17"/>
        <v>4.131028113042519</v>
      </c>
      <c r="AE37">
        <f t="shared" si="18"/>
        <v>1.5669993510534161</v>
      </c>
      <c r="AF37">
        <f t="shared" si="19"/>
        <v>-116.59710586375284</v>
      </c>
      <c r="AG37">
        <f t="shared" si="20"/>
        <v>98.021793070888648</v>
      </c>
      <c r="AH37">
        <f t="shared" si="21"/>
        <v>6.0954759984050577</v>
      </c>
      <c r="AI37">
        <f t="shared" si="22"/>
        <v>-12.479836794459132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52489.192212011076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1689637616.0999999</v>
      </c>
      <c r="AT37">
        <v>400.11500000000001</v>
      </c>
      <c r="AU37">
        <v>398.79300000000001</v>
      </c>
      <c r="AV37">
        <v>24.3567</v>
      </c>
      <c r="AW37">
        <v>22.456900000000001</v>
      </c>
      <c r="AX37">
        <v>403.02699999999999</v>
      </c>
      <c r="AY37">
        <v>24.322500000000002</v>
      </c>
      <c r="AZ37">
        <v>499.93799999999999</v>
      </c>
      <c r="BA37">
        <v>100.268</v>
      </c>
      <c r="BB37">
        <v>5.3480800000000002E-2</v>
      </c>
      <c r="BC37">
        <v>29.463999999999999</v>
      </c>
      <c r="BD37">
        <v>28.951499999999999</v>
      </c>
      <c r="BE37">
        <v>999.9</v>
      </c>
      <c r="BF37">
        <v>0</v>
      </c>
      <c r="BG37">
        <v>0</v>
      </c>
      <c r="BH37">
        <v>9980.6200000000008</v>
      </c>
      <c r="BI37">
        <v>0</v>
      </c>
      <c r="BJ37">
        <v>0.59093399999999996</v>
      </c>
      <c r="BK37">
        <v>1.32135</v>
      </c>
      <c r="BL37">
        <v>410.10300000000001</v>
      </c>
      <c r="BM37">
        <v>407.95499999999998</v>
      </c>
      <c r="BN37">
        <v>1.8997900000000001</v>
      </c>
      <c r="BO37">
        <v>398.79300000000001</v>
      </c>
      <c r="BP37">
        <v>22.456900000000001</v>
      </c>
      <c r="BQ37">
        <v>2.4422000000000001</v>
      </c>
      <c r="BR37">
        <v>2.2517100000000001</v>
      </c>
      <c r="BS37">
        <v>20.6463</v>
      </c>
      <c r="BT37">
        <v>19.335000000000001</v>
      </c>
      <c r="BU37">
        <v>0</v>
      </c>
      <c r="BV37">
        <v>0</v>
      </c>
      <c r="BW37">
        <v>0</v>
      </c>
      <c r="BX37">
        <v>0</v>
      </c>
      <c r="BY37">
        <v>4.45</v>
      </c>
      <c r="BZ37">
        <v>0</v>
      </c>
      <c r="CA37">
        <v>1196.75</v>
      </c>
      <c r="CB37">
        <v>0.68</v>
      </c>
      <c r="CC37">
        <v>39.436999999999998</v>
      </c>
      <c r="CD37">
        <v>44.125</v>
      </c>
      <c r="CE37">
        <v>42.125</v>
      </c>
      <c r="CF37">
        <v>43.061999999999998</v>
      </c>
      <c r="CG37">
        <v>40.5</v>
      </c>
      <c r="CH37">
        <v>0</v>
      </c>
      <c r="CI37">
        <v>0</v>
      </c>
      <c r="CJ37">
        <v>0</v>
      </c>
      <c r="CK37">
        <v>1689637623.4000001</v>
      </c>
      <c r="CL37">
        <v>0</v>
      </c>
      <c r="CM37">
        <v>1689636078</v>
      </c>
      <c r="CN37" t="s">
        <v>349</v>
      </c>
      <c r="CO37">
        <v>1689636078</v>
      </c>
      <c r="CP37">
        <v>1689636075</v>
      </c>
      <c r="CQ37">
        <v>44</v>
      </c>
      <c r="CR37">
        <v>5.0000000000000001E-3</v>
      </c>
      <c r="CS37">
        <v>2.1999999999999999E-2</v>
      </c>
      <c r="CT37">
        <v>-2.9129999999999998</v>
      </c>
      <c r="CU37">
        <v>3.4000000000000002E-2</v>
      </c>
      <c r="CV37">
        <v>415</v>
      </c>
      <c r="CW37">
        <v>21</v>
      </c>
      <c r="CX37">
        <v>0.15</v>
      </c>
      <c r="CY37">
        <v>0.03</v>
      </c>
      <c r="CZ37">
        <v>-3.4479544311058201</v>
      </c>
      <c r="DA37">
        <v>0.114236310619712</v>
      </c>
      <c r="DB37">
        <v>6.4865765628695796E-2</v>
      </c>
      <c r="DC37">
        <v>1</v>
      </c>
      <c r="DD37">
        <v>398.83357142857102</v>
      </c>
      <c r="DE37">
        <v>-0.15389610389609701</v>
      </c>
      <c r="DF37">
        <v>3.7001378904262597E-2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350</v>
      </c>
      <c r="DO37">
        <v>2.99396</v>
      </c>
      <c r="DP37">
        <v>2.7839200000000002</v>
      </c>
      <c r="DQ37">
        <v>9.5100100000000007E-2</v>
      </c>
      <c r="DR37">
        <v>9.3867999999999993E-2</v>
      </c>
      <c r="DS37">
        <v>0.119437</v>
      </c>
      <c r="DT37">
        <v>0.11057400000000001</v>
      </c>
      <c r="DU37">
        <v>26004.1</v>
      </c>
      <c r="DV37">
        <v>27592.799999999999</v>
      </c>
      <c r="DW37">
        <v>26933.4</v>
      </c>
      <c r="DX37">
        <v>28622.1</v>
      </c>
      <c r="DY37">
        <v>31258.6</v>
      </c>
      <c r="DZ37">
        <v>33943.5</v>
      </c>
      <c r="EA37">
        <v>35981.800000000003</v>
      </c>
      <c r="EB37">
        <v>38825.699999999997</v>
      </c>
      <c r="EC37">
        <v>2.0209700000000002</v>
      </c>
      <c r="ED37">
        <v>1.6644300000000001</v>
      </c>
      <c r="EE37">
        <v>4.5858299999999998E-2</v>
      </c>
      <c r="EF37">
        <v>0</v>
      </c>
      <c r="EG37">
        <v>28.203499999999998</v>
      </c>
      <c r="EH37">
        <v>999.9</v>
      </c>
      <c r="EI37">
        <v>38.011000000000003</v>
      </c>
      <c r="EJ37">
        <v>37.131999999999998</v>
      </c>
      <c r="EK37">
        <v>24.0746</v>
      </c>
      <c r="EL37">
        <v>62.717599999999997</v>
      </c>
      <c r="EM37">
        <v>29.214700000000001</v>
      </c>
      <c r="EN37">
        <v>1</v>
      </c>
      <c r="EO37">
        <v>0.45637699999999998</v>
      </c>
      <c r="EP37">
        <v>0.94603800000000005</v>
      </c>
      <c r="EQ37">
        <v>19.921900000000001</v>
      </c>
      <c r="ER37">
        <v>5.2112999999999996</v>
      </c>
      <c r="ES37">
        <v>11.943199999999999</v>
      </c>
      <c r="ET37">
        <v>4.9539999999999997</v>
      </c>
      <c r="EU37">
        <v>3.2970000000000002</v>
      </c>
      <c r="EV37">
        <v>9999</v>
      </c>
      <c r="EW37">
        <v>107</v>
      </c>
      <c r="EX37">
        <v>53.8</v>
      </c>
      <c r="EY37">
        <v>3649.8</v>
      </c>
      <c r="EZ37">
        <v>1.8603499999999999</v>
      </c>
      <c r="FA37">
        <v>1.8595900000000001</v>
      </c>
      <c r="FB37">
        <v>1.86493</v>
      </c>
      <c r="FC37">
        <v>1.8689</v>
      </c>
      <c r="FD37">
        <v>1.8638699999999999</v>
      </c>
      <c r="FE37">
        <v>1.86375</v>
      </c>
      <c r="FF37">
        <v>1.8638600000000001</v>
      </c>
      <c r="FG37">
        <v>1.86368</v>
      </c>
      <c r="FH37">
        <v>0</v>
      </c>
      <c r="FI37">
        <v>0</v>
      </c>
      <c r="FJ37">
        <v>0</v>
      </c>
      <c r="FK37">
        <v>0</v>
      </c>
      <c r="FL37" t="s">
        <v>351</v>
      </c>
      <c r="FM37" t="s">
        <v>352</v>
      </c>
      <c r="FN37" t="s">
        <v>353</v>
      </c>
      <c r="FO37" t="s">
        <v>353</v>
      </c>
      <c r="FP37" t="s">
        <v>353</v>
      </c>
      <c r="FQ37" t="s">
        <v>353</v>
      </c>
      <c r="FR37">
        <v>0</v>
      </c>
      <c r="FS37">
        <v>100</v>
      </c>
      <c r="FT37">
        <v>100</v>
      </c>
      <c r="FU37">
        <v>-2.9119999999999999</v>
      </c>
      <c r="FV37">
        <v>3.4200000000000001E-2</v>
      </c>
      <c r="FW37">
        <v>-2.9129090909091202</v>
      </c>
      <c r="FX37">
        <v>0</v>
      </c>
      <c r="FY37">
        <v>0</v>
      </c>
      <c r="FZ37">
        <v>0</v>
      </c>
      <c r="GA37">
        <v>3.41799999999957E-2</v>
      </c>
      <c r="GB37">
        <v>0</v>
      </c>
      <c r="GC37">
        <v>0</v>
      </c>
      <c r="GD37">
        <v>0</v>
      </c>
      <c r="GE37">
        <v>-1</v>
      </c>
      <c r="GF37">
        <v>-1</v>
      </c>
      <c r="GG37">
        <v>-1</v>
      </c>
      <c r="GH37">
        <v>-1</v>
      </c>
      <c r="GI37">
        <v>25.6</v>
      </c>
      <c r="GJ37">
        <v>25.7</v>
      </c>
      <c r="GK37">
        <v>1.0437000000000001</v>
      </c>
      <c r="GL37">
        <v>2.6196299999999999</v>
      </c>
      <c r="GM37">
        <v>1.4489700000000001</v>
      </c>
      <c r="GN37">
        <v>2.2900399999999999</v>
      </c>
      <c r="GO37">
        <v>1.5466299999999999</v>
      </c>
      <c r="GP37">
        <v>2.3901400000000002</v>
      </c>
      <c r="GQ37">
        <v>39.0931</v>
      </c>
      <c r="GR37">
        <v>16.145900000000001</v>
      </c>
      <c r="GS37">
        <v>18</v>
      </c>
      <c r="GT37">
        <v>554.053</v>
      </c>
      <c r="GU37">
        <v>399.24799999999999</v>
      </c>
      <c r="GV37">
        <v>28.367699999999999</v>
      </c>
      <c r="GW37">
        <v>32.9009</v>
      </c>
      <c r="GX37">
        <v>29.9999</v>
      </c>
      <c r="GY37">
        <v>32.8294</v>
      </c>
      <c r="GZ37">
        <v>32.8063</v>
      </c>
      <c r="HA37">
        <v>20.9023</v>
      </c>
      <c r="HB37">
        <v>0</v>
      </c>
      <c r="HC37">
        <v>-30</v>
      </c>
      <c r="HD37">
        <v>28.407900000000001</v>
      </c>
      <c r="HE37">
        <v>398.76400000000001</v>
      </c>
      <c r="HF37">
        <v>0</v>
      </c>
      <c r="HG37">
        <v>99.160399999999996</v>
      </c>
      <c r="HH37">
        <v>94.361500000000007</v>
      </c>
    </row>
    <row r="38" spans="1:216" x14ac:dyDescent="0.2">
      <c r="A38">
        <v>20</v>
      </c>
      <c r="B38">
        <v>1689637692.0999999</v>
      </c>
      <c r="C38">
        <v>1174.0999999046301</v>
      </c>
      <c r="D38" t="s">
        <v>390</v>
      </c>
      <c r="E38" t="s">
        <v>391</v>
      </c>
      <c r="F38" t="s">
        <v>344</v>
      </c>
      <c r="G38" t="s">
        <v>392</v>
      </c>
      <c r="H38" t="s">
        <v>345</v>
      </c>
      <c r="I38" t="s">
        <v>346</v>
      </c>
      <c r="J38" t="s">
        <v>347</v>
      </c>
      <c r="K38" t="s">
        <v>348</v>
      </c>
      <c r="L38">
        <v>1689637692.0999999</v>
      </c>
      <c r="M38">
        <f t="shared" si="0"/>
        <v>3.1125818368671482E-3</v>
      </c>
      <c r="N38">
        <f t="shared" si="1"/>
        <v>3.1125818368671481</v>
      </c>
      <c r="O38">
        <f t="shared" si="2"/>
        <v>12.163293751860749</v>
      </c>
      <c r="P38">
        <f t="shared" si="3"/>
        <v>399.34699999999998</v>
      </c>
      <c r="Q38">
        <f t="shared" si="4"/>
        <v>293.73448091289549</v>
      </c>
      <c r="R38">
        <f t="shared" si="5"/>
        <v>29.468423757746201</v>
      </c>
      <c r="S38">
        <f t="shared" si="6"/>
        <v>40.063824259959496</v>
      </c>
      <c r="T38">
        <f t="shared" si="7"/>
        <v>0.20614387889243149</v>
      </c>
      <c r="U38">
        <f t="shared" si="8"/>
        <v>3.5481649196048863</v>
      </c>
      <c r="V38">
        <f t="shared" si="9"/>
        <v>0.19971392415992054</v>
      </c>
      <c r="W38">
        <f t="shared" si="10"/>
        <v>0.12538220166321973</v>
      </c>
      <c r="X38">
        <f t="shared" si="11"/>
        <v>297.66950099999997</v>
      </c>
      <c r="Y38">
        <f t="shared" si="12"/>
        <v>30.174780269569673</v>
      </c>
      <c r="Z38">
        <f t="shared" si="13"/>
        <v>28.886700000000001</v>
      </c>
      <c r="AA38">
        <f t="shared" si="14"/>
        <v>3.9954806327211339</v>
      </c>
      <c r="AB38">
        <f t="shared" si="15"/>
        <v>60.364666067315945</v>
      </c>
      <c r="AC38">
        <f t="shared" si="16"/>
        <v>2.4824006878439997</v>
      </c>
      <c r="AD38">
        <f t="shared" si="17"/>
        <v>4.1123406283333681</v>
      </c>
      <c r="AE38">
        <f t="shared" si="18"/>
        <v>1.5130799448771342</v>
      </c>
      <c r="AF38">
        <f t="shared" si="19"/>
        <v>-137.26485900584123</v>
      </c>
      <c r="AG38">
        <f t="shared" si="20"/>
        <v>95.395658305579772</v>
      </c>
      <c r="AH38">
        <f t="shared" si="21"/>
        <v>5.9271232284074271</v>
      </c>
      <c r="AI38">
        <f t="shared" si="22"/>
        <v>261.72742352814595</v>
      </c>
      <c r="AJ38">
        <v>0</v>
      </c>
      <c r="AK38">
        <v>0</v>
      </c>
      <c r="AL38">
        <f t="shared" si="23"/>
        <v>1</v>
      </c>
      <c r="AM38">
        <f t="shared" si="24"/>
        <v>0</v>
      </c>
      <c r="AN38">
        <f t="shared" si="25"/>
        <v>52513.373174567481</v>
      </c>
      <c r="AO38">
        <f t="shared" si="26"/>
        <v>1799.8</v>
      </c>
      <c r="AP38">
        <f t="shared" si="27"/>
        <v>1517.2316999999998</v>
      </c>
      <c r="AQ38">
        <f t="shared" si="28"/>
        <v>0.84300016668518718</v>
      </c>
      <c r="AR38">
        <f t="shared" si="29"/>
        <v>0.16539032170241136</v>
      </c>
      <c r="AS38">
        <v>1689637692.0999999</v>
      </c>
      <c r="AT38">
        <v>399.34699999999998</v>
      </c>
      <c r="AU38">
        <v>409.21899999999999</v>
      </c>
      <c r="AV38">
        <v>24.744</v>
      </c>
      <c r="AW38">
        <v>22.508700000000001</v>
      </c>
      <c r="AX38">
        <v>402.26</v>
      </c>
      <c r="AY38">
        <v>24.709900000000001</v>
      </c>
      <c r="AZ38">
        <v>500.02</v>
      </c>
      <c r="BA38">
        <v>100.27</v>
      </c>
      <c r="BB38">
        <v>5.3338499999999997E-2</v>
      </c>
      <c r="BC38">
        <v>29.385400000000001</v>
      </c>
      <c r="BD38">
        <v>28.886700000000001</v>
      </c>
      <c r="BE38">
        <v>999.9</v>
      </c>
      <c r="BF38">
        <v>0</v>
      </c>
      <c r="BG38">
        <v>0</v>
      </c>
      <c r="BH38">
        <v>9982.5</v>
      </c>
      <c r="BI38">
        <v>0</v>
      </c>
      <c r="BJ38">
        <v>0.59093399999999996</v>
      </c>
      <c r="BK38">
        <v>-9.8723799999999997</v>
      </c>
      <c r="BL38">
        <v>409.47899999999998</v>
      </c>
      <c r="BM38">
        <v>418.642</v>
      </c>
      <c r="BN38">
        <v>2.2353700000000001</v>
      </c>
      <c r="BO38">
        <v>409.21899999999999</v>
      </c>
      <c r="BP38">
        <v>22.508700000000001</v>
      </c>
      <c r="BQ38">
        <v>2.48109</v>
      </c>
      <c r="BR38">
        <v>2.2569400000000002</v>
      </c>
      <c r="BS38">
        <v>20.902999999999999</v>
      </c>
      <c r="BT38">
        <v>19.372399999999999</v>
      </c>
      <c r="BU38">
        <v>1799.8</v>
      </c>
      <c r="BV38">
        <v>0.89999200000000001</v>
      </c>
      <c r="BW38">
        <v>0.100008</v>
      </c>
      <c r="BX38">
        <v>0</v>
      </c>
      <c r="BY38">
        <v>2.1276000000000002</v>
      </c>
      <c r="BZ38">
        <v>0</v>
      </c>
      <c r="CA38">
        <v>9813.58</v>
      </c>
      <c r="CB38">
        <v>13893.4</v>
      </c>
      <c r="CC38">
        <v>40.75</v>
      </c>
      <c r="CD38">
        <v>43.875</v>
      </c>
      <c r="CE38">
        <v>42.186999999999998</v>
      </c>
      <c r="CF38">
        <v>43</v>
      </c>
      <c r="CG38">
        <v>41.061999999999998</v>
      </c>
      <c r="CH38">
        <v>1619.81</v>
      </c>
      <c r="CI38">
        <v>179.99</v>
      </c>
      <c r="CJ38">
        <v>0</v>
      </c>
      <c r="CK38">
        <v>1689637699.8</v>
      </c>
      <c r="CL38">
        <v>0</v>
      </c>
      <c r="CM38">
        <v>1689636078</v>
      </c>
      <c r="CN38" t="s">
        <v>349</v>
      </c>
      <c r="CO38">
        <v>1689636078</v>
      </c>
      <c r="CP38">
        <v>1689636075</v>
      </c>
      <c r="CQ38">
        <v>44</v>
      </c>
      <c r="CR38">
        <v>5.0000000000000001E-3</v>
      </c>
      <c r="CS38">
        <v>2.1999999999999999E-2</v>
      </c>
      <c r="CT38">
        <v>-2.9129999999999998</v>
      </c>
      <c r="CU38">
        <v>3.4000000000000002E-2</v>
      </c>
      <c r="CV38">
        <v>415</v>
      </c>
      <c r="CW38">
        <v>21</v>
      </c>
      <c r="CX38">
        <v>0.15</v>
      </c>
      <c r="CY38">
        <v>0.03</v>
      </c>
      <c r="CZ38">
        <v>14.498056026598499</v>
      </c>
      <c r="DA38">
        <v>1.6520289582624701</v>
      </c>
      <c r="DB38">
        <v>0.19159912775905399</v>
      </c>
      <c r="DC38">
        <v>1</v>
      </c>
      <c r="DD38">
        <v>408.71224999999998</v>
      </c>
      <c r="DE38">
        <v>2.6664812030071401</v>
      </c>
      <c r="DF38">
        <v>0.26539684907699201</v>
      </c>
      <c r="DG38">
        <v>-1</v>
      </c>
      <c r="DH38">
        <v>1799.9504999999999</v>
      </c>
      <c r="DI38">
        <v>-0.108003474065473</v>
      </c>
      <c r="DJ38">
        <v>8.7719724121789397E-2</v>
      </c>
      <c r="DK38">
        <v>1</v>
      </c>
      <c r="DL38">
        <v>2</v>
      </c>
      <c r="DM38">
        <v>2</v>
      </c>
      <c r="DN38" t="s">
        <v>350</v>
      </c>
      <c r="DO38">
        <v>2.9941800000000001</v>
      </c>
      <c r="DP38">
        <v>2.7837999999999998</v>
      </c>
      <c r="DQ38">
        <v>9.4969399999999995E-2</v>
      </c>
      <c r="DR38">
        <v>9.5754300000000001E-2</v>
      </c>
      <c r="DS38">
        <v>0.12076000000000001</v>
      </c>
      <c r="DT38">
        <v>0.11075599999999999</v>
      </c>
      <c r="DU38">
        <v>26010.5</v>
      </c>
      <c r="DV38">
        <v>27537.4</v>
      </c>
      <c r="DW38">
        <v>26936.2</v>
      </c>
      <c r="DX38">
        <v>28624.2</v>
      </c>
      <c r="DY38">
        <v>31214.9</v>
      </c>
      <c r="DZ38">
        <v>33938.699999999997</v>
      </c>
      <c r="EA38">
        <v>35985.800000000003</v>
      </c>
      <c r="EB38">
        <v>38828.199999999997</v>
      </c>
      <c r="EC38">
        <v>2.0220199999999999</v>
      </c>
      <c r="ED38">
        <v>1.6636500000000001</v>
      </c>
      <c r="EE38">
        <v>4.57242E-2</v>
      </c>
      <c r="EF38">
        <v>0</v>
      </c>
      <c r="EG38">
        <v>28.140799999999999</v>
      </c>
      <c r="EH38">
        <v>999.9</v>
      </c>
      <c r="EI38">
        <v>37.969000000000001</v>
      </c>
      <c r="EJ38">
        <v>37.231999999999999</v>
      </c>
      <c r="EK38">
        <v>24.177900000000001</v>
      </c>
      <c r="EL38">
        <v>62.7376</v>
      </c>
      <c r="EM38">
        <v>29.102599999999999</v>
      </c>
      <c r="EN38">
        <v>1</v>
      </c>
      <c r="EO38">
        <v>0.458455</v>
      </c>
      <c r="EP38">
        <v>-0.182925</v>
      </c>
      <c r="EQ38">
        <v>19.904</v>
      </c>
      <c r="ER38">
        <v>5.2117500000000003</v>
      </c>
      <c r="ES38">
        <v>11.944100000000001</v>
      </c>
      <c r="ET38">
        <v>4.9538500000000001</v>
      </c>
      <c r="EU38">
        <v>3.2970000000000002</v>
      </c>
      <c r="EV38">
        <v>9999</v>
      </c>
      <c r="EW38">
        <v>107</v>
      </c>
      <c r="EX38">
        <v>53.8</v>
      </c>
      <c r="EY38">
        <v>3651.3</v>
      </c>
      <c r="EZ38">
        <v>1.86032</v>
      </c>
      <c r="FA38">
        <v>1.85958</v>
      </c>
      <c r="FB38">
        <v>1.8648800000000001</v>
      </c>
      <c r="FC38">
        <v>1.8688800000000001</v>
      </c>
      <c r="FD38">
        <v>1.8638600000000001</v>
      </c>
      <c r="FE38">
        <v>1.86372</v>
      </c>
      <c r="FF38">
        <v>1.8638399999999999</v>
      </c>
      <c r="FG38">
        <v>1.86361</v>
      </c>
      <c r="FH38">
        <v>0</v>
      </c>
      <c r="FI38">
        <v>0</v>
      </c>
      <c r="FJ38">
        <v>0</v>
      </c>
      <c r="FK38">
        <v>0</v>
      </c>
      <c r="FL38" t="s">
        <v>351</v>
      </c>
      <c r="FM38" t="s">
        <v>352</v>
      </c>
      <c r="FN38" t="s">
        <v>353</v>
      </c>
      <c r="FO38" t="s">
        <v>353</v>
      </c>
      <c r="FP38" t="s">
        <v>353</v>
      </c>
      <c r="FQ38" t="s">
        <v>353</v>
      </c>
      <c r="FR38">
        <v>0</v>
      </c>
      <c r="FS38">
        <v>100</v>
      </c>
      <c r="FT38">
        <v>100</v>
      </c>
      <c r="FU38">
        <v>-2.9129999999999998</v>
      </c>
      <c r="FV38">
        <v>3.4099999999999998E-2</v>
      </c>
      <c r="FW38">
        <v>-2.9129090909091202</v>
      </c>
      <c r="FX38">
        <v>0</v>
      </c>
      <c r="FY38">
        <v>0</v>
      </c>
      <c r="FZ38">
        <v>0</v>
      </c>
      <c r="GA38">
        <v>3.41799999999957E-2</v>
      </c>
      <c r="GB38">
        <v>0</v>
      </c>
      <c r="GC38">
        <v>0</v>
      </c>
      <c r="GD38">
        <v>0</v>
      </c>
      <c r="GE38">
        <v>-1</v>
      </c>
      <c r="GF38">
        <v>-1</v>
      </c>
      <c r="GG38">
        <v>-1</v>
      </c>
      <c r="GH38">
        <v>-1</v>
      </c>
      <c r="GI38">
        <v>26.9</v>
      </c>
      <c r="GJ38">
        <v>27</v>
      </c>
      <c r="GK38">
        <v>1.0656699999999999</v>
      </c>
      <c r="GL38">
        <v>2.6245099999999999</v>
      </c>
      <c r="GM38">
        <v>1.4489700000000001</v>
      </c>
      <c r="GN38">
        <v>2.2900399999999999</v>
      </c>
      <c r="GO38">
        <v>1.5466299999999999</v>
      </c>
      <c r="GP38">
        <v>2.4133300000000002</v>
      </c>
      <c r="GQ38">
        <v>39.1676</v>
      </c>
      <c r="GR38">
        <v>16.093399999999999</v>
      </c>
      <c r="GS38">
        <v>18</v>
      </c>
      <c r="GT38">
        <v>554.63</v>
      </c>
      <c r="GU38">
        <v>398.67500000000001</v>
      </c>
      <c r="GV38">
        <v>26.642700000000001</v>
      </c>
      <c r="GW38">
        <v>32.892099999999999</v>
      </c>
      <c r="GX38">
        <v>29.9907</v>
      </c>
      <c r="GY38">
        <v>32.816099999999999</v>
      </c>
      <c r="GZ38">
        <v>32.794600000000003</v>
      </c>
      <c r="HA38">
        <v>21.343699999999998</v>
      </c>
      <c r="HB38">
        <v>0</v>
      </c>
      <c r="HC38">
        <v>-30</v>
      </c>
      <c r="HD38">
        <v>26.8613</v>
      </c>
      <c r="HE38">
        <v>409.495</v>
      </c>
      <c r="HF38">
        <v>0</v>
      </c>
      <c r="HG38">
        <v>99.1708</v>
      </c>
      <c r="HH38">
        <v>94.367999999999995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2023-07-17T15:51:41Z</dcterms:created>
  <dcterms:modified xsi:type="dcterms:W3CDTF">2023-07-21T06:27:17Z</dcterms:modified>
</cp:coreProperties>
</file>