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38750304-DA4E-8746-AB0A-10019EF9EA0E}" xr6:coauthVersionLast="47" xr6:coauthVersionMax="47" xr10:uidLastSave="{00000000-0000-0000-0000-000000000000}"/>
  <bookViews>
    <workbookView xWindow="6560" yWindow="760" windowWidth="18180" windowHeight="13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M37" i="1"/>
  <c r="AL37" i="1"/>
  <c r="P37" i="1" s="1"/>
  <c r="AD37" i="1"/>
  <c r="AC37" i="1"/>
  <c r="AB37" i="1" s="1"/>
  <c r="U37" i="1"/>
  <c r="S37" i="1"/>
  <c r="O37" i="1"/>
  <c r="N37" i="1"/>
  <c r="M37" i="1" s="1"/>
  <c r="AF37" i="1" s="1"/>
  <c r="AR36" i="1"/>
  <c r="AQ36" i="1"/>
  <c r="AP36" i="1"/>
  <c r="AO36" i="1"/>
  <c r="AN36" i="1"/>
  <c r="AM36" i="1"/>
  <c r="AL36" i="1"/>
  <c r="N36" i="1" s="1"/>
  <c r="M36" i="1" s="1"/>
  <c r="AD36" i="1"/>
  <c r="AC36" i="1"/>
  <c r="AB36" i="1" s="1"/>
  <c r="X36" i="1"/>
  <c r="U36" i="1"/>
  <c r="S36" i="1"/>
  <c r="P36" i="1"/>
  <c r="AR35" i="1"/>
  <c r="AQ35" i="1"/>
  <c r="AO35" i="1"/>
  <c r="AP35" i="1" s="1"/>
  <c r="AN35" i="1"/>
  <c r="AL35" i="1" s="1"/>
  <c r="AD35" i="1"/>
  <c r="AC35" i="1"/>
  <c r="U35" i="1"/>
  <c r="AR34" i="1"/>
  <c r="AQ34" i="1"/>
  <c r="AO34" i="1"/>
  <c r="AP34" i="1" s="1"/>
  <c r="AN34" i="1"/>
  <c r="AL34" i="1"/>
  <c r="AD34" i="1"/>
  <c r="AC34" i="1"/>
  <c r="AB34" i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P32" i="1"/>
  <c r="AO32" i="1"/>
  <c r="AN32" i="1"/>
  <c r="AM32" i="1"/>
  <c r="AL32" i="1"/>
  <c r="N32" i="1" s="1"/>
  <c r="M32" i="1" s="1"/>
  <c r="AF32" i="1" s="1"/>
  <c r="AD32" i="1"/>
  <c r="AC32" i="1"/>
  <c r="AB32" i="1" s="1"/>
  <c r="X32" i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N31" i="1"/>
  <c r="M31" i="1" s="1"/>
  <c r="AF31" i="1" s="1"/>
  <c r="AR30" i="1"/>
  <c r="AQ30" i="1"/>
  <c r="AO30" i="1"/>
  <c r="AP30" i="1" s="1"/>
  <c r="AN30" i="1"/>
  <c r="AL30" i="1"/>
  <c r="AD30" i="1"/>
  <c r="AC30" i="1"/>
  <c r="AB30" i="1"/>
  <c r="U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P28" i="1"/>
  <c r="AO28" i="1"/>
  <c r="AN28" i="1"/>
  <c r="AM28" i="1"/>
  <c r="AL28" i="1"/>
  <c r="N28" i="1" s="1"/>
  <c r="M28" i="1" s="1"/>
  <c r="AF28" i="1" s="1"/>
  <c r="AD28" i="1"/>
  <c r="AC28" i="1"/>
  <c r="AB28" i="1" s="1"/>
  <c r="X28" i="1"/>
  <c r="U28" i="1"/>
  <c r="S28" i="1"/>
  <c r="P28" i="1"/>
  <c r="AR27" i="1"/>
  <c r="AQ27" i="1"/>
  <c r="AO27" i="1"/>
  <c r="AN27" i="1"/>
  <c r="AL27" i="1" s="1"/>
  <c r="N27" i="1" s="1"/>
  <c r="M27" i="1" s="1"/>
  <c r="AD27" i="1"/>
  <c r="AC27" i="1"/>
  <c r="U27" i="1"/>
  <c r="AR26" i="1"/>
  <c r="AQ26" i="1"/>
  <c r="AO26" i="1"/>
  <c r="AP26" i="1" s="1"/>
  <c r="AN26" i="1"/>
  <c r="AL26" i="1"/>
  <c r="AD26" i="1"/>
  <c r="AC26" i="1"/>
  <c r="AB26" i="1"/>
  <c r="U26" i="1"/>
  <c r="AR25" i="1"/>
  <c r="AQ25" i="1"/>
  <c r="AO25" i="1"/>
  <c r="AP25" i="1" s="1"/>
  <c r="AN25" i="1"/>
  <c r="AL25" i="1" s="1"/>
  <c r="AD25" i="1"/>
  <c r="AC25" i="1"/>
  <c r="AB25" i="1" s="1"/>
  <c r="U25" i="1"/>
  <c r="S25" i="1"/>
  <c r="AR24" i="1"/>
  <c r="AQ24" i="1"/>
  <c r="AP24" i="1" s="1"/>
  <c r="AO24" i="1"/>
  <c r="AN24" i="1"/>
  <c r="AM24" i="1"/>
  <c r="AL24" i="1"/>
  <c r="N24" i="1" s="1"/>
  <c r="M24" i="1" s="1"/>
  <c r="AF24" i="1"/>
  <c r="AD24" i="1"/>
  <c r="AC24" i="1"/>
  <c r="AB24" i="1" s="1"/>
  <c r="Y24" i="1"/>
  <c r="Z24" i="1" s="1"/>
  <c r="X24" i="1"/>
  <c r="U24" i="1"/>
  <c r="S24" i="1"/>
  <c r="P24" i="1"/>
  <c r="AR23" i="1"/>
  <c r="AQ23" i="1"/>
  <c r="AO23" i="1"/>
  <c r="AN23" i="1"/>
  <c r="AL23" i="1" s="1"/>
  <c r="AD23" i="1"/>
  <c r="AC23" i="1"/>
  <c r="AB23" i="1" s="1"/>
  <c r="U23" i="1"/>
  <c r="O23" i="1"/>
  <c r="N23" i="1"/>
  <c r="M23" i="1" s="1"/>
  <c r="AF23" i="1" s="1"/>
  <c r="AR22" i="1"/>
  <c r="AQ22" i="1"/>
  <c r="AO22" i="1"/>
  <c r="AP22" i="1" s="1"/>
  <c r="AN22" i="1"/>
  <c r="AL22" i="1"/>
  <c r="AD22" i="1"/>
  <c r="AC22" i="1"/>
  <c r="AB22" i="1"/>
  <c r="U22" i="1"/>
  <c r="AR21" i="1"/>
  <c r="AQ21" i="1"/>
  <c r="AO21" i="1"/>
  <c r="AP21" i="1" s="1"/>
  <c r="AN21" i="1"/>
  <c r="AL21" i="1" s="1"/>
  <c r="AD21" i="1"/>
  <c r="AC21" i="1"/>
  <c r="AB21" i="1" s="1"/>
  <c r="U21" i="1"/>
  <c r="S21" i="1"/>
  <c r="AR20" i="1"/>
  <c r="AQ20" i="1"/>
  <c r="AP20" i="1"/>
  <c r="AO20" i="1"/>
  <c r="AN20" i="1"/>
  <c r="AM20" i="1"/>
  <c r="AL20" i="1"/>
  <c r="N20" i="1" s="1"/>
  <c r="M20" i="1" s="1"/>
  <c r="AF20" i="1"/>
  <c r="AD20" i="1"/>
  <c r="AC20" i="1"/>
  <c r="AB20" i="1" s="1"/>
  <c r="X20" i="1"/>
  <c r="U20" i="1"/>
  <c r="S20" i="1"/>
  <c r="P20" i="1"/>
  <c r="AR19" i="1"/>
  <c r="AQ19" i="1"/>
  <c r="AO19" i="1"/>
  <c r="AN19" i="1"/>
  <c r="AL19" i="1" s="1"/>
  <c r="AD19" i="1"/>
  <c r="AC19" i="1"/>
  <c r="AB19" i="1" s="1"/>
  <c r="U19" i="1"/>
  <c r="N19" i="1"/>
  <c r="M19" i="1" s="1"/>
  <c r="AF19" i="1" s="1"/>
  <c r="AF27" i="1" l="1"/>
  <c r="AP23" i="1"/>
  <c r="X23" i="1"/>
  <c r="AA24" i="1"/>
  <c r="AE24" i="1" s="1"/>
  <c r="AH24" i="1"/>
  <c r="AI24" i="1" s="1"/>
  <c r="AB27" i="1"/>
  <c r="S19" i="1"/>
  <c r="P19" i="1"/>
  <c r="AM19" i="1"/>
  <c r="P22" i="1"/>
  <c r="O22" i="1"/>
  <c r="N22" i="1"/>
  <c r="M22" i="1" s="1"/>
  <c r="S22" i="1"/>
  <c r="S35" i="1"/>
  <c r="P35" i="1"/>
  <c r="O35" i="1"/>
  <c r="AM35" i="1"/>
  <c r="Y28" i="1"/>
  <c r="Z28" i="1" s="1"/>
  <c r="P29" i="1"/>
  <c r="O29" i="1"/>
  <c r="N29" i="1"/>
  <c r="M29" i="1" s="1"/>
  <c r="AM29" i="1"/>
  <c r="S29" i="1"/>
  <c r="AF36" i="1"/>
  <c r="O19" i="1"/>
  <c r="AG24" i="1"/>
  <c r="AP27" i="1"/>
  <c r="X27" i="1"/>
  <c r="P30" i="1"/>
  <c r="O30" i="1"/>
  <c r="N30" i="1"/>
  <c r="M30" i="1" s="1"/>
  <c r="AM30" i="1"/>
  <c r="S30" i="1"/>
  <c r="N35" i="1"/>
  <c r="M35" i="1" s="1"/>
  <c r="AP19" i="1"/>
  <c r="X19" i="1"/>
  <c r="AM22" i="1"/>
  <c r="V24" i="1"/>
  <c r="T24" i="1" s="1"/>
  <c r="W24" i="1" s="1"/>
  <c r="P25" i="1"/>
  <c r="O25" i="1"/>
  <c r="N25" i="1"/>
  <c r="M25" i="1" s="1"/>
  <c r="AM25" i="1"/>
  <c r="Y32" i="1"/>
  <c r="Z32" i="1" s="1"/>
  <c r="V32" i="1" s="1"/>
  <c r="T32" i="1" s="1"/>
  <c r="W32" i="1" s="1"/>
  <c r="Y20" i="1"/>
  <c r="Z20" i="1" s="1"/>
  <c r="V20" i="1" s="1"/>
  <c r="T20" i="1" s="1"/>
  <c r="W20" i="1" s="1"/>
  <c r="Q20" i="1" s="1"/>
  <c r="R20" i="1" s="1"/>
  <c r="S31" i="1"/>
  <c r="P31" i="1"/>
  <c r="O31" i="1"/>
  <c r="AM31" i="1"/>
  <c r="P33" i="1"/>
  <c r="O33" i="1"/>
  <c r="N33" i="1"/>
  <c r="M33" i="1" s="1"/>
  <c r="AM33" i="1"/>
  <c r="S33" i="1"/>
  <c r="S27" i="1"/>
  <c r="P27" i="1"/>
  <c r="O27" i="1"/>
  <c r="AM27" i="1"/>
  <c r="V28" i="1"/>
  <c r="T28" i="1" s="1"/>
  <c r="W28" i="1" s="1"/>
  <c r="P21" i="1"/>
  <c r="O21" i="1"/>
  <c r="N21" i="1"/>
  <c r="M21" i="1" s="1"/>
  <c r="AM21" i="1"/>
  <c r="S23" i="1"/>
  <c r="P23" i="1"/>
  <c r="AM23" i="1"/>
  <c r="O26" i="1"/>
  <c r="P26" i="1"/>
  <c r="N26" i="1"/>
  <c r="M26" i="1" s="1"/>
  <c r="AM26" i="1"/>
  <c r="S26" i="1"/>
  <c r="P34" i="1"/>
  <c r="O34" i="1"/>
  <c r="N34" i="1"/>
  <c r="M34" i="1" s="1"/>
  <c r="AM34" i="1"/>
  <c r="S34" i="1"/>
  <c r="AB35" i="1"/>
  <c r="O20" i="1"/>
  <c r="O24" i="1"/>
  <c r="O28" i="1"/>
  <c r="O32" i="1"/>
  <c r="O36" i="1"/>
  <c r="S38" i="1"/>
  <c r="AM38" i="1"/>
  <c r="Y36" i="1"/>
  <c r="Z36" i="1" s="1"/>
  <c r="V36" i="1" s="1"/>
  <c r="T36" i="1" s="1"/>
  <c r="W36" i="1" s="1"/>
  <c r="Q36" i="1" s="1"/>
  <c r="R36" i="1" s="1"/>
  <c r="X31" i="1"/>
  <c r="X35" i="1"/>
  <c r="N38" i="1"/>
  <c r="M38" i="1" s="1"/>
  <c r="O38" i="1"/>
  <c r="X22" i="1"/>
  <c r="X26" i="1"/>
  <c r="X30" i="1"/>
  <c r="X34" i="1"/>
  <c r="X38" i="1"/>
  <c r="X21" i="1"/>
  <c r="X25" i="1"/>
  <c r="X29" i="1"/>
  <c r="X33" i="1"/>
  <c r="X37" i="1"/>
  <c r="Q28" i="1" l="1"/>
  <c r="R28" i="1" s="1"/>
  <c r="Q32" i="1"/>
  <c r="R32" i="1" s="1"/>
  <c r="Y30" i="1"/>
  <c r="Z30" i="1" s="1"/>
  <c r="V30" i="1" s="1"/>
  <c r="T30" i="1" s="1"/>
  <c r="W30" i="1" s="1"/>
  <c r="Q30" i="1" s="1"/>
  <c r="R30" i="1" s="1"/>
  <c r="Y19" i="1"/>
  <c r="Z19" i="1" s="1"/>
  <c r="Y27" i="1"/>
  <c r="Z27" i="1" s="1"/>
  <c r="Y33" i="1"/>
  <c r="Z33" i="1" s="1"/>
  <c r="Y26" i="1"/>
  <c r="Z26" i="1" s="1"/>
  <c r="V26" i="1" s="1"/>
  <c r="T26" i="1" s="1"/>
  <c r="W26" i="1" s="1"/>
  <c r="Q26" i="1" s="1"/>
  <c r="R26" i="1" s="1"/>
  <c r="Y29" i="1"/>
  <c r="Z29" i="1" s="1"/>
  <c r="V29" i="1" s="1"/>
  <c r="T29" i="1" s="1"/>
  <c r="W29" i="1" s="1"/>
  <c r="Q29" i="1" s="1"/>
  <c r="R29" i="1" s="1"/>
  <c r="Y22" i="1"/>
  <c r="Z22" i="1" s="1"/>
  <c r="V22" i="1" s="1"/>
  <c r="T22" i="1" s="1"/>
  <c r="W22" i="1" s="1"/>
  <c r="Q22" i="1" s="1"/>
  <c r="R22" i="1" s="1"/>
  <c r="AF25" i="1"/>
  <c r="AF35" i="1"/>
  <c r="AF29" i="1"/>
  <c r="Y23" i="1"/>
  <c r="Z23" i="1" s="1"/>
  <c r="AF21" i="1"/>
  <c r="V21" i="1"/>
  <c r="T21" i="1" s="1"/>
  <c r="W21" i="1" s="1"/>
  <c r="Q21" i="1" s="1"/>
  <c r="R21" i="1" s="1"/>
  <c r="AF26" i="1"/>
  <c r="AF34" i="1"/>
  <c r="AF38" i="1"/>
  <c r="Y38" i="1"/>
  <c r="Z38" i="1" s="1"/>
  <c r="Y35" i="1"/>
  <c r="Z35" i="1" s="1"/>
  <c r="AF33" i="1"/>
  <c r="Q24" i="1"/>
  <c r="R24" i="1" s="1"/>
  <c r="AF30" i="1"/>
  <c r="Y25" i="1"/>
  <c r="Z25" i="1" s="1"/>
  <c r="V25" i="1" s="1"/>
  <c r="T25" i="1" s="1"/>
  <c r="W25" i="1" s="1"/>
  <c r="Q25" i="1" s="1"/>
  <c r="R25" i="1" s="1"/>
  <c r="Y21" i="1"/>
  <c r="Z21" i="1" s="1"/>
  <c r="Y31" i="1"/>
  <c r="Z31" i="1" s="1"/>
  <c r="AA20" i="1"/>
  <c r="AE20" i="1" s="1"/>
  <c r="AH20" i="1"/>
  <c r="AG20" i="1"/>
  <c r="AA28" i="1"/>
  <c r="AE28" i="1" s="1"/>
  <c r="AH28" i="1"/>
  <c r="AG28" i="1"/>
  <c r="Y37" i="1"/>
  <c r="Z37" i="1" s="1"/>
  <c r="Y34" i="1"/>
  <c r="Z34" i="1" s="1"/>
  <c r="V34" i="1" s="1"/>
  <c r="T34" i="1" s="1"/>
  <c r="W34" i="1" s="1"/>
  <c r="Q34" i="1" s="1"/>
  <c r="R34" i="1" s="1"/>
  <c r="AA36" i="1"/>
  <c r="AE36" i="1" s="1"/>
  <c r="AH36" i="1"/>
  <c r="AG36" i="1"/>
  <c r="AA32" i="1"/>
  <c r="AE32" i="1" s="1"/>
  <c r="AH32" i="1"/>
  <c r="AG32" i="1"/>
  <c r="AF22" i="1"/>
  <c r="AA33" i="1" l="1"/>
  <c r="AE33" i="1" s="1"/>
  <c r="AH33" i="1"/>
  <c r="AG33" i="1"/>
  <c r="AH22" i="1"/>
  <c r="AA22" i="1"/>
  <c r="AE22" i="1" s="1"/>
  <c r="AG22" i="1"/>
  <c r="AI20" i="1"/>
  <c r="AA27" i="1"/>
  <c r="AE27" i="1" s="1"/>
  <c r="AH27" i="1"/>
  <c r="AG27" i="1"/>
  <c r="V27" i="1"/>
  <c r="T27" i="1" s="1"/>
  <c r="W27" i="1" s="1"/>
  <c r="Q27" i="1" s="1"/>
  <c r="R27" i="1" s="1"/>
  <c r="AI32" i="1"/>
  <c r="AH25" i="1"/>
  <c r="AA25" i="1"/>
  <c r="AE25" i="1" s="1"/>
  <c r="AG25" i="1"/>
  <c r="AH38" i="1"/>
  <c r="AA38" i="1"/>
  <c r="AE38" i="1" s="1"/>
  <c r="AG38" i="1"/>
  <c r="AH34" i="1"/>
  <c r="AA34" i="1"/>
  <c r="AE34" i="1" s="1"/>
  <c r="AG34" i="1"/>
  <c r="V38" i="1"/>
  <c r="T38" i="1" s="1"/>
  <c r="W38" i="1" s="1"/>
  <c r="Q38" i="1" s="1"/>
  <c r="R38" i="1" s="1"/>
  <c r="AA37" i="1"/>
  <c r="AE37" i="1" s="1"/>
  <c r="AH37" i="1"/>
  <c r="V37" i="1"/>
  <c r="T37" i="1" s="1"/>
  <c r="W37" i="1" s="1"/>
  <c r="Q37" i="1" s="1"/>
  <c r="R37" i="1" s="1"/>
  <c r="AG37" i="1"/>
  <c r="AA23" i="1"/>
  <c r="AE23" i="1" s="1"/>
  <c r="AH23" i="1"/>
  <c r="AG23" i="1"/>
  <c r="V23" i="1"/>
  <c r="T23" i="1" s="1"/>
  <c r="W23" i="1" s="1"/>
  <c r="Q23" i="1" s="1"/>
  <c r="R23" i="1" s="1"/>
  <c r="AA31" i="1"/>
  <c r="AE31" i="1" s="1"/>
  <c r="AH31" i="1"/>
  <c r="AG31" i="1"/>
  <c r="V31" i="1"/>
  <c r="T31" i="1" s="1"/>
  <c r="W31" i="1" s="1"/>
  <c r="Q31" i="1" s="1"/>
  <c r="R31" i="1" s="1"/>
  <c r="V33" i="1"/>
  <c r="T33" i="1" s="1"/>
  <c r="W33" i="1" s="1"/>
  <c r="Q33" i="1" s="1"/>
  <c r="R33" i="1" s="1"/>
  <c r="AA19" i="1"/>
  <c r="AE19" i="1" s="1"/>
  <c r="AH19" i="1"/>
  <c r="AG19" i="1"/>
  <c r="V19" i="1"/>
  <c r="T19" i="1" s="1"/>
  <c r="W19" i="1" s="1"/>
  <c r="Q19" i="1" s="1"/>
  <c r="R19" i="1" s="1"/>
  <c r="AA29" i="1"/>
  <c r="AE29" i="1" s="1"/>
  <c r="AH29" i="1"/>
  <c r="AG29" i="1"/>
  <c r="AI28" i="1"/>
  <c r="AH21" i="1"/>
  <c r="AA21" i="1"/>
  <c r="AE21" i="1" s="1"/>
  <c r="AG21" i="1"/>
  <c r="AA35" i="1"/>
  <c r="AE35" i="1" s="1"/>
  <c r="AH35" i="1"/>
  <c r="AG35" i="1"/>
  <c r="V35" i="1"/>
  <c r="T35" i="1" s="1"/>
  <c r="W35" i="1" s="1"/>
  <c r="Q35" i="1" s="1"/>
  <c r="R35" i="1" s="1"/>
  <c r="AI36" i="1"/>
  <c r="AH26" i="1"/>
  <c r="AA26" i="1"/>
  <c r="AE26" i="1" s="1"/>
  <c r="AG26" i="1"/>
  <c r="AH30" i="1"/>
  <c r="AA30" i="1"/>
  <c r="AE30" i="1" s="1"/>
  <c r="AG30" i="1"/>
  <c r="AI34" i="1" l="1"/>
  <c r="AI35" i="1"/>
  <c r="AI31" i="1"/>
  <c r="AI37" i="1"/>
  <c r="AI38" i="1"/>
  <c r="AI30" i="1"/>
  <c r="AI19" i="1"/>
  <c r="AI25" i="1"/>
  <c r="AI26" i="1"/>
  <c r="AI21" i="1"/>
  <c r="AI23" i="1"/>
  <c r="AI22" i="1"/>
  <c r="AI33" i="1"/>
  <c r="AI29" i="1"/>
  <c r="AI27" i="1"/>
</calcChain>
</file>

<file path=xl/sharedStrings.xml><?xml version="1.0" encoding="utf-8"?>
<sst xmlns="http://schemas.openxmlformats.org/spreadsheetml/2006/main" count="1012" uniqueCount="393">
  <si>
    <t>File opened</t>
  </si>
  <si>
    <t>2023-07-17 17:00:39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</si>
  <si>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</si>
  <si>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</si>
  <si>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</si>
  <si>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</si>
  <si>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</si>
  <si>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</si>
  <si>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</si>
  <si>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</si>
  <si>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</si>
  <si>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</si>
  <si>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</si>
  <si>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{"h2obspan1": "1.00295", "tbzero": "0.0309811", "h2oaspan1": "1.00972", "co2aspan1": "1.00275", "h2obspanconc2": "0", "co2azero": "0.93247", "tazero": "-0.061388", "h2obzero": "1.01733", "flowazero": "0.27678", "chamberpressurezero": "2.68218", "co2aspanconc1": "2491", "h2obspan2": "0", "flowbzero": "0.32228", "flowmeterzero": "1.00451", "co2aspan2a": "0.305485", "co2bzero": "0.935154", "oxygen": "21", "co2bspan2a": "0.304297", "co2bspanconc2": "299.3", "ssa_ref": "31724", "co2bspan2": "-0.0338567", "h2oaspanconc2": "0", "ssb_ref": "35739", "h2obspanconc1": "12.12", "co2aspanconc2": "299.3", "co2bspan2b": "0.301941", "h2obspan2a": "0.0707451", "h2oazero": "1.01368", "h2oaspan2b": "0.0726308", "co2bspanconc1": "2491", "co2aspan2b": "0.303179", "co2aspan2": "-0.033707", "co2bspan1": "1.00256", "h2oaspanconc1": "12.13", "h2oaspan2": "0", "h2obspan2b": "0.0709538", "h2oaspan2a": "0.0719315"}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</si>
  <si>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</si>
  <si>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</si>
  <si>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</si>
  <si>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</si>
  <si>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</si>
  <si>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</si>
  <si>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</si>
  <si>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</si>
  <si>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</si>
  <si>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</si>
  <si>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</si>
  <si>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</si>
  <si>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</si>
  <si>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17:00:39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</si>
  <si>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</si>
  <si>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</si>
  <si>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</si>
  <si>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</si>
  <si>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</si>
  <si>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</si>
  <si>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</si>
  <si>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</si>
  <si>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</si>
  <si>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</si>
  <si>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</si>
  <si>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</si>
  <si>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</si>
  <si>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</si>
  <si>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</si>
  <si>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</si>
  <si>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</si>
  <si>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</si>
  <si>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</si>
  <si>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</si>
  <si>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</si>
  <si>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</si>
  <si>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</si>
  <si>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</si>
  <si>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</si>
  <si>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</si>
  <si>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</si>
  <si>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</si>
  <si>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</si>
  <si>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</si>
  <si>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</si>
  <si>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</si>
  <si>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</si>
  <si>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</si>
  <si>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</si>
  <si>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</si>
  <si>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</si>
  <si>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</si>
  <si>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</si>
  <si>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</si>
  <si>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</si>
  <si>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</si>
  <si>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</si>
  <si>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</si>
  <si>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</si>
  <si>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</si>
  <si>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</si>
  <si>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</si>
  <si>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</si>
  <si>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</si>
  <si>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</si>
  <si>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</si>
  <si>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</si>
  <si>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</si>
  <si>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</si>
  <si>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</si>
  <si>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</si>
  <si>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</si>
  <si>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</si>
  <si>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4.42126 92.5467 386.912 626.246 874.541 1083.99 1306.72 1475.53</t>
  </si>
  <si>
    <t>Fs_true</t>
  </si>
  <si>
    <t>0.106017 104.003 404.1 601.353 802.862 1001.17 1204.52 1401.18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</si>
  <si>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</si>
  <si>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</si>
  <si>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</si>
  <si>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</si>
  <si>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</si>
  <si>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</si>
  <si>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</si>
  <si>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</si>
  <si>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</si>
  <si>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</si>
  <si>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</si>
  <si>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</si>
  <si>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</si>
  <si>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</si>
  <si>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</si>
  <si>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</si>
  <si>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</si>
  <si>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</si>
  <si>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</si>
  <si>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</si>
  <si>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</si>
  <si>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</si>
  <si>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</si>
  <si>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</si>
  <si>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</si>
  <si>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</si>
  <si>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</si>
  <si>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</si>
  <si>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</si>
  <si>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</si>
  <si>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</si>
  <si>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</si>
  <si>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</si>
  <si>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</si>
  <si>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</si>
  <si>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</si>
  <si>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</si>
  <si>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</si>
  <si>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</si>
  <si>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</si>
  <si>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</si>
  <si>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</si>
  <si>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</si>
  <si>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</si>
  <si>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</si>
  <si>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</si>
  <si>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</si>
  <si>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</si>
  <si>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</si>
  <si>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</si>
  <si>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</si>
  <si>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</si>
  <si>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</si>
  <si>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</si>
  <si>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</si>
  <si>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</si>
  <si>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</si>
  <si>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</si>
  <si>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</si>
  <si>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</si>
  <si>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</si>
  <si>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</si>
  <si>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</si>
  <si>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</si>
  <si>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</si>
  <si>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</si>
  <si>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</si>
  <si>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</si>
  <si>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</si>
  <si>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</si>
  <si>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</si>
  <si>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</si>
  <si>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</si>
  <si>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</si>
  <si>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</si>
  <si>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</si>
  <si>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</si>
  <si>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</si>
  <si>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</si>
  <si>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</si>
  <si>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</si>
  <si>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</si>
  <si>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</si>
  <si>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</si>
  <si>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</si>
  <si>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</si>
  <si>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</si>
  <si>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</si>
  <si>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</si>
  <si>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</si>
  <si>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</si>
  <si>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</si>
  <si>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</si>
  <si>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</si>
  <si>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</si>
  <si>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</si>
  <si>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</si>
  <si>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</si>
  <si>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</si>
  <si>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</si>
  <si>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</si>
  <si>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</si>
  <si>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</si>
  <si>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</si>
  <si>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</si>
  <si>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</si>
  <si>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</si>
  <si>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</si>
  <si>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</si>
  <si>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</si>
  <si>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</si>
  <si>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</si>
  <si>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</si>
  <si>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</si>
  <si>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</si>
  <si>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</si>
  <si>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</si>
  <si>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</si>
  <si>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</si>
  <si>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</si>
  <si>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</si>
  <si>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</si>
  <si>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</si>
  <si>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</si>
  <si>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</si>
  <si>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</si>
  <si>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</si>
  <si>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</si>
  <si>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</si>
  <si>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</si>
  <si>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</si>
  <si>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</si>
  <si>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</si>
  <si>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</si>
  <si>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</si>
  <si>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</si>
  <si>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</si>
  <si>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</si>
  <si>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</si>
  <si>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</si>
  <si>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</si>
  <si>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</si>
  <si>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</si>
  <si>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</si>
  <si>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</si>
  <si>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</si>
  <si>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</si>
  <si>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</si>
  <si>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</si>
  <si>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</si>
  <si>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</si>
  <si>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</si>
  <si>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</si>
  <si>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</si>
  <si>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</si>
  <si>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</si>
  <si>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</si>
  <si>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</si>
  <si>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</si>
  <si>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</si>
  <si>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</si>
  <si>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</si>
  <si>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</si>
  <si>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</si>
  <si>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</si>
  <si>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</si>
  <si>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</si>
  <si>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</si>
  <si>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</si>
  <si>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</si>
  <si>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</si>
  <si>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</si>
  <si>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</si>
  <si>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</si>
  <si>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</si>
  <si>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</si>
  <si>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</si>
  <si>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</si>
  <si>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</si>
  <si>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</si>
  <si>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</si>
  <si>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</si>
  <si>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</si>
  <si>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</si>
  <si>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</si>
  <si>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</si>
  <si>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</si>
  <si>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</si>
  <si>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</si>
  <si>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</si>
  <si>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</si>
  <si>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</si>
  <si>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</si>
  <si>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</si>
  <si>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</si>
  <si>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</si>
  <si>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</si>
  <si>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</si>
  <si>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</si>
  <si>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</si>
  <si>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</si>
  <si>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</si>
  <si>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</si>
  <si>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</si>
  <si>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</si>
  <si>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</si>
  <si>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</si>
  <si>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</si>
  <si>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</si>
  <si>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</si>
  <si>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</si>
  <si>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</si>
  <si>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</si>
  <si>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</si>
  <si>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</si>
  <si>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</si>
  <si>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</si>
  <si>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</si>
  <si>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</si>
  <si>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</si>
  <si>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</si>
  <si>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</si>
  <si>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</si>
  <si>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</si>
  <si>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</si>
  <si>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</si>
  <si>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</si>
  <si>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</si>
  <si>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</si>
  <si>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</si>
  <si>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</si>
  <si>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</si>
  <si>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</si>
  <si>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</si>
  <si>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</si>
  <si>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</si>
  <si>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</si>
  <si>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</si>
  <si>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</si>
  <si>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</si>
  <si>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</si>
  <si>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</si>
  <si>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</si>
  <si>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</si>
  <si>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</si>
  <si>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</si>
  <si>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</si>
  <si>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</si>
  <si>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</si>
  <si>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</si>
  <si>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</si>
  <si>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</si>
  <si>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17:35:47</t>
  </si>
  <si>
    <t>17:35:47</t>
  </si>
  <si>
    <t>none</t>
  </si>
  <si>
    <t>20230717</t>
  </si>
  <si>
    <t>kse</t>
  </si>
  <si>
    <t xml:space="preserve">DROC </t>
  </si>
  <si>
    <t>BNL21840</t>
  </si>
  <si>
    <t>17:32:49</t>
  </si>
  <si>
    <t>2/2</t>
  </si>
  <si>
    <t>00000000</t>
  </si>
  <si>
    <t>iiiiiiii</t>
  </si>
  <si>
    <t>off</t>
  </si>
  <si>
    <t>20230717 17:36:48</t>
  </si>
  <si>
    <t>17:36:48</t>
  </si>
  <si>
    <t>20230717 17:37:49</t>
  </si>
  <si>
    <t>17:37:49</t>
  </si>
  <si>
    <t>20230717 17:38:50</t>
  </si>
  <si>
    <t>17:38:50</t>
  </si>
  <si>
    <t>20230717 17:39:51</t>
  </si>
  <si>
    <t>17:39:51</t>
  </si>
  <si>
    <t>20230717 17:40:52</t>
  </si>
  <si>
    <t>17:40:52</t>
  </si>
  <si>
    <t>20230717 17:41:53</t>
  </si>
  <si>
    <t>17:41:53</t>
  </si>
  <si>
    <t>20230717 17:42:55</t>
  </si>
  <si>
    <t>17:42:55</t>
  </si>
  <si>
    <t>20230717 17:43:56</t>
  </si>
  <si>
    <t>17:43:56</t>
  </si>
  <si>
    <t>20230717 17:44:57</t>
  </si>
  <si>
    <t>17:44:57</t>
  </si>
  <si>
    <t>20230717 17:45:58</t>
  </si>
  <si>
    <t>17:45:58</t>
  </si>
  <si>
    <t>20230717 17:46:59</t>
  </si>
  <si>
    <t>17:46:59</t>
  </si>
  <si>
    <t>20230717 17:48:00</t>
  </si>
  <si>
    <t>17:48:00</t>
  </si>
  <si>
    <t>20230717 17:49:01</t>
  </si>
  <si>
    <t>17:49:01</t>
  </si>
  <si>
    <t>20230717 17:50:02</t>
  </si>
  <si>
    <t>17:50:02</t>
  </si>
  <si>
    <t>20230717 17:51:03</t>
  </si>
  <si>
    <t>17:51:03</t>
  </si>
  <si>
    <t>20230717 17:52:04</t>
  </si>
  <si>
    <t>17:52:04</t>
  </si>
  <si>
    <t>20230717 17:53:05</t>
  </si>
  <si>
    <t>17:53:05</t>
  </si>
  <si>
    <t>20230717 17:54:06</t>
  </si>
  <si>
    <t>17:54:06</t>
  </si>
  <si>
    <t>20230717 17:55:27</t>
  </si>
  <si>
    <t>17:55:27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</si>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</sst>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2.9569999999999999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1689644147.0999999</v>
      </c>
      <c r="C19">
        <v>0</v>
      </c>
      <c r="D19" t="s">
        <v>342</v>
      </c>
      <c r="E19" t="s">
        <v>343</v>
      </c>
      <c r="F19" t="s">
        <v>344</v>
      </c>
      <c r="G19" t="s">
        <v>392</v>
      </c>
      <c r="H19" t="s">
        <v>345</v>
      </c>
      <c r="I19" t="s">
        <v>346</v>
      </c>
      <c r="J19" t="s">
        <v>347</v>
      </c>
      <c r="K19" t="s">
        <v>348</v>
      </c>
      <c r="L19">
        <v>1689644147.0999999</v>
      </c>
      <c r="M19">
        <f t="shared" ref="M19:M38" si="0">(N19)/1000</f>
        <v>4.1300868516124887E-3</v>
      </c>
      <c r="N19">
        <f t="shared" ref="N19:N38" si="1">1000*AZ19*AL19*(AV19-AW19)/(100*$B$7*(1000-AL19*AV19))</f>
        <v>4.1300868516124885</v>
      </c>
      <c r="O19">
        <f t="shared" ref="O19:O38" si="2">AZ19*AL19*(AU19-AT19*(1000-AL19*AW19)/(1000-AL19*AV19))/(100*$B$7)</f>
        <v>15.29796648604642</v>
      </c>
      <c r="P19">
        <f t="shared" ref="P19:P38" si="3">AT19 - IF(AL19&gt;1, O19*$B$7*100/(AN19*BH19), 0)</f>
        <v>400.04599999999999</v>
      </c>
      <c r="Q19">
        <f t="shared" ref="Q19:Q38" si="4">((W19-M19/2)*P19-O19)/(W19+M19/2)</f>
        <v>278.37719829837545</v>
      </c>
      <c r="R19">
        <f t="shared" ref="R19:R38" si="5">Q19*(BA19+BB19)/1000</f>
        <v>27.931518692751546</v>
      </c>
      <c r="S19">
        <f t="shared" ref="S19:S38" si="6">(AT19 - IF(AL19&gt;1, O19*$B$7*100/(AN19*BH19), 0))*(BA19+BB19)/1000</f>
        <v>40.139395019644802</v>
      </c>
      <c r="T19">
        <f t="shared" ref="T19:T38" si="7">2/((1/V19-1/U19)+SIGN(V19)*SQRT((1/V19-1/U19)*(1/V19-1/U19) + 4*$C$7/(($C$7+1)*($C$7+1))*(2*1/V19*1/U19-1/U19*1/U19)))</f>
        <v>0.22574400352155852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3.8288866736728835</v>
      </c>
      <c r="V19">
        <f t="shared" ref="V19:V38" si="9">M19*(1000-(1000*0.61365*EXP(17.502*Z19/(240.97+Z19))/(BA19+BB19)+AV19)/2)/(1000*0.61365*EXP(17.502*Z19/(240.97+Z19))/(BA19+BB19)-AV19)</f>
        <v>0.21860208108600029</v>
      </c>
      <c r="W19">
        <f t="shared" ref="W19:W38" si="10">1/(($C$7+1)/(T19/1.6)+1/(U19/1.37)) + $C$7/(($C$7+1)/(T19/1.6) + $C$7/(U19/1.37))</f>
        <v>0.13724915194413356</v>
      </c>
      <c r="X19">
        <f t="shared" ref="X19:X38" si="11">(AO19*AR19)</f>
        <v>330.80509799999999</v>
      </c>
      <c r="Y19">
        <f t="shared" ref="Y19:Y38" si="12">(BC19+(X19+2*0.95*0.0000000567*(((BC19+$B$9)+273)^4-(BC19+273)^4)-44100*M19)/(1.84*29.3*U19+8*0.95*0.0000000567*(BC19+273)^3))</f>
        <v>29.919064559297038</v>
      </c>
      <c r="Z19">
        <f t="shared" ref="Z19:Z38" si="13">($C$9*BD19+$D$9*BE19+$E$9*Y19)</f>
        <v>29.919064559297038</v>
      </c>
      <c r="AA19">
        <f t="shared" ref="AA19:AA38" si="14">0.61365*EXP(17.502*Z19/(240.97+Z19))</f>
        <v>4.2406835918153556</v>
      </c>
      <c r="AB19">
        <f t="shared" ref="AB19:AB38" si="15">(AC19/AD19*100)</f>
        <v>59.050773857757875</v>
      </c>
      <c r="AC19">
        <f t="shared" ref="AC19:AC38" si="16">AV19*(BA19+BB19)/1000</f>
        <v>2.4078058277433603</v>
      </c>
      <c r="AD19">
        <f t="shared" ref="AD19:AD38" si="17">0.61365*EXP(17.502*BC19/(240.97+BC19))</f>
        <v>4.0775178214316181</v>
      </c>
      <c r="AE19">
        <f t="shared" ref="AE19:AE38" si="18">(AA19-AV19*(BA19+BB19)/1000)</f>
        <v>1.8328777640719953</v>
      </c>
      <c r="AF19">
        <f t="shared" ref="AF19:AF38" si="19">(-M19*44100)</f>
        <v>-182.13683015611076</v>
      </c>
      <c r="AG19">
        <f t="shared" ref="AG19:AG38" si="20">2*29.3*U19*0.92*(BC19-Z19)</f>
        <v>-140.56670524302419</v>
      </c>
      <c r="AH19">
        <f t="shared" ref="AH19:AH38" si="21">2*0.95*0.0000000567*(((BC19+$B$9)+273)^4-(Z19+273)^4)</f>
        <v>-8.1289838705146433</v>
      </c>
      <c r="AI19">
        <f t="shared" ref="AI19:AI38" si="22">X19+AH19+AF19+AG19</f>
        <v>-2.7421269649579472E-2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52587.32578549051</v>
      </c>
      <c r="AO19">
        <f t="shared" ref="AO19:AO38" si="26">$B$13*BI19+$C$13*BJ19+$F$13*BU19*(1-BX19)</f>
        <v>2000.15</v>
      </c>
      <c r="AP19">
        <f t="shared" ref="AP19:AP38" si="27">AO19*AQ19</f>
        <v>1686.1265999999998</v>
      </c>
      <c r="AQ19">
        <f t="shared" ref="AQ19:AQ38" si="28">($B$13*$D$11+$C$13*$D$11+$F$13*((CH19+BZ19)/MAX(CH19+BZ19+CI19, 0.1)*$I$11+CI19/MAX(CH19+BZ19+CI19, 0.1)*$J$11))/($B$13+$C$13+$F$13)</f>
        <v>0.84300007499437535</v>
      </c>
      <c r="AR19">
        <f t="shared" ref="AR19:AR38" si="29">($B$13*$K$11+$C$13*$K$11+$F$13*((CH19+BZ19)/MAX(CH19+BZ19+CI19, 0.1)*$P$11+CI19/MAX(CH19+BZ19+CI19, 0.1)*$Q$11))/($B$13+$C$13+$F$13)</f>
        <v>0.16539014473914454</v>
      </c>
      <c r="AS19">
        <v>1689644147.0999999</v>
      </c>
      <c r="AT19">
        <v>400.04599999999999</v>
      </c>
      <c r="AU19">
        <v>410.06900000000002</v>
      </c>
      <c r="AV19">
        <v>23.997199999999999</v>
      </c>
      <c r="AW19">
        <v>21.613600000000002</v>
      </c>
      <c r="AX19">
        <v>403.185</v>
      </c>
      <c r="AY19">
        <v>23.8581</v>
      </c>
      <c r="AZ19">
        <v>500.06700000000001</v>
      </c>
      <c r="BA19">
        <v>100.29</v>
      </c>
      <c r="BB19">
        <v>4.6948799999999999E-2</v>
      </c>
      <c r="BC19">
        <v>29.238099999999999</v>
      </c>
      <c r="BD19">
        <v>29.024699999999999</v>
      </c>
      <c r="BE19">
        <v>999.9</v>
      </c>
      <c r="BF19">
        <v>0</v>
      </c>
      <c r="BG19">
        <v>0</v>
      </c>
      <c r="BH19">
        <v>9990</v>
      </c>
      <c r="BI19">
        <v>0</v>
      </c>
      <c r="BJ19">
        <v>0.53184100000000001</v>
      </c>
      <c r="BK19">
        <v>-10.0227</v>
      </c>
      <c r="BL19">
        <v>409.88200000000001</v>
      </c>
      <c r="BM19">
        <v>419.12799999999999</v>
      </c>
      <c r="BN19">
        <v>2.3836599999999999</v>
      </c>
      <c r="BO19">
        <v>410.06900000000002</v>
      </c>
      <c r="BP19">
        <v>21.613600000000002</v>
      </c>
      <c r="BQ19">
        <v>2.4066800000000002</v>
      </c>
      <c r="BR19">
        <v>2.1676199999999999</v>
      </c>
      <c r="BS19">
        <v>20.408799999999999</v>
      </c>
      <c r="BT19">
        <v>18.725000000000001</v>
      </c>
      <c r="BU19">
        <v>2000.15</v>
      </c>
      <c r="BV19">
        <v>0.89999899999999999</v>
      </c>
      <c r="BW19">
        <v>0.10000100000000001</v>
      </c>
      <c r="BX19">
        <v>0</v>
      </c>
      <c r="BY19">
        <v>2.2219000000000002</v>
      </c>
      <c r="BZ19">
        <v>0</v>
      </c>
      <c r="CA19">
        <v>7346.12</v>
      </c>
      <c r="CB19">
        <v>15440</v>
      </c>
      <c r="CC19">
        <v>39.625</v>
      </c>
      <c r="CD19">
        <v>40.811999999999998</v>
      </c>
      <c r="CE19">
        <v>40.5</v>
      </c>
      <c r="CF19">
        <v>39.186999999999998</v>
      </c>
      <c r="CG19">
        <v>39.625</v>
      </c>
      <c r="CH19">
        <v>1800.13</v>
      </c>
      <c r="CI19">
        <v>200.02</v>
      </c>
      <c r="CJ19">
        <v>0</v>
      </c>
      <c r="CK19">
        <v>1689644155.2</v>
      </c>
      <c r="CL19">
        <v>0</v>
      </c>
      <c r="CM19">
        <v>1689643969.0999999</v>
      </c>
      <c r="CN19" t="s">
        <v>349</v>
      </c>
      <c r="CO19">
        <v>1689643969.0999999</v>
      </c>
      <c r="CP19">
        <v>1689643967.0999999</v>
      </c>
      <c r="CQ19">
        <v>64</v>
      </c>
      <c r="CR19">
        <v>0.17499999999999999</v>
      </c>
      <c r="CS19">
        <v>-3.3000000000000002E-2</v>
      </c>
      <c r="CT19">
        <v>-3.1389999999999998</v>
      </c>
      <c r="CU19">
        <v>0.13900000000000001</v>
      </c>
      <c r="CV19">
        <v>410</v>
      </c>
      <c r="CW19">
        <v>21</v>
      </c>
      <c r="CX19">
        <v>0.17</v>
      </c>
      <c r="CY19">
        <v>0.02</v>
      </c>
      <c r="CZ19">
        <v>15.241778632917301</v>
      </c>
      <c r="DA19">
        <v>-0.38305429605372798</v>
      </c>
      <c r="DB19">
        <v>8.8791752285974399E-2</v>
      </c>
      <c r="DC19">
        <v>1</v>
      </c>
      <c r="DD19">
        <v>410.12475000000001</v>
      </c>
      <c r="DE19">
        <v>-6.8887218045453294E-2</v>
      </c>
      <c r="DF19">
        <v>3.6934908961576599E-2</v>
      </c>
      <c r="DG19">
        <v>-1</v>
      </c>
      <c r="DH19">
        <v>1999.97523809524</v>
      </c>
      <c r="DI19">
        <v>-6.6179347326645002E-2</v>
      </c>
      <c r="DJ19">
        <v>0.15133120559510699</v>
      </c>
      <c r="DK19">
        <v>1</v>
      </c>
      <c r="DL19">
        <v>2</v>
      </c>
      <c r="DM19">
        <v>2</v>
      </c>
      <c r="DN19" t="s">
        <v>350</v>
      </c>
      <c r="DO19">
        <v>3.0015999999999998</v>
      </c>
      <c r="DP19">
        <v>2.7774700000000001</v>
      </c>
      <c r="DQ19">
        <v>9.6758399999999994E-2</v>
      </c>
      <c r="DR19">
        <v>9.7539899999999999E-2</v>
      </c>
      <c r="DS19">
        <v>0.119682</v>
      </c>
      <c r="DT19">
        <v>0.109357</v>
      </c>
      <c r="DU19">
        <v>26232.3</v>
      </c>
      <c r="DV19">
        <v>27738.7</v>
      </c>
      <c r="DW19">
        <v>27191.8</v>
      </c>
      <c r="DX19">
        <v>28860.799999999999</v>
      </c>
      <c r="DY19">
        <v>31539.4</v>
      </c>
      <c r="DZ19">
        <v>34285.599999999999</v>
      </c>
      <c r="EA19">
        <v>36346.5</v>
      </c>
      <c r="EB19">
        <v>39175.199999999997</v>
      </c>
      <c r="EC19">
        <v>2.0834299999999999</v>
      </c>
      <c r="ED19">
        <v>1.7621500000000001</v>
      </c>
      <c r="EE19">
        <v>0.17344999999999999</v>
      </c>
      <c r="EF19">
        <v>0</v>
      </c>
      <c r="EG19">
        <v>26.190899999999999</v>
      </c>
      <c r="EH19">
        <v>999.9</v>
      </c>
      <c r="EI19">
        <v>36.082000000000001</v>
      </c>
      <c r="EJ19">
        <v>37.262999999999998</v>
      </c>
      <c r="EK19">
        <v>23.0121</v>
      </c>
      <c r="EL19">
        <v>62.610300000000002</v>
      </c>
      <c r="EM19">
        <v>30.080100000000002</v>
      </c>
      <c r="EN19">
        <v>1</v>
      </c>
      <c r="EO19">
        <v>-7.4781500000000001E-2</v>
      </c>
      <c r="EP19">
        <v>-1.1368100000000001</v>
      </c>
      <c r="EQ19">
        <v>19.928100000000001</v>
      </c>
      <c r="ER19">
        <v>5.2163899999999996</v>
      </c>
      <c r="ES19">
        <v>11.9321</v>
      </c>
      <c r="ET19">
        <v>4.9553500000000001</v>
      </c>
      <c r="EU19">
        <v>3.29745</v>
      </c>
      <c r="EV19">
        <v>9999</v>
      </c>
      <c r="EW19">
        <v>107</v>
      </c>
      <c r="EX19">
        <v>55.6</v>
      </c>
      <c r="EY19">
        <v>3777.2</v>
      </c>
      <c r="EZ19">
        <v>1.8602000000000001</v>
      </c>
      <c r="FA19">
        <v>1.85951</v>
      </c>
      <c r="FB19">
        <v>1.8648199999999999</v>
      </c>
      <c r="FC19">
        <v>1.8688800000000001</v>
      </c>
      <c r="FD19">
        <v>1.8638600000000001</v>
      </c>
      <c r="FE19">
        <v>1.86371</v>
      </c>
      <c r="FF19">
        <v>1.8637999999999999</v>
      </c>
      <c r="FG19">
        <v>1.8635900000000001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-3.1389999999999998</v>
      </c>
      <c r="FV19">
        <v>0.1391</v>
      </c>
      <c r="FW19">
        <v>-3.1387999999999501</v>
      </c>
      <c r="FX19">
        <v>0</v>
      </c>
      <c r="FY19">
        <v>0</v>
      </c>
      <c r="FZ19">
        <v>0</v>
      </c>
      <c r="GA19">
        <v>0.13915999999999701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3</v>
      </c>
      <c r="GJ19">
        <v>3</v>
      </c>
      <c r="GK19">
        <v>1.0668899999999999</v>
      </c>
      <c r="GL19">
        <v>2.6147499999999999</v>
      </c>
      <c r="GM19">
        <v>1.4489700000000001</v>
      </c>
      <c r="GN19">
        <v>2.2851599999999999</v>
      </c>
      <c r="GO19">
        <v>1.5466299999999999</v>
      </c>
      <c r="GP19">
        <v>2.4328599999999998</v>
      </c>
      <c r="GQ19">
        <v>38.330100000000002</v>
      </c>
      <c r="GR19">
        <v>15.182700000000001</v>
      </c>
      <c r="GS19">
        <v>18</v>
      </c>
      <c r="GT19">
        <v>535.404</v>
      </c>
      <c r="GU19">
        <v>414.61</v>
      </c>
      <c r="GV19">
        <v>28.5001</v>
      </c>
      <c r="GW19">
        <v>26.3277</v>
      </c>
      <c r="GX19">
        <v>30.0002</v>
      </c>
      <c r="GY19">
        <v>26.195399999999999</v>
      </c>
      <c r="GZ19">
        <v>26.1494</v>
      </c>
      <c r="HA19">
        <v>21.350300000000001</v>
      </c>
      <c r="HB19">
        <v>0</v>
      </c>
      <c r="HC19">
        <v>-30</v>
      </c>
      <c r="HD19">
        <v>28.481300000000001</v>
      </c>
      <c r="HE19">
        <v>409.97500000000002</v>
      </c>
      <c r="HF19">
        <v>0</v>
      </c>
      <c r="HG19">
        <v>100.142</v>
      </c>
      <c r="HH19">
        <v>95.184600000000003</v>
      </c>
    </row>
    <row r="20" spans="1:216" x14ac:dyDescent="0.2">
      <c r="A20">
        <v>2</v>
      </c>
      <c r="B20">
        <v>1689644208.0999999</v>
      </c>
      <c r="C20">
        <v>61</v>
      </c>
      <c r="D20" t="s">
        <v>354</v>
      </c>
      <c r="E20" t="s">
        <v>355</v>
      </c>
      <c r="F20" t="s">
        <v>344</v>
      </c>
      <c r="G20" t="s">
        <v>392</v>
      </c>
      <c r="H20" t="s">
        <v>345</v>
      </c>
      <c r="I20" t="s">
        <v>346</v>
      </c>
      <c r="J20" t="s">
        <v>347</v>
      </c>
      <c r="K20" t="s">
        <v>348</v>
      </c>
      <c r="L20">
        <v>1689644208.0999999</v>
      </c>
      <c r="M20">
        <f t="shared" si="0"/>
        <v>4.0804420025660074E-3</v>
      </c>
      <c r="N20">
        <f t="shared" si="1"/>
        <v>4.0804420025660075</v>
      </c>
      <c r="O20">
        <f t="shared" si="2"/>
        <v>15.263259732349267</v>
      </c>
      <c r="P20">
        <f t="shared" si="3"/>
        <v>400.024</v>
      </c>
      <c r="Q20">
        <f t="shared" si="4"/>
        <v>279.83481340298471</v>
      </c>
      <c r="R20">
        <f t="shared" si="5"/>
        <v>28.077916467207057</v>
      </c>
      <c r="S20">
        <f t="shared" si="6"/>
        <v>40.137395059217596</v>
      </c>
      <c r="T20">
        <f t="shared" si="7"/>
        <v>0.22791230511322805</v>
      </c>
      <c r="U20">
        <f t="shared" si="8"/>
        <v>3.8318848008147803</v>
      </c>
      <c r="V20">
        <f t="shared" si="9"/>
        <v>0.2206404042076362</v>
      </c>
      <c r="W20">
        <f t="shared" si="10"/>
        <v>0.13853427610911936</v>
      </c>
      <c r="X20">
        <f t="shared" si="11"/>
        <v>297.71796000000001</v>
      </c>
      <c r="Y20">
        <f t="shared" si="12"/>
        <v>29.781838903639596</v>
      </c>
      <c r="Z20">
        <f t="shared" si="13"/>
        <v>29.781838903639596</v>
      </c>
      <c r="AA20">
        <f t="shared" si="14"/>
        <v>4.2073527251514022</v>
      </c>
      <c r="AB20">
        <f t="shared" si="15"/>
        <v>59.161251962248016</v>
      </c>
      <c r="AC20">
        <f t="shared" si="16"/>
        <v>2.4129655847689002</v>
      </c>
      <c r="AD20">
        <f t="shared" si="17"/>
        <v>4.0786249525426914</v>
      </c>
      <c r="AE20">
        <f t="shared" si="18"/>
        <v>1.794387140382502</v>
      </c>
      <c r="AF20">
        <f t="shared" si="19"/>
        <v>-179.94749231316092</v>
      </c>
      <c r="AG20">
        <f t="shared" si="20"/>
        <v>-111.35712194443182</v>
      </c>
      <c r="AH20">
        <f t="shared" si="21"/>
        <v>-6.4305230996320581</v>
      </c>
      <c r="AI20">
        <f t="shared" si="22"/>
        <v>-1.7177357224809953E-2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52643.584056619489</v>
      </c>
      <c r="AO20">
        <f t="shared" si="26"/>
        <v>1800.1</v>
      </c>
      <c r="AP20">
        <f t="shared" si="27"/>
        <v>1517.4839999999999</v>
      </c>
      <c r="AQ20">
        <f t="shared" si="28"/>
        <v>0.8429998333425921</v>
      </c>
      <c r="AR20">
        <f t="shared" si="29"/>
        <v>0.16538967835120272</v>
      </c>
      <c r="AS20">
        <v>1689644208.0999999</v>
      </c>
      <c r="AT20">
        <v>400.024</v>
      </c>
      <c r="AU20">
        <v>410.01499999999999</v>
      </c>
      <c r="AV20">
        <v>24.048500000000001</v>
      </c>
      <c r="AW20">
        <v>21.6936</v>
      </c>
      <c r="AX20">
        <v>403.16300000000001</v>
      </c>
      <c r="AY20">
        <v>23.909400000000002</v>
      </c>
      <c r="AZ20">
        <v>500.05099999999999</v>
      </c>
      <c r="BA20">
        <v>100.291</v>
      </c>
      <c r="BB20">
        <v>4.6467399999999999E-2</v>
      </c>
      <c r="BC20">
        <v>29.242799999999999</v>
      </c>
      <c r="BD20">
        <v>28.9559</v>
      </c>
      <c r="BE20">
        <v>999.9</v>
      </c>
      <c r="BF20">
        <v>0</v>
      </c>
      <c r="BG20">
        <v>0</v>
      </c>
      <c r="BH20">
        <v>10001.200000000001</v>
      </c>
      <c r="BI20">
        <v>0</v>
      </c>
      <c r="BJ20">
        <v>0.47274699999999997</v>
      </c>
      <c r="BK20">
        <v>-9.9913000000000007</v>
      </c>
      <c r="BL20">
        <v>409.88099999999997</v>
      </c>
      <c r="BM20">
        <v>419.10700000000003</v>
      </c>
      <c r="BN20">
        <v>2.3549600000000002</v>
      </c>
      <c r="BO20">
        <v>410.01499999999999</v>
      </c>
      <c r="BP20">
        <v>21.6936</v>
      </c>
      <c r="BQ20">
        <v>2.4118599999999999</v>
      </c>
      <c r="BR20">
        <v>2.1756799999999998</v>
      </c>
      <c r="BS20">
        <v>20.4436</v>
      </c>
      <c r="BT20">
        <v>18.784300000000002</v>
      </c>
      <c r="BU20">
        <v>1800.1</v>
      </c>
      <c r="BV20">
        <v>0.90000400000000003</v>
      </c>
      <c r="BW20">
        <v>9.9995500000000001E-2</v>
      </c>
      <c r="BX20">
        <v>0</v>
      </c>
      <c r="BY20">
        <v>2.5909</v>
      </c>
      <c r="BZ20">
        <v>0</v>
      </c>
      <c r="CA20">
        <v>6573.33</v>
      </c>
      <c r="CB20">
        <v>13895.7</v>
      </c>
      <c r="CC20">
        <v>39.625</v>
      </c>
      <c r="CD20">
        <v>40.875</v>
      </c>
      <c r="CE20">
        <v>40.5</v>
      </c>
      <c r="CF20">
        <v>39.25</v>
      </c>
      <c r="CG20">
        <v>39.686999999999998</v>
      </c>
      <c r="CH20">
        <v>1620.1</v>
      </c>
      <c r="CI20">
        <v>180</v>
      </c>
      <c r="CJ20">
        <v>0</v>
      </c>
      <c r="CK20">
        <v>1689644216.4000001</v>
      </c>
      <c r="CL20">
        <v>0</v>
      </c>
      <c r="CM20">
        <v>1689643969.0999999</v>
      </c>
      <c r="CN20" t="s">
        <v>349</v>
      </c>
      <c r="CO20">
        <v>1689643969.0999999</v>
      </c>
      <c r="CP20">
        <v>1689643967.0999999</v>
      </c>
      <c r="CQ20">
        <v>64</v>
      </c>
      <c r="CR20">
        <v>0.17499999999999999</v>
      </c>
      <c r="CS20">
        <v>-3.3000000000000002E-2</v>
      </c>
      <c r="CT20">
        <v>-3.1389999999999998</v>
      </c>
      <c r="CU20">
        <v>0.13900000000000001</v>
      </c>
      <c r="CV20">
        <v>410</v>
      </c>
      <c r="CW20">
        <v>21</v>
      </c>
      <c r="CX20">
        <v>0.17</v>
      </c>
      <c r="CY20">
        <v>0.02</v>
      </c>
      <c r="CZ20">
        <v>15.196193455647</v>
      </c>
      <c r="DA20">
        <v>0.233897160218106</v>
      </c>
      <c r="DB20">
        <v>7.5489369446101295E-2</v>
      </c>
      <c r="DC20">
        <v>1</v>
      </c>
      <c r="DD20">
        <v>410.09147619047599</v>
      </c>
      <c r="DE20">
        <v>7.6909090909412697E-2</v>
      </c>
      <c r="DF20">
        <v>4.4282232325992897E-2</v>
      </c>
      <c r="DG20">
        <v>-1</v>
      </c>
      <c r="DH20">
        <v>1800.0364999999999</v>
      </c>
      <c r="DI20">
        <v>-0.39650751383891703</v>
      </c>
      <c r="DJ20">
        <v>0.11243998399144001</v>
      </c>
      <c r="DK20">
        <v>1</v>
      </c>
      <c r="DL20">
        <v>2</v>
      </c>
      <c r="DM20">
        <v>2</v>
      </c>
      <c r="DN20" t="s">
        <v>350</v>
      </c>
      <c r="DO20">
        <v>3.0015399999999999</v>
      </c>
      <c r="DP20">
        <v>2.7770899999999998</v>
      </c>
      <c r="DQ20">
        <v>9.6752299999999999E-2</v>
      </c>
      <c r="DR20">
        <v>9.7528599999999993E-2</v>
      </c>
      <c r="DS20">
        <v>0.11985800000000001</v>
      </c>
      <c r="DT20">
        <v>0.109635</v>
      </c>
      <c r="DU20">
        <v>26231.200000000001</v>
      </c>
      <c r="DV20">
        <v>27736.9</v>
      </c>
      <c r="DW20">
        <v>27190.6</v>
      </c>
      <c r="DX20">
        <v>28858.7</v>
      </c>
      <c r="DY20">
        <v>31531.599999999999</v>
      </c>
      <c r="DZ20">
        <v>34272.800000000003</v>
      </c>
      <c r="EA20">
        <v>36344.800000000003</v>
      </c>
      <c r="EB20">
        <v>39172.699999999997</v>
      </c>
      <c r="EC20">
        <v>2.0831</v>
      </c>
      <c r="ED20">
        <v>1.7616499999999999</v>
      </c>
      <c r="EE20">
        <v>0.17046900000000001</v>
      </c>
      <c r="EF20">
        <v>0</v>
      </c>
      <c r="EG20">
        <v>26.1706</v>
      </c>
      <c r="EH20">
        <v>999.9</v>
      </c>
      <c r="EI20">
        <v>36.18</v>
      </c>
      <c r="EJ20">
        <v>37.262999999999998</v>
      </c>
      <c r="EK20">
        <v>23.073</v>
      </c>
      <c r="EL20">
        <v>62.450299999999999</v>
      </c>
      <c r="EM20">
        <v>30.1082</v>
      </c>
      <c r="EN20">
        <v>1</v>
      </c>
      <c r="EO20">
        <v>-7.1824200000000005E-2</v>
      </c>
      <c r="EP20">
        <v>-2.2076099999999999</v>
      </c>
      <c r="EQ20">
        <v>19.8718</v>
      </c>
      <c r="ER20">
        <v>5.2171399999999997</v>
      </c>
      <c r="ES20">
        <v>11.9321</v>
      </c>
      <c r="ET20">
        <v>4.9550000000000001</v>
      </c>
      <c r="EU20">
        <v>3.29745</v>
      </c>
      <c r="EV20">
        <v>9999</v>
      </c>
      <c r="EW20">
        <v>107</v>
      </c>
      <c r="EX20">
        <v>55.7</v>
      </c>
      <c r="EY20">
        <v>3778.6</v>
      </c>
      <c r="EZ20">
        <v>1.86025</v>
      </c>
      <c r="FA20">
        <v>1.8594599999999999</v>
      </c>
      <c r="FB20">
        <v>1.86486</v>
      </c>
      <c r="FC20">
        <v>1.8689</v>
      </c>
      <c r="FD20">
        <v>1.8638600000000001</v>
      </c>
      <c r="FE20">
        <v>1.86371</v>
      </c>
      <c r="FF20">
        <v>1.8637900000000001</v>
      </c>
      <c r="FG20">
        <v>1.8635699999999999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-3.1389999999999998</v>
      </c>
      <c r="FV20">
        <v>0.1391</v>
      </c>
      <c r="FW20">
        <v>-3.1387999999999501</v>
      </c>
      <c r="FX20">
        <v>0</v>
      </c>
      <c r="FY20">
        <v>0</v>
      </c>
      <c r="FZ20">
        <v>0</v>
      </c>
      <c r="GA20">
        <v>0.13915999999999701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4</v>
      </c>
      <c r="GJ20">
        <v>4</v>
      </c>
      <c r="GK20">
        <v>1.0668899999999999</v>
      </c>
      <c r="GL20">
        <v>2.6159699999999999</v>
      </c>
      <c r="GM20">
        <v>1.4489700000000001</v>
      </c>
      <c r="GN20">
        <v>2.2851599999999999</v>
      </c>
      <c r="GO20">
        <v>1.5466299999999999</v>
      </c>
      <c r="GP20">
        <v>2.4597199999999999</v>
      </c>
      <c r="GQ20">
        <v>38.354500000000002</v>
      </c>
      <c r="GR20">
        <v>15.1652</v>
      </c>
      <c r="GS20">
        <v>18</v>
      </c>
      <c r="GT20">
        <v>535.35400000000004</v>
      </c>
      <c r="GU20">
        <v>414.41</v>
      </c>
      <c r="GV20">
        <v>29.569099999999999</v>
      </c>
      <c r="GW20">
        <v>26.344999999999999</v>
      </c>
      <c r="GX20">
        <v>30.0001</v>
      </c>
      <c r="GY20">
        <v>26.2117</v>
      </c>
      <c r="GZ20">
        <v>26.1648</v>
      </c>
      <c r="HA20">
        <v>21.3476</v>
      </c>
      <c r="HB20">
        <v>0</v>
      </c>
      <c r="HC20">
        <v>-30</v>
      </c>
      <c r="HD20">
        <v>29.584599999999998</v>
      </c>
      <c r="HE20">
        <v>409.98899999999998</v>
      </c>
      <c r="HF20">
        <v>0</v>
      </c>
      <c r="HG20">
        <v>100.13800000000001</v>
      </c>
      <c r="HH20">
        <v>95.178100000000001</v>
      </c>
    </row>
    <row r="21" spans="1:216" x14ac:dyDescent="0.2">
      <c r="A21">
        <v>3</v>
      </c>
      <c r="B21">
        <v>1689644269.0999999</v>
      </c>
      <c r="C21">
        <v>122</v>
      </c>
      <c r="D21" t="s">
        <v>356</v>
      </c>
      <c r="E21" t="s">
        <v>357</v>
      </c>
      <c r="F21" t="s">
        <v>344</v>
      </c>
      <c r="G21" t="s">
        <v>392</v>
      </c>
      <c r="H21" t="s">
        <v>345</v>
      </c>
      <c r="I21" t="s">
        <v>346</v>
      </c>
      <c r="J21" t="s">
        <v>347</v>
      </c>
      <c r="K21" t="s">
        <v>348</v>
      </c>
      <c r="L21">
        <v>1689644269.0999999</v>
      </c>
      <c r="M21">
        <f t="shared" si="0"/>
        <v>4.0432969844506356E-3</v>
      </c>
      <c r="N21">
        <f t="shared" si="1"/>
        <v>4.0432969844506355</v>
      </c>
      <c r="O21">
        <f t="shared" si="2"/>
        <v>15.22774860680582</v>
      </c>
      <c r="P21">
        <f t="shared" si="3"/>
        <v>400.01600000000002</v>
      </c>
      <c r="Q21">
        <f t="shared" si="4"/>
        <v>280.95710633914996</v>
      </c>
      <c r="R21">
        <f t="shared" si="5"/>
        <v>28.189955897110984</v>
      </c>
      <c r="S21">
        <f t="shared" si="6"/>
        <v>40.135782807097605</v>
      </c>
      <c r="T21">
        <f t="shared" si="7"/>
        <v>0.22948372109050716</v>
      </c>
      <c r="U21">
        <f t="shared" si="8"/>
        <v>3.832839794523796</v>
      </c>
      <c r="V21">
        <f t="shared" si="9"/>
        <v>0.22211471576569555</v>
      </c>
      <c r="W21">
        <f t="shared" si="10"/>
        <v>0.13946406143989198</v>
      </c>
      <c r="X21">
        <f t="shared" si="11"/>
        <v>248.10574800000001</v>
      </c>
      <c r="Y21">
        <f t="shared" si="12"/>
        <v>29.680164320633086</v>
      </c>
      <c r="Z21">
        <f t="shared" si="13"/>
        <v>29.680164320633086</v>
      </c>
      <c r="AA21">
        <f t="shared" si="14"/>
        <v>4.1828043808874256</v>
      </c>
      <c r="AB21">
        <f t="shared" si="15"/>
        <v>58.843161205006254</v>
      </c>
      <c r="AC21">
        <f t="shared" si="16"/>
        <v>2.4163985553075205</v>
      </c>
      <c r="AD21">
        <f t="shared" si="17"/>
        <v>4.1065070363723732</v>
      </c>
      <c r="AE21">
        <f t="shared" si="18"/>
        <v>1.7664058255799051</v>
      </c>
      <c r="AF21">
        <f t="shared" si="19"/>
        <v>-178.30939701427303</v>
      </c>
      <c r="AG21">
        <f t="shared" si="20"/>
        <v>-65.992184601588917</v>
      </c>
      <c r="AH21">
        <f t="shared" si="21"/>
        <v>-3.8101977747646849</v>
      </c>
      <c r="AI21">
        <f t="shared" si="22"/>
        <v>-6.0313906266173944E-3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52641.164955458182</v>
      </c>
      <c r="AO21">
        <f t="shared" si="26"/>
        <v>1500.13</v>
      </c>
      <c r="AP21">
        <f t="shared" si="27"/>
        <v>1264.6092000000001</v>
      </c>
      <c r="AQ21">
        <f t="shared" si="28"/>
        <v>0.84299974002253142</v>
      </c>
      <c r="AR21">
        <f t="shared" si="29"/>
        <v>0.16538949824348556</v>
      </c>
      <c r="AS21">
        <v>1689644269.0999999</v>
      </c>
      <c r="AT21">
        <v>400.01600000000002</v>
      </c>
      <c r="AU21">
        <v>409.976</v>
      </c>
      <c r="AV21">
        <v>24.083200000000001</v>
      </c>
      <c r="AW21">
        <v>21.7501</v>
      </c>
      <c r="AX21">
        <v>403.15499999999997</v>
      </c>
      <c r="AY21">
        <v>23.944099999999999</v>
      </c>
      <c r="AZ21">
        <v>500.11099999999999</v>
      </c>
      <c r="BA21">
        <v>100.289</v>
      </c>
      <c r="BB21">
        <v>4.6443600000000002E-2</v>
      </c>
      <c r="BC21">
        <v>29.360800000000001</v>
      </c>
      <c r="BD21">
        <v>28.967600000000001</v>
      </c>
      <c r="BE21">
        <v>999.9</v>
      </c>
      <c r="BF21">
        <v>0</v>
      </c>
      <c r="BG21">
        <v>0</v>
      </c>
      <c r="BH21">
        <v>10005</v>
      </c>
      <c r="BI21">
        <v>0</v>
      </c>
      <c r="BJ21">
        <v>0.47274699999999997</v>
      </c>
      <c r="BK21">
        <v>-9.9597499999999997</v>
      </c>
      <c r="BL21">
        <v>409.88799999999998</v>
      </c>
      <c r="BM21">
        <v>419.09100000000001</v>
      </c>
      <c r="BN21">
        <v>2.3331499999999998</v>
      </c>
      <c r="BO21">
        <v>409.976</v>
      </c>
      <c r="BP21">
        <v>21.7501</v>
      </c>
      <c r="BQ21">
        <v>2.4152999999999998</v>
      </c>
      <c r="BR21">
        <v>2.1813099999999999</v>
      </c>
      <c r="BS21">
        <v>20.466699999999999</v>
      </c>
      <c r="BT21">
        <v>18.825700000000001</v>
      </c>
      <c r="BU21">
        <v>1500.13</v>
      </c>
      <c r="BV21">
        <v>0.90000899999999995</v>
      </c>
      <c r="BW21">
        <v>9.9991399999999994E-2</v>
      </c>
      <c r="BX21">
        <v>0</v>
      </c>
      <c r="BY21">
        <v>2.4763999999999999</v>
      </c>
      <c r="BZ21">
        <v>0</v>
      </c>
      <c r="CA21">
        <v>5537.01</v>
      </c>
      <c r="CB21">
        <v>11580.1</v>
      </c>
      <c r="CC21">
        <v>39.375</v>
      </c>
      <c r="CD21">
        <v>40.936999999999998</v>
      </c>
      <c r="CE21">
        <v>40.561999999999998</v>
      </c>
      <c r="CF21">
        <v>39.25</v>
      </c>
      <c r="CG21">
        <v>39.561999999999998</v>
      </c>
      <c r="CH21">
        <v>1350.13</v>
      </c>
      <c r="CI21">
        <v>150</v>
      </c>
      <c r="CJ21">
        <v>0</v>
      </c>
      <c r="CK21">
        <v>1689644277</v>
      </c>
      <c r="CL21">
        <v>0</v>
      </c>
      <c r="CM21">
        <v>1689643969.0999999</v>
      </c>
      <c r="CN21" t="s">
        <v>349</v>
      </c>
      <c r="CO21">
        <v>1689643969.0999999</v>
      </c>
      <c r="CP21">
        <v>1689643967.0999999</v>
      </c>
      <c r="CQ21">
        <v>64</v>
      </c>
      <c r="CR21">
        <v>0.17499999999999999</v>
      </c>
      <c r="CS21">
        <v>-3.3000000000000002E-2</v>
      </c>
      <c r="CT21">
        <v>-3.1389999999999998</v>
      </c>
      <c r="CU21">
        <v>0.13900000000000001</v>
      </c>
      <c r="CV21">
        <v>410</v>
      </c>
      <c r="CW21">
        <v>21</v>
      </c>
      <c r="CX21">
        <v>0.17</v>
      </c>
      <c r="CY21">
        <v>0.02</v>
      </c>
      <c r="CZ21">
        <v>15.093714952521999</v>
      </c>
      <c r="DA21">
        <v>3.0252466597885198E-2</v>
      </c>
      <c r="DB21">
        <v>4.2876391185083899E-2</v>
      </c>
      <c r="DC21">
        <v>1</v>
      </c>
      <c r="DD21">
        <v>410.00371428571401</v>
      </c>
      <c r="DE21">
        <v>4.8311688311623302E-2</v>
      </c>
      <c r="DF21">
        <v>3.2003188616645202E-2</v>
      </c>
      <c r="DG21">
        <v>-1</v>
      </c>
      <c r="DH21">
        <v>1500.0315000000001</v>
      </c>
      <c r="DI21">
        <v>7.3107741561766696E-3</v>
      </c>
      <c r="DJ21">
        <v>0.11199441950380901</v>
      </c>
      <c r="DK21">
        <v>1</v>
      </c>
      <c r="DL21">
        <v>2</v>
      </c>
      <c r="DM21">
        <v>2</v>
      </c>
      <c r="DN21" t="s">
        <v>350</v>
      </c>
      <c r="DO21">
        <v>3.0017</v>
      </c>
      <c r="DP21">
        <v>2.7770999999999999</v>
      </c>
      <c r="DQ21">
        <v>9.6748899999999999E-2</v>
      </c>
      <c r="DR21">
        <v>9.7520099999999998E-2</v>
      </c>
      <c r="DS21">
        <v>0.119976</v>
      </c>
      <c r="DT21">
        <v>0.109831</v>
      </c>
      <c r="DU21">
        <v>26231.9</v>
      </c>
      <c r="DV21">
        <v>27739.3</v>
      </c>
      <c r="DW21">
        <v>27191.1</v>
      </c>
      <c r="DX21">
        <v>28860.799999999999</v>
      </c>
      <c r="DY21">
        <v>31528</v>
      </c>
      <c r="DZ21">
        <v>34268</v>
      </c>
      <c r="EA21">
        <v>36345.699999999997</v>
      </c>
      <c r="EB21">
        <v>39176</v>
      </c>
      <c r="EC21">
        <v>2.08365</v>
      </c>
      <c r="ED21">
        <v>1.76162</v>
      </c>
      <c r="EE21">
        <v>0.167377</v>
      </c>
      <c r="EF21">
        <v>0</v>
      </c>
      <c r="EG21">
        <v>26.233000000000001</v>
      </c>
      <c r="EH21">
        <v>999.9</v>
      </c>
      <c r="EI21">
        <v>36.247</v>
      </c>
      <c r="EJ21">
        <v>37.273000000000003</v>
      </c>
      <c r="EK21">
        <v>23.128799999999998</v>
      </c>
      <c r="EL21">
        <v>62.350299999999997</v>
      </c>
      <c r="EM21">
        <v>30.208300000000001</v>
      </c>
      <c r="EN21">
        <v>1</v>
      </c>
      <c r="EO21">
        <v>-7.2515200000000002E-2</v>
      </c>
      <c r="EP21">
        <v>-2.75041</v>
      </c>
      <c r="EQ21">
        <v>19.832899999999999</v>
      </c>
      <c r="ER21">
        <v>5.2172900000000002</v>
      </c>
      <c r="ES21">
        <v>11.9321</v>
      </c>
      <c r="ET21">
        <v>4.9555999999999996</v>
      </c>
      <c r="EU21">
        <v>3.29738</v>
      </c>
      <c r="EV21">
        <v>9999</v>
      </c>
      <c r="EW21">
        <v>107</v>
      </c>
      <c r="EX21">
        <v>55.7</v>
      </c>
      <c r="EY21">
        <v>3779.7</v>
      </c>
      <c r="EZ21">
        <v>1.8602099999999999</v>
      </c>
      <c r="FA21">
        <v>1.8594900000000001</v>
      </c>
      <c r="FB21">
        <v>1.8648499999999999</v>
      </c>
      <c r="FC21">
        <v>1.8688800000000001</v>
      </c>
      <c r="FD21">
        <v>1.8638600000000001</v>
      </c>
      <c r="FE21">
        <v>1.86371</v>
      </c>
      <c r="FF21">
        <v>1.8637999999999999</v>
      </c>
      <c r="FG21">
        <v>1.8635699999999999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-3.1389999999999998</v>
      </c>
      <c r="FV21">
        <v>0.1391</v>
      </c>
      <c r="FW21">
        <v>-3.1387999999999501</v>
      </c>
      <c r="FX21">
        <v>0</v>
      </c>
      <c r="FY21">
        <v>0</v>
      </c>
      <c r="FZ21">
        <v>0</v>
      </c>
      <c r="GA21">
        <v>0.13915999999999701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5</v>
      </c>
      <c r="GJ21">
        <v>5</v>
      </c>
      <c r="GK21">
        <v>1.0656699999999999</v>
      </c>
      <c r="GL21">
        <v>2.6147499999999999</v>
      </c>
      <c r="GM21">
        <v>1.4489700000000001</v>
      </c>
      <c r="GN21">
        <v>2.2851599999999999</v>
      </c>
      <c r="GO21">
        <v>1.5466299999999999</v>
      </c>
      <c r="GP21">
        <v>2.47925</v>
      </c>
      <c r="GQ21">
        <v>38.378999999999998</v>
      </c>
      <c r="GR21">
        <v>15.156499999999999</v>
      </c>
      <c r="GS21">
        <v>18</v>
      </c>
      <c r="GT21">
        <v>535.71400000000006</v>
      </c>
      <c r="GU21">
        <v>414.40100000000001</v>
      </c>
      <c r="GV21">
        <v>30.424299999999999</v>
      </c>
      <c r="GW21">
        <v>26.3383</v>
      </c>
      <c r="GX21">
        <v>29.9999</v>
      </c>
      <c r="GY21">
        <v>26.213999999999999</v>
      </c>
      <c r="GZ21">
        <v>26.165800000000001</v>
      </c>
      <c r="HA21">
        <v>21.3401</v>
      </c>
      <c r="HB21">
        <v>0</v>
      </c>
      <c r="HC21">
        <v>-30</v>
      </c>
      <c r="HD21">
        <v>30.439</v>
      </c>
      <c r="HE21">
        <v>409.97</v>
      </c>
      <c r="HF21">
        <v>0</v>
      </c>
      <c r="HG21">
        <v>100.14</v>
      </c>
      <c r="HH21">
        <v>95.185599999999994</v>
      </c>
    </row>
    <row r="22" spans="1:216" x14ac:dyDescent="0.2">
      <c r="A22">
        <v>4</v>
      </c>
      <c r="B22">
        <v>1689644330.0999999</v>
      </c>
      <c r="C22">
        <v>183</v>
      </c>
      <c r="D22" t="s">
        <v>358</v>
      </c>
      <c r="E22" t="s">
        <v>359</v>
      </c>
      <c r="F22" t="s">
        <v>344</v>
      </c>
      <c r="G22" t="s">
        <v>392</v>
      </c>
      <c r="H22" t="s">
        <v>345</v>
      </c>
      <c r="I22" t="s">
        <v>346</v>
      </c>
      <c r="J22" t="s">
        <v>347</v>
      </c>
      <c r="K22" t="s">
        <v>348</v>
      </c>
      <c r="L22">
        <v>1689644330.0999999</v>
      </c>
      <c r="M22">
        <f t="shared" si="0"/>
        <v>4.0498339416680882E-3</v>
      </c>
      <c r="N22">
        <f t="shared" si="1"/>
        <v>4.049833941668088</v>
      </c>
      <c r="O22">
        <f t="shared" si="2"/>
        <v>15.195893761400479</v>
      </c>
      <c r="P22">
        <f t="shared" si="3"/>
        <v>399.94799999999998</v>
      </c>
      <c r="Q22">
        <f t="shared" si="4"/>
        <v>281.52355363241293</v>
      </c>
      <c r="R22">
        <f t="shared" si="5"/>
        <v>28.247314947022826</v>
      </c>
      <c r="S22">
        <f t="shared" si="6"/>
        <v>40.129704860087998</v>
      </c>
      <c r="T22">
        <f t="shared" si="7"/>
        <v>0.23033993837433878</v>
      </c>
      <c r="U22">
        <f t="shared" si="8"/>
        <v>3.8323887774051477</v>
      </c>
      <c r="V22">
        <f t="shared" si="9"/>
        <v>0.2229159560002795</v>
      </c>
      <c r="W22">
        <f t="shared" si="10"/>
        <v>0.13996955513763093</v>
      </c>
      <c r="X22">
        <f t="shared" si="11"/>
        <v>206.70601799999997</v>
      </c>
      <c r="Y22">
        <f t="shared" si="12"/>
        <v>29.668316051089345</v>
      </c>
      <c r="Z22">
        <f t="shared" si="13"/>
        <v>29.668316051089345</v>
      </c>
      <c r="AA22">
        <f t="shared" si="14"/>
        <v>4.1799518692084057</v>
      </c>
      <c r="AB22">
        <f t="shared" si="15"/>
        <v>58.253538455651601</v>
      </c>
      <c r="AC22">
        <f t="shared" si="16"/>
        <v>2.4169952630422</v>
      </c>
      <c r="AD22">
        <f t="shared" si="17"/>
        <v>4.1490960499888905</v>
      </c>
      <c r="AE22">
        <f t="shared" si="18"/>
        <v>1.7629566061662056</v>
      </c>
      <c r="AF22">
        <f t="shared" si="19"/>
        <v>-178.59767682756268</v>
      </c>
      <c r="AG22">
        <f t="shared" si="20"/>
        <v>-26.573586592055161</v>
      </c>
      <c r="AH22">
        <f t="shared" si="21"/>
        <v>-1.5357335429300296</v>
      </c>
      <c r="AI22">
        <f t="shared" si="22"/>
        <v>-9.789625478866526E-4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52601.504153200483</v>
      </c>
      <c r="AO22">
        <f t="shared" si="26"/>
        <v>1249.81</v>
      </c>
      <c r="AP22">
        <f t="shared" si="27"/>
        <v>1053.5897999999997</v>
      </c>
      <c r="AQ22">
        <f t="shared" si="28"/>
        <v>0.84299997599635135</v>
      </c>
      <c r="AR22">
        <f t="shared" si="29"/>
        <v>0.16538995367295828</v>
      </c>
      <c r="AS22">
        <v>1689644330.0999999</v>
      </c>
      <c r="AT22">
        <v>399.94799999999998</v>
      </c>
      <c r="AU22">
        <v>409.892</v>
      </c>
      <c r="AV22">
        <v>24.088699999999999</v>
      </c>
      <c r="AW22">
        <v>21.7515</v>
      </c>
      <c r="AX22">
        <v>403.08699999999999</v>
      </c>
      <c r="AY22">
        <v>23.9496</v>
      </c>
      <c r="AZ22">
        <v>500.03800000000001</v>
      </c>
      <c r="BA22">
        <v>100.291</v>
      </c>
      <c r="BB22">
        <v>4.6306E-2</v>
      </c>
      <c r="BC22">
        <v>29.5397</v>
      </c>
      <c r="BD22">
        <v>29.040500000000002</v>
      </c>
      <c r="BE22">
        <v>999.9</v>
      </c>
      <c r="BF22">
        <v>0</v>
      </c>
      <c r="BG22">
        <v>0</v>
      </c>
      <c r="BH22">
        <v>10003.1</v>
      </c>
      <c r="BI22">
        <v>0</v>
      </c>
      <c r="BJ22">
        <v>0.47274699999999997</v>
      </c>
      <c r="BK22">
        <v>-9.9441799999999994</v>
      </c>
      <c r="BL22">
        <v>409.82</v>
      </c>
      <c r="BM22">
        <v>419.00599999999997</v>
      </c>
      <c r="BN22">
        <v>2.3372099999999998</v>
      </c>
      <c r="BO22">
        <v>409.892</v>
      </c>
      <c r="BP22">
        <v>21.7515</v>
      </c>
      <c r="BQ22">
        <v>2.41588</v>
      </c>
      <c r="BR22">
        <v>2.1814800000000001</v>
      </c>
      <c r="BS22">
        <v>20.470600000000001</v>
      </c>
      <c r="BT22">
        <v>18.827000000000002</v>
      </c>
      <c r="BU22">
        <v>1249.81</v>
      </c>
      <c r="BV22">
        <v>0.90000199999999997</v>
      </c>
      <c r="BW22">
        <v>9.9998299999999998E-2</v>
      </c>
      <c r="BX22">
        <v>0</v>
      </c>
      <c r="BY22">
        <v>2.198</v>
      </c>
      <c r="BZ22">
        <v>0</v>
      </c>
      <c r="CA22">
        <v>4735.8999999999996</v>
      </c>
      <c r="CB22">
        <v>9647.84</v>
      </c>
      <c r="CC22">
        <v>39</v>
      </c>
      <c r="CD22">
        <v>40.936999999999998</v>
      </c>
      <c r="CE22">
        <v>40.375</v>
      </c>
      <c r="CF22">
        <v>39.186999999999998</v>
      </c>
      <c r="CG22">
        <v>39.311999999999998</v>
      </c>
      <c r="CH22">
        <v>1124.83</v>
      </c>
      <c r="CI22">
        <v>124.98</v>
      </c>
      <c r="CJ22">
        <v>0</v>
      </c>
      <c r="CK22">
        <v>1689644338.2</v>
      </c>
      <c r="CL22">
        <v>0</v>
      </c>
      <c r="CM22">
        <v>1689643969.0999999</v>
      </c>
      <c r="CN22" t="s">
        <v>349</v>
      </c>
      <c r="CO22">
        <v>1689643969.0999999</v>
      </c>
      <c r="CP22">
        <v>1689643967.0999999</v>
      </c>
      <c r="CQ22">
        <v>64</v>
      </c>
      <c r="CR22">
        <v>0.17499999999999999</v>
      </c>
      <c r="CS22">
        <v>-3.3000000000000002E-2</v>
      </c>
      <c r="CT22">
        <v>-3.1389999999999998</v>
      </c>
      <c r="CU22">
        <v>0.13900000000000001</v>
      </c>
      <c r="CV22">
        <v>410</v>
      </c>
      <c r="CW22">
        <v>21</v>
      </c>
      <c r="CX22">
        <v>0.17</v>
      </c>
      <c r="CY22">
        <v>0.02</v>
      </c>
      <c r="CZ22">
        <v>14.9168971909949</v>
      </c>
      <c r="DA22">
        <v>2.1576292198079099E-2</v>
      </c>
      <c r="DB22">
        <v>7.2701492085471497E-2</v>
      </c>
      <c r="DC22">
        <v>1</v>
      </c>
      <c r="DD22">
        <v>409.893666666667</v>
      </c>
      <c r="DE22">
        <v>0.155766233766403</v>
      </c>
      <c r="DF22">
        <v>4.2844495488347498E-2</v>
      </c>
      <c r="DG22">
        <v>-1</v>
      </c>
      <c r="DH22">
        <v>1250.0061904761901</v>
      </c>
      <c r="DI22">
        <v>-0.20132476299389801</v>
      </c>
      <c r="DJ22">
        <v>0.15164106085714399</v>
      </c>
      <c r="DK22">
        <v>1</v>
      </c>
      <c r="DL22">
        <v>2</v>
      </c>
      <c r="DM22">
        <v>2</v>
      </c>
      <c r="DN22" t="s">
        <v>350</v>
      </c>
      <c r="DO22">
        <v>3.0015499999999999</v>
      </c>
      <c r="DP22">
        <v>2.7769499999999998</v>
      </c>
      <c r="DQ22">
        <v>9.67417E-2</v>
      </c>
      <c r="DR22">
        <v>9.7509700000000005E-2</v>
      </c>
      <c r="DS22">
        <v>0.120001</v>
      </c>
      <c r="DT22">
        <v>0.10984099999999999</v>
      </c>
      <c r="DU22">
        <v>26233.599999999999</v>
      </c>
      <c r="DV22">
        <v>27740.400000000001</v>
      </c>
      <c r="DW22">
        <v>27192.6</v>
      </c>
      <c r="DX22">
        <v>28861.5</v>
      </c>
      <c r="DY22">
        <v>31529.3</v>
      </c>
      <c r="DZ22">
        <v>34268.300000000003</v>
      </c>
      <c r="EA22">
        <v>36348.300000000003</v>
      </c>
      <c r="EB22">
        <v>39176.800000000003</v>
      </c>
      <c r="EC22">
        <v>2.0835499999999998</v>
      </c>
      <c r="ED22">
        <v>1.7622</v>
      </c>
      <c r="EE22">
        <v>0.16875599999999999</v>
      </c>
      <c r="EF22">
        <v>0</v>
      </c>
      <c r="EG22">
        <v>26.2836</v>
      </c>
      <c r="EH22">
        <v>999.9</v>
      </c>
      <c r="EI22">
        <v>36.295999999999999</v>
      </c>
      <c r="EJ22">
        <v>37.262999999999998</v>
      </c>
      <c r="EK22">
        <v>23.146999999999998</v>
      </c>
      <c r="EL22">
        <v>62.460299999999997</v>
      </c>
      <c r="EM22">
        <v>30.0441</v>
      </c>
      <c r="EN22">
        <v>1</v>
      </c>
      <c r="EO22">
        <v>-7.4192099999999997E-2</v>
      </c>
      <c r="EP22">
        <v>0.57757099999999995</v>
      </c>
      <c r="EQ22">
        <v>19.846699999999998</v>
      </c>
      <c r="ER22">
        <v>5.2141500000000001</v>
      </c>
      <c r="ES22">
        <v>11.9321</v>
      </c>
      <c r="ET22">
        <v>4.9551499999999997</v>
      </c>
      <c r="EU22">
        <v>3.29705</v>
      </c>
      <c r="EV22">
        <v>9999</v>
      </c>
      <c r="EW22">
        <v>107</v>
      </c>
      <c r="EX22">
        <v>55.7</v>
      </c>
      <c r="EY22">
        <v>3781</v>
      </c>
      <c r="EZ22">
        <v>1.8602099999999999</v>
      </c>
      <c r="FA22">
        <v>1.8594900000000001</v>
      </c>
      <c r="FB22">
        <v>1.8648100000000001</v>
      </c>
      <c r="FC22">
        <v>1.8688800000000001</v>
      </c>
      <c r="FD22">
        <v>1.8638600000000001</v>
      </c>
      <c r="FE22">
        <v>1.86371</v>
      </c>
      <c r="FF22">
        <v>1.8638300000000001</v>
      </c>
      <c r="FG22">
        <v>1.8635699999999999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-3.1389999999999998</v>
      </c>
      <c r="FV22">
        <v>0.1391</v>
      </c>
      <c r="FW22">
        <v>-3.1387999999999501</v>
      </c>
      <c r="FX22">
        <v>0</v>
      </c>
      <c r="FY22">
        <v>0</v>
      </c>
      <c r="FZ22">
        <v>0</v>
      </c>
      <c r="GA22">
        <v>0.13915999999999701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6</v>
      </c>
      <c r="GJ22">
        <v>6</v>
      </c>
      <c r="GK22">
        <v>1.0656699999999999</v>
      </c>
      <c r="GL22">
        <v>2.6171899999999999</v>
      </c>
      <c r="GM22">
        <v>1.4477500000000001</v>
      </c>
      <c r="GN22">
        <v>2.2863799999999999</v>
      </c>
      <c r="GO22">
        <v>1.5466299999999999</v>
      </c>
      <c r="GP22">
        <v>2.4548299999999998</v>
      </c>
      <c r="GQ22">
        <v>38.378999999999998</v>
      </c>
      <c r="GR22">
        <v>15.156499999999999</v>
      </c>
      <c r="GS22">
        <v>18</v>
      </c>
      <c r="GT22">
        <v>535.50199999999995</v>
      </c>
      <c r="GU22">
        <v>414.65899999999999</v>
      </c>
      <c r="GV22">
        <v>30.7974</v>
      </c>
      <c r="GW22">
        <v>26.308900000000001</v>
      </c>
      <c r="GX22">
        <v>30.000699999999998</v>
      </c>
      <c r="GY22">
        <v>26.197600000000001</v>
      </c>
      <c r="GZ22">
        <v>26.151399999999999</v>
      </c>
      <c r="HA22">
        <v>21.3399</v>
      </c>
      <c r="HB22">
        <v>0</v>
      </c>
      <c r="HC22">
        <v>-30</v>
      </c>
      <c r="HD22">
        <v>29.964300000000001</v>
      </c>
      <c r="HE22">
        <v>410.12400000000002</v>
      </c>
      <c r="HF22">
        <v>0</v>
      </c>
      <c r="HG22">
        <v>100.146</v>
      </c>
      <c r="HH22">
        <v>95.187799999999996</v>
      </c>
    </row>
    <row r="23" spans="1:216" x14ac:dyDescent="0.2">
      <c r="A23">
        <v>5</v>
      </c>
      <c r="B23">
        <v>1689644391.0999999</v>
      </c>
      <c r="C23">
        <v>244</v>
      </c>
      <c r="D23" t="s">
        <v>360</v>
      </c>
      <c r="E23" t="s">
        <v>361</v>
      </c>
      <c r="F23" t="s">
        <v>344</v>
      </c>
      <c r="G23" t="s">
        <v>392</v>
      </c>
      <c r="H23" t="s">
        <v>345</v>
      </c>
      <c r="I23" t="s">
        <v>346</v>
      </c>
      <c r="J23" t="s">
        <v>347</v>
      </c>
      <c r="K23" t="s">
        <v>348</v>
      </c>
      <c r="L23">
        <v>1689644391.0999999</v>
      </c>
      <c r="M23">
        <f t="shared" si="0"/>
        <v>3.946371210367932E-3</v>
      </c>
      <c r="N23">
        <f t="shared" si="1"/>
        <v>3.946371210367932</v>
      </c>
      <c r="O23">
        <f t="shared" si="2"/>
        <v>14.747901268935614</v>
      </c>
      <c r="P23">
        <f t="shared" si="3"/>
        <v>400.017</v>
      </c>
      <c r="Q23">
        <f t="shared" si="4"/>
        <v>284.51309219424229</v>
      </c>
      <c r="R23">
        <f t="shared" si="5"/>
        <v>28.547490776478206</v>
      </c>
      <c r="S23">
        <f t="shared" si="6"/>
        <v>40.136928426963898</v>
      </c>
      <c r="T23">
        <f t="shared" si="7"/>
        <v>0.22933482649057393</v>
      </c>
      <c r="U23">
        <f t="shared" si="8"/>
        <v>3.8339269102695148</v>
      </c>
      <c r="V23">
        <f t="shared" si="9"/>
        <v>0.22197723017800206</v>
      </c>
      <c r="W23">
        <f t="shared" si="10"/>
        <v>0.1393771561412579</v>
      </c>
      <c r="X23">
        <f t="shared" si="11"/>
        <v>165.39638399999998</v>
      </c>
      <c r="Y23">
        <f t="shared" si="12"/>
        <v>29.484886866184514</v>
      </c>
      <c r="Z23">
        <f t="shared" si="13"/>
        <v>29.484886866184514</v>
      </c>
      <c r="AA23">
        <f t="shared" si="14"/>
        <v>4.1360064870860489</v>
      </c>
      <c r="AB23">
        <f t="shared" si="15"/>
        <v>58.144893468201467</v>
      </c>
      <c r="AC23">
        <f t="shared" si="16"/>
        <v>2.4103609332700797</v>
      </c>
      <c r="AD23">
        <f t="shared" si="17"/>
        <v>4.1454387298658801</v>
      </c>
      <c r="AE23">
        <f t="shared" si="18"/>
        <v>1.7256455538159692</v>
      </c>
      <c r="AF23">
        <f t="shared" si="19"/>
        <v>-174.03497037722579</v>
      </c>
      <c r="AG23">
        <f t="shared" si="20"/>
        <v>8.1671540592908318</v>
      </c>
      <c r="AH23">
        <f t="shared" si="21"/>
        <v>0.47133996432855968</v>
      </c>
      <c r="AI23">
        <f t="shared" si="22"/>
        <v>-9.2353606410355837E-5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52633.434536444503</v>
      </c>
      <c r="AO23">
        <f t="shared" si="26"/>
        <v>1000.04</v>
      </c>
      <c r="AP23">
        <f t="shared" si="27"/>
        <v>843.03359999999986</v>
      </c>
      <c r="AQ23">
        <f t="shared" si="28"/>
        <v>0.84299988000479975</v>
      </c>
      <c r="AR23">
        <f t="shared" si="29"/>
        <v>0.16538976840926362</v>
      </c>
      <c r="AS23">
        <v>1689644391.0999999</v>
      </c>
      <c r="AT23">
        <v>400.017</v>
      </c>
      <c r="AU23">
        <v>409.67200000000003</v>
      </c>
      <c r="AV23">
        <v>24.022400000000001</v>
      </c>
      <c r="AW23">
        <v>21.744700000000002</v>
      </c>
      <c r="AX23">
        <v>403.15600000000001</v>
      </c>
      <c r="AY23">
        <v>23.883199999999999</v>
      </c>
      <c r="AZ23">
        <v>500.02600000000001</v>
      </c>
      <c r="BA23">
        <v>100.292</v>
      </c>
      <c r="BB23">
        <v>4.6056699999999999E-2</v>
      </c>
      <c r="BC23">
        <v>29.5244</v>
      </c>
      <c r="BD23">
        <v>28.916899999999998</v>
      </c>
      <c r="BE23">
        <v>999.9</v>
      </c>
      <c r="BF23">
        <v>0</v>
      </c>
      <c r="BG23">
        <v>0</v>
      </c>
      <c r="BH23">
        <v>10008.799999999999</v>
      </c>
      <c r="BI23">
        <v>0</v>
      </c>
      <c r="BJ23">
        <v>0.47274699999999997</v>
      </c>
      <c r="BK23">
        <v>-9.6546599999999998</v>
      </c>
      <c r="BL23">
        <v>409.863</v>
      </c>
      <c r="BM23">
        <v>418.77800000000002</v>
      </c>
      <c r="BN23">
        <v>2.2776900000000002</v>
      </c>
      <c r="BO23">
        <v>409.67200000000003</v>
      </c>
      <c r="BP23">
        <v>21.744700000000002</v>
      </c>
      <c r="BQ23">
        <v>2.4092600000000002</v>
      </c>
      <c r="BR23">
        <v>2.1808200000000002</v>
      </c>
      <c r="BS23">
        <v>20.426100000000002</v>
      </c>
      <c r="BT23">
        <v>18.822099999999999</v>
      </c>
      <c r="BU23">
        <v>1000.04</v>
      </c>
      <c r="BV23">
        <v>0.90000199999999997</v>
      </c>
      <c r="BW23">
        <v>9.9998199999999995E-2</v>
      </c>
      <c r="BX23">
        <v>0</v>
      </c>
      <c r="BY23">
        <v>2.3847999999999998</v>
      </c>
      <c r="BZ23">
        <v>0</v>
      </c>
      <c r="CA23">
        <v>3993.61</v>
      </c>
      <c r="CB23">
        <v>7719.75</v>
      </c>
      <c r="CC23">
        <v>38.561999999999998</v>
      </c>
      <c r="CD23">
        <v>40.811999999999998</v>
      </c>
      <c r="CE23">
        <v>40.125</v>
      </c>
      <c r="CF23">
        <v>39.061999999999998</v>
      </c>
      <c r="CG23">
        <v>39</v>
      </c>
      <c r="CH23">
        <v>900.04</v>
      </c>
      <c r="CI23">
        <v>100</v>
      </c>
      <c r="CJ23">
        <v>0</v>
      </c>
      <c r="CK23">
        <v>1689644399.4000001</v>
      </c>
      <c r="CL23">
        <v>0</v>
      </c>
      <c r="CM23">
        <v>1689643969.0999999</v>
      </c>
      <c r="CN23" t="s">
        <v>349</v>
      </c>
      <c r="CO23">
        <v>1689643969.0999999</v>
      </c>
      <c r="CP23">
        <v>1689643967.0999999</v>
      </c>
      <c r="CQ23">
        <v>64</v>
      </c>
      <c r="CR23">
        <v>0.17499999999999999</v>
      </c>
      <c r="CS23">
        <v>-3.3000000000000002E-2</v>
      </c>
      <c r="CT23">
        <v>-3.1389999999999998</v>
      </c>
      <c r="CU23">
        <v>0.13900000000000001</v>
      </c>
      <c r="CV23">
        <v>410</v>
      </c>
      <c r="CW23">
        <v>21</v>
      </c>
      <c r="CX23">
        <v>0.17</v>
      </c>
      <c r="CY23">
        <v>0.02</v>
      </c>
      <c r="CZ23">
        <v>14.5716939925288</v>
      </c>
      <c r="DA23">
        <v>0.31281253499089001</v>
      </c>
      <c r="DB23">
        <v>8.8126923689352002E-2</v>
      </c>
      <c r="DC23">
        <v>1</v>
      </c>
      <c r="DD23">
        <v>409.68614285714301</v>
      </c>
      <c r="DE23">
        <v>4.5194805194403503E-3</v>
      </c>
      <c r="DF23">
        <v>5.80281423631865E-2</v>
      </c>
      <c r="DG23">
        <v>-1</v>
      </c>
      <c r="DH23">
        <v>1000.00957142857</v>
      </c>
      <c r="DI23">
        <v>-0.112704480465231</v>
      </c>
      <c r="DJ23">
        <v>7.0263837090778505E-2</v>
      </c>
      <c r="DK23">
        <v>1</v>
      </c>
      <c r="DL23">
        <v>2</v>
      </c>
      <c r="DM23">
        <v>2</v>
      </c>
      <c r="DN23" t="s">
        <v>350</v>
      </c>
      <c r="DO23">
        <v>3.0015499999999999</v>
      </c>
      <c r="DP23">
        <v>2.7767400000000002</v>
      </c>
      <c r="DQ23">
        <v>9.6761899999999998E-2</v>
      </c>
      <c r="DR23">
        <v>9.7477499999999995E-2</v>
      </c>
      <c r="DS23">
        <v>0.11978</v>
      </c>
      <c r="DT23">
        <v>0.10982500000000001</v>
      </c>
      <c r="DU23">
        <v>26236.6</v>
      </c>
      <c r="DV23">
        <v>27743</v>
      </c>
      <c r="DW23">
        <v>27196.2</v>
      </c>
      <c r="DX23">
        <v>28863.1</v>
      </c>
      <c r="DY23">
        <v>31541</v>
      </c>
      <c r="DZ23">
        <v>34271.199999999997</v>
      </c>
      <c r="EA23">
        <v>36352.6</v>
      </c>
      <c r="EB23">
        <v>39179.4</v>
      </c>
      <c r="EC23">
        <v>2.0840999999999998</v>
      </c>
      <c r="ED23">
        <v>1.7627999999999999</v>
      </c>
      <c r="EE23">
        <v>0.16192000000000001</v>
      </c>
      <c r="EF23">
        <v>0</v>
      </c>
      <c r="EG23">
        <v>26.2714</v>
      </c>
      <c r="EH23">
        <v>999.9</v>
      </c>
      <c r="EI23">
        <v>36.295999999999999</v>
      </c>
      <c r="EJ23">
        <v>37.273000000000003</v>
      </c>
      <c r="EK23">
        <v>23.159099999999999</v>
      </c>
      <c r="EL23">
        <v>62.540300000000002</v>
      </c>
      <c r="EM23">
        <v>30.3005</v>
      </c>
      <c r="EN23">
        <v>1</v>
      </c>
      <c r="EO23">
        <v>-7.8178399999999995E-2</v>
      </c>
      <c r="EP23">
        <v>-3.2698299999999998</v>
      </c>
      <c r="EQ23">
        <v>19.7883</v>
      </c>
      <c r="ER23">
        <v>5.2171399999999997</v>
      </c>
      <c r="ES23">
        <v>11.9321</v>
      </c>
      <c r="ET23">
        <v>4.9557000000000002</v>
      </c>
      <c r="EU23">
        <v>3.2972800000000002</v>
      </c>
      <c r="EV23">
        <v>9999</v>
      </c>
      <c r="EW23">
        <v>107</v>
      </c>
      <c r="EX23">
        <v>55.7</v>
      </c>
      <c r="EY23">
        <v>3782.1</v>
      </c>
      <c r="EZ23">
        <v>1.8602099999999999</v>
      </c>
      <c r="FA23">
        <v>1.85947</v>
      </c>
      <c r="FB23">
        <v>1.86486</v>
      </c>
      <c r="FC23">
        <v>1.8688899999999999</v>
      </c>
      <c r="FD23">
        <v>1.8638600000000001</v>
      </c>
      <c r="FE23">
        <v>1.86372</v>
      </c>
      <c r="FF23">
        <v>1.8637900000000001</v>
      </c>
      <c r="FG23">
        <v>1.8635699999999999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-3.1389999999999998</v>
      </c>
      <c r="FV23">
        <v>0.13919999999999999</v>
      </c>
      <c r="FW23">
        <v>-3.1387999999999501</v>
      </c>
      <c r="FX23">
        <v>0</v>
      </c>
      <c r="FY23">
        <v>0</v>
      </c>
      <c r="FZ23">
        <v>0</v>
      </c>
      <c r="GA23">
        <v>0.13915999999999701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7</v>
      </c>
      <c r="GJ23">
        <v>7.1</v>
      </c>
      <c r="GK23">
        <v>1.0656699999999999</v>
      </c>
      <c r="GL23">
        <v>2.6135299999999999</v>
      </c>
      <c r="GM23">
        <v>1.4489700000000001</v>
      </c>
      <c r="GN23">
        <v>2.2851599999999999</v>
      </c>
      <c r="GO23">
        <v>1.5466299999999999</v>
      </c>
      <c r="GP23">
        <v>2.4072300000000002</v>
      </c>
      <c r="GQ23">
        <v>38.354500000000002</v>
      </c>
      <c r="GR23">
        <v>15.1302</v>
      </c>
      <c r="GS23">
        <v>18</v>
      </c>
      <c r="GT23">
        <v>535.59299999999996</v>
      </c>
      <c r="GU23">
        <v>414.84300000000002</v>
      </c>
      <c r="GV23">
        <v>31.015699999999999</v>
      </c>
      <c r="GW23">
        <v>26.276199999999999</v>
      </c>
      <c r="GX23">
        <v>29.9998</v>
      </c>
      <c r="GY23">
        <v>26.170500000000001</v>
      </c>
      <c r="GZ23">
        <v>26.125599999999999</v>
      </c>
      <c r="HA23">
        <v>21.3276</v>
      </c>
      <c r="HB23">
        <v>0</v>
      </c>
      <c r="HC23">
        <v>-30</v>
      </c>
      <c r="HD23">
        <v>31.022300000000001</v>
      </c>
      <c r="HE23">
        <v>409.62599999999998</v>
      </c>
      <c r="HF23">
        <v>0</v>
      </c>
      <c r="HG23">
        <v>100.15900000000001</v>
      </c>
      <c r="HH23">
        <v>95.193600000000004</v>
      </c>
    </row>
    <row r="24" spans="1:216" x14ac:dyDescent="0.2">
      <c r="A24">
        <v>6</v>
      </c>
      <c r="B24">
        <v>1689644452.0999999</v>
      </c>
      <c r="C24">
        <v>305</v>
      </c>
      <c r="D24" t="s">
        <v>362</v>
      </c>
      <c r="E24" t="s">
        <v>363</v>
      </c>
      <c r="F24" t="s">
        <v>344</v>
      </c>
      <c r="G24" t="s">
        <v>392</v>
      </c>
      <c r="H24" t="s">
        <v>345</v>
      </c>
      <c r="I24" t="s">
        <v>346</v>
      </c>
      <c r="J24" t="s">
        <v>347</v>
      </c>
      <c r="K24" t="s">
        <v>348</v>
      </c>
      <c r="L24">
        <v>1689644452.0999999</v>
      </c>
      <c r="M24">
        <f t="shared" si="0"/>
        <v>3.9344508640703274E-3</v>
      </c>
      <c r="N24">
        <f t="shared" si="1"/>
        <v>3.9344508640703277</v>
      </c>
      <c r="O24">
        <f t="shared" si="2"/>
        <v>14.124431556431029</v>
      </c>
      <c r="P24">
        <f t="shared" si="3"/>
        <v>399.95100000000002</v>
      </c>
      <c r="Q24">
        <f t="shared" si="4"/>
        <v>288.08825375918775</v>
      </c>
      <c r="R24">
        <f t="shared" si="5"/>
        <v>28.906028974340234</v>
      </c>
      <c r="S24">
        <f t="shared" si="6"/>
        <v>40.130047106954102</v>
      </c>
      <c r="T24">
        <f t="shared" si="7"/>
        <v>0.22762842192516938</v>
      </c>
      <c r="U24">
        <f t="shared" si="8"/>
        <v>3.8310677360836394</v>
      </c>
      <c r="V24">
        <f t="shared" si="9"/>
        <v>0.22037282088841323</v>
      </c>
      <c r="W24">
        <f t="shared" si="10"/>
        <v>0.13836563462642393</v>
      </c>
      <c r="X24">
        <f t="shared" si="11"/>
        <v>124.05584700000001</v>
      </c>
      <c r="Y24">
        <f t="shared" si="12"/>
        <v>29.510565078360269</v>
      </c>
      <c r="Z24">
        <f t="shared" si="13"/>
        <v>29.510565078360269</v>
      </c>
      <c r="AA24">
        <f t="shared" si="14"/>
        <v>4.1421340427016711</v>
      </c>
      <c r="AB24">
        <f t="shared" si="15"/>
        <v>57.410674806141827</v>
      </c>
      <c r="AC24">
        <f t="shared" si="16"/>
        <v>2.4092316311228301</v>
      </c>
      <c r="AD24">
        <f t="shared" si="17"/>
        <v>4.1964872199430916</v>
      </c>
      <c r="AE24">
        <f t="shared" si="18"/>
        <v>1.732902411578841</v>
      </c>
      <c r="AF24">
        <f t="shared" si="19"/>
        <v>-173.50928310550142</v>
      </c>
      <c r="AG24">
        <f t="shared" si="20"/>
        <v>46.747333266927079</v>
      </c>
      <c r="AH24">
        <f t="shared" si="21"/>
        <v>2.7030696089463979</v>
      </c>
      <c r="AI24">
        <f t="shared" si="22"/>
        <v>-3.0332296279382831E-3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52542.139433005446</v>
      </c>
      <c r="AO24">
        <f t="shared" si="26"/>
        <v>750.08</v>
      </c>
      <c r="AP24">
        <f t="shared" si="27"/>
        <v>632.31750000000011</v>
      </c>
      <c r="AQ24">
        <f t="shared" si="28"/>
        <v>0.84300007999146764</v>
      </c>
      <c r="AR24">
        <f t="shared" si="29"/>
        <v>0.16539015438353244</v>
      </c>
      <c r="AS24">
        <v>1689644452.0999999</v>
      </c>
      <c r="AT24">
        <v>399.95100000000002</v>
      </c>
      <c r="AU24">
        <v>409.23700000000002</v>
      </c>
      <c r="AV24">
        <v>24.011299999999999</v>
      </c>
      <c r="AW24">
        <v>21.739799999999999</v>
      </c>
      <c r="AX24">
        <v>403.09</v>
      </c>
      <c r="AY24">
        <v>23.872199999999999</v>
      </c>
      <c r="AZ24">
        <v>499.88200000000001</v>
      </c>
      <c r="BA24">
        <v>100.291</v>
      </c>
      <c r="BB24">
        <v>4.6409100000000002E-2</v>
      </c>
      <c r="BC24">
        <v>29.736899999999999</v>
      </c>
      <c r="BD24">
        <v>29.0473</v>
      </c>
      <c r="BE24">
        <v>999.9</v>
      </c>
      <c r="BF24">
        <v>0</v>
      </c>
      <c r="BG24">
        <v>0</v>
      </c>
      <c r="BH24">
        <v>9998.1200000000008</v>
      </c>
      <c r="BI24">
        <v>0</v>
      </c>
      <c r="BJ24">
        <v>0.47274699999999997</v>
      </c>
      <c r="BK24">
        <v>-9.2857099999999999</v>
      </c>
      <c r="BL24">
        <v>409.791</v>
      </c>
      <c r="BM24">
        <v>418.33100000000002</v>
      </c>
      <c r="BN24">
        <v>2.2715800000000002</v>
      </c>
      <c r="BO24">
        <v>409.23700000000002</v>
      </c>
      <c r="BP24">
        <v>21.739799999999999</v>
      </c>
      <c r="BQ24">
        <v>2.4081100000000002</v>
      </c>
      <c r="BR24">
        <v>2.1802899999999998</v>
      </c>
      <c r="BS24">
        <v>20.418399999999998</v>
      </c>
      <c r="BT24">
        <v>18.818200000000001</v>
      </c>
      <c r="BU24">
        <v>750.08</v>
      </c>
      <c r="BV24">
        <v>0.90000199999999997</v>
      </c>
      <c r="BW24">
        <v>9.9998100000000006E-2</v>
      </c>
      <c r="BX24">
        <v>0</v>
      </c>
      <c r="BY24">
        <v>2.0935000000000001</v>
      </c>
      <c r="BZ24">
        <v>0</v>
      </c>
      <c r="CA24">
        <v>3260.98</v>
      </c>
      <c r="CB24">
        <v>5790.18</v>
      </c>
      <c r="CC24">
        <v>38</v>
      </c>
      <c r="CD24">
        <v>40.625</v>
      </c>
      <c r="CE24">
        <v>39.811999999999998</v>
      </c>
      <c r="CF24">
        <v>38.875</v>
      </c>
      <c r="CG24">
        <v>38.625</v>
      </c>
      <c r="CH24">
        <v>675.07</v>
      </c>
      <c r="CI24">
        <v>75.010000000000005</v>
      </c>
      <c r="CJ24">
        <v>0</v>
      </c>
      <c r="CK24">
        <v>1689644460</v>
      </c>
      <c r="CL24">
        <v>0</v>
      </c>
      <c r="CM24">
        <v>1689643969.0999999</v>
      </c>
      <c r="CN24" t="s">
        <v>349</v>
      </c>
      <c r="CO24">
        <v>1689643969.0999999</v>
      </c>
      <c r="CP24">
        <v>1689643967.0999999</v>
      </c>
      <c r="CQ24">
        <v>64</v>
      </c>
      <c r="CR24">
        <v>0.17499999999999999</v>
      </c>
      <c r="CS24">
        <v>-3.3000000000000002E-2</v>
      </c>
      <c r="CT24">
        <v>-3.1389999999999998</v>
      </c>
      <c r="CU24">
        <v>0.13900000000000001</v>
      </c>
      <c r="CV24">
        <v>410</v>
      </c>
      <c r="CW24">
        <v>21</v>
      </c>
      <c r="CX24">
        <v>0.17</v>
      </c>
      <c r="CY24">
        <v>0.02</v>
      </c>
      <c r="CZ24">
        <v>13.797635209195301</v>
      </c>
      <c r="DA24">
        <v>0.52321782465642297</v>
      </c>
      <c r="DB24">
        <v>9.1846145393533696E-2</v>
      </c>
      <c r="DC24">
        <v>1</v>
      </c>
      <c r="DD24">
        <v>409.20839999999998</v>
      </c>
      <c r="DE24">
        <v>0.19145864661673501</v>
      </c>
      <c r="DF24">
        <v>4.4076524363885698E-2</v>
      </c>
      <c r="DG24">
        <v>-1</v>
      </c>
      <c r="DH24">
        <v>750.00670000000002</v>
      </c>
      <c r="DI24">
        <v>-0.13381307830815001</v>
      </c>
      <c r="DJ24">
        <v>0.10054108612901599</v>
      </c>
      <c r="DK24">
        <v>1</v>
      </c>
      <c r="DL24">
        <v>2</v>
      </c>
      <c r="DM24">
        <v>2</v>
      </c>
      <c r="DN24" t="s">
        <v>350</v>
      </c>
      <c r="DO24">
        <v>3.0012400000000001</v>
      </c>
      <c r="DP24">
        <v>2.7770000000000001</v>
      </c>
      <c r="DQ24">
        <v>9.6756800000000004E-2</v>
      </c>
      <c r="DR24">
        <v>9.7405199999999997E-2</v>
      </c>
      <c r="DS24">
        <v>0.11974899999999999</v>
      </c>
      <c r="DT24">
        <v>0.109815</v>
      </c>
      <c r="DU24">
        <v>26239.200000000001</v>
      </c>
      <c r="DV24">
        <v>27747.5</v>
      </c>
      <c r="DW24">
        <v>27198.5</v>
      </c>
      <c r="DX24">
        <v>28865.200000000001</v>
      </c>
      <c r="DY24">
        <v>31545.1</v>
      </c>
      <c r="DZ24">
        <v>34274.1</v>
      </c>
      <c r="EA24">
        <v>36356.300000000003</v>
      </c>
      <c r="EB24">
        <v>39182.400000000001</v>
      </c>
      <c r="EC24">
        <v>2.0840999999999998</v>
      </c>
      <c r="ED24">
        <v>1.76362</v>
      </c>
      <c r="EE24">
        <v>0.164602</v>
      </c>
      <c r="EF24">
        <v>0</v>
      </c>
      <c r="EG24">
        <v>26.358499999999999</v>
      </c>
      <c r="EH24">
        <v>999.9</v>
      </c>
      <c r="EI24">
        <v>36.314</v>
      </c>
      <c r="EJ24">
        <v>37.241999999999997</v>
      </c>
      <c r="EK24">
        <v>23.133500000000002</v>
      </c>
      <c r="EL24">
        <v>62.560400000000001</v>
      </c>
      <c r="EM24">
        <v>30.2684</v>
      </c>
      <c r="EN24">
        <v>1</v>
      </c>
      <c r="EO24">
        <v>-8.23044E-2</v>
      </c>
      <c r="EP24">
        <v>0.17777200000000001</v>
      </c>
      <c r="EQ24">
        <v>19.934200000000001</v>
      </c>
      <c r="ER24">
        <v>5.2171399999999997</v>
      </c>
      <c r="ES24">
        <v>11.9321</v>
      </c>
      <c r="ET24">
        <v>4.9555499999999997</v>
      </c>
      <c r="EU24">
        <v>3.2973499999999998</v>
      </c>
      <c r="EV24">
        <v>9999</v>
      </c>
      <c r="EW24">
        <v>107</v>
      </c>
      <c r="EX24">
        <v>55.7</v>
      </c>
      <c r="EY24">
        <v>3783.4</v>
      </c>
      <c r="EZ24">
        <v>1.86029</v>
      </c>
      <c r="FA24">
        <v>1.85951</v>
      </c>
      <c r="FB24">
        <v>1.8649199999999999</v>
      </c>
      <c r="FC24">
        <v>1.8689</v>
      </c>
      <c r="FD24">
        <v>1.8638600000000001</v>
      </c>
      <c r="FE24">
        <v>1.86372</v>
      </c>
      <c r="FF24">
        <v>1.8638399999999999</v>
      </c>
      <c r="FG24">
        <v>1.8636200000000001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-3.1389999999999998</v>
      </c>
      <c r="FV24">
        <v>0.1391</v>
      </c>
      <c r="FW24">
        <v>-3.1387999999999501</v>
      </c>
      <c r="FX24">
        <v>0</v>
      </c>
      <c r="FY24">
        <v>0</v>
      </c>
      <c r="FZ24">
        <v>0</v>
      </c>
      <c r="GA24">
        <v>0.13915999999999701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8.1</v>
      </c>
      <c r="GJ24">
        <v>8.1</v>
      </c>
      <c r="GK24">
        <v>1.0644499999999999</v>
      </c>
      <c r="GL24">
        <v>2.6122999999999998</v>
      </c>
      <c r="GM24">
        <v>1.4477500000000001</v>
      </c>
      <c r="GN24">
        <v>2.2839399999999999</v>
      </c>
      <c r="GO24">
        <v>1.5466299999999999</v>
      </c>
      <c r="GP24">
        <v>2.4572799999999999</v>
      </c>
      <c r="GQ24">
        <v>38.330100000000002</v>
      </c>
      <c r="GR24">
        <v>15.1477</v>
      </c>
      <c r="GS24">
        <v>18</v>
      </c>
      <c r="GT24">
        <v>535.26800000000003</v>
      </c>
      <c r="GU24">
        <v>415.11200000000002</v>
      </c>
      <c r="GV24">
        <v>31.2681</v>
      </c>
      <c r="GW24">
        <v>26.228000000000002</v>
      </c>
      <c r="GX24">
        <v>29.9998</v>
      </c>
      <c r="GY24">
        <v>26.135100000000001</v>
      </c>
      <c r="GZ24">
        <v>26.092099999999999</v>
      </c>
      <c r="HA24">
        <v>21.311699999999998</v>
      </c>
      <c r="HB24">
        <v>0</v>
      </c>
      <c r="HC24">
        <v>-30</v>
      </c>
      <c r="HD24">
        <v>30.839200000000002</v>
      </c>
      <c r="HE24">
        <v>409.26400000000001</v>
      </c>
      <c r="HF24">
        <v>0</v>
      </c>
      <c r="HG24">
        <v>100.16800000000001</v>
      </c>
      <c r="HH24">
        <v>95.200800000000001</v>
      </c>
    </row>
    <row r="25" spans="1:216" x14ac:dyDescent="0.2">
      <c r="A25">
        <v>7</v>
      </c>
      <c r="B25">
        <v>1689644513.0999999</v>
      </c>
      <c r="C25">
        <v>366</v>
      </c>
      <c r="D25" t="s">
        <v>364</v>
      </c>
      <c r="E25" t="s">
        <v>365</v>
      </c>
      <c r="F25" t="s">
        <v>344</v>
      </c>
      <c r="G25" t="s">
        <v>392</v>
      </c>
      <c r="H25" t="s">
        <v>345</v>
      </c>
      <c r="I25" t="s">
        <v>346</v>
      </c>
      <c r="J25" t="s">
        <v>347</v>
      </c>
      <c r="K25" t="s">
        <v>348</v>
      </c>
      <c r="L25">
        <v>1689644513.0999999</v>
      </c>
      <c r="M25">
        <f t="shared" si="0"/>
        <v>3.7870372259280684E-3</v>
      </c>
      <c r="N25">
        <f t="shared" si="1"/>
        <v>3.7870372259280685</v>
      </c>
      <c r="O25">
        <f t="shared" si="2"/>
        <v>13.092727887717045</v>
      </c>
      <c r="P25">
        <f t="shared" si="3"/>
        <v>399.99700000000001</v>
      </c>
      <c r="Q25">
        <f t="shared" si="4"/>
        <v>293.38059318394846</v>
      </c>
      <c r="R25">
        <f t="shared" si="5"/>
        <v>29.436998872287965</v>
      </c>
      <c r="S25">
        <f t="shared" si="6"/>
        <v>40.134594828281202</v>
      </c>
      <c r="T25">
        <f t="shared" si="7"/>
        <v>0.2221424687736237</v>
      </c>
      <c r="U25">
        <f t="shared" si="8"/>
        <v>3.8274213899952207</v>
      </c>
      <c r="V25">
        <f t="shared" si="9"/>
        <v>0.21522029424765871</v>
      </c>
      <c r="W25">
        <f t="shared" si="10"/>
        <v>0.13511664570611112</v>
      </c>
      <c r="X25">
        <f t="shared" si="11"/>
        <v>99.21055617434358</v>
      </c>
      <c r="Y25">
        <f t="shared" si="12"/>
        <v>29.379920740619777</v>
      </c>
      <c r="Z25">
        <f t="shared" si="13"/>
        <v>29.379920740619777</v>
      </c>
      <c r="AA25">
        <f t="shared" si="14"/>
        <v>4.1110406633615852</v>
      </c>
      <c r="AB25">
        <f t="shared" si="15"/>
        <v>57.410683952230102</v>
      </c>
      <c r="AC25">
        <f t="shared" si="16"/>
        <v>2.4028059778730797</v>
      </c>
      <c r="AD25">
        <f t="shared" si="17"/>
        <v>4.1852941168100184</v>
      </c>
      <c r="AE25">
        <f t="shared" si="18"/>
        <v>1.7082346854885055</v>
      </c>
      <c r="AF25">
        <f t="shared" si="19"/>
        <v>-167.00834166342781</v>
      </c>
      <c r="AG25">
        <f t="shared" si="20"/>
        <v>64.086148676943495</v>
      </c>
      <c r="AH25">
        <f t="shared" si="21"/>
        <v>3.7059281637993324</v>
      </c>
      <c r="AI25">
        <f t="shared" si="22"/>
        <v>-5.7086483414110489E-3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52480.910737266851</v>
      </c>
      <c r="AO25">
        <f t="shared" si="26"/>
        <v>599.85299999999995</v>
      </c>
      <c r="AP25">
        <f t="shared" si="27"/>
        <v>505.6765290022505</v>
      </c>
      <c r="AQ25">
        <f t="shared" si="28"/>
        <v>0.84300075018754683</v>
      </c>
      <c r="AR25">
        <f t="shared" si="29"/>
        <v>0.1653914478619655</v>
      </c>
      <c r="AS25">
        <v>1689644513.0999999</v>
      </c>
      <c r="AT25">
        <v>399.99700000000001</v>
      </c>
      <c r="AU25">
        <v>408.637</v>
      </c>
      <c r="AV25">
        <v>23.947299999999998</v>
      </c>
      <c r="AW25">
        <v>21.760999999999999</v>
      </c>
      <c r="AX25">
        <v>403.13499999999999</v>
      </c>
      <c r="AY25">
        <v>23.808199999999999</v>
      </c>
      <c r="AZ25">
        <v>499.93599999999998</v>
      </c>
      <c r="BA25">
        <v>100.291</v>
      </c>
      <c r="BB25">
        <v>4.6239599999999999E-2</v>
      </c>
      <c r="BC25">
        <v>29.6905</v>
      </c>
      <c r="BD25">
        <v>28.9361</v>
      </c>
      <c r="BE25">
        <v>999.9</v>
      </c>
      <c r="BF25">
        <v>0</v>
      </c>
      <c r="BG25">
        <v>0</v>
      </c>
      <c r="BH25">
        <v>9984.3799999999992</v>
      </c>
      <c r="BI25">
        <v>0</v>
      </c>
      <c r="BJ25">
        <v>0.47274699999999997</v>
      </c>
      <c r="BK25">
        <v>-8.63992</v>
      </c>
      <c r="BL25">
        <v>409.81099999999998</v>
      </c>
      <c r="BM25">
        <v>417.72699999999998</v>
      </c>
      <c r="BN25">
        <v>2.1863100000000002</v>
      </c>
      <c r="BO25">
        <v>408.637</v>
      </c>
      <c r="BP25">
        <v>21.760999999999999</v>
      </c>
      <c r="BQ25">
        <v>2.4016899999999999</v>
      </c>
      <c r="BR25">
        <v>2.18242</v>
      </c>
      <c r="BS25">
        <v>20.3752</v>
      </c>
      <c r="BT25">
        <v>18.8339</v>
      </c>
      <c r="BU25">
        <v>599.85299999999995</v>
      </c>
      <c r="BV25">
        <v>0.89996900000000002</v>
      </c>
      <c r="BW25">
        <v>0.10003099999999999</v>
      </c>
      <c r="BX25">
        <v>0</v>
      </c>
      <c r="BY25">
        <v>1.9220999999999999</v>
      </c>
      <c r="BZ25">
        <v>0</v>
      </c>
      <c r="CA25">
        <v>2794.84</v>
      </c>
      <c r="CB25">
        <v>4630.4799999999996</v>
      </c>
      <c r="CC25">
        <v>37.436999999999998</v>
      </c>
      <c r="CD25">
        <v>40.375</v>
      </c>
      <c r="CE25">
        <v>39.436999999999998</v>
      </c>
      <c r="CF25">
        <v>38.75</v>
      </c>
      <c r="CG25">
        <v>38.186999999999998</v>
      </c>
      <c r="CH25">
        <v>539.85</v>
      </c>
      <c r="CI25">
        <v>60</v>
      </c>
      <c r="CJ25">
        <v>0</v>
      </c>
      <c r="CK25">
        <v>1689644521.2</v>
      </c>
      <c r="CL25">
        <v>0</v>
      </c>
      <c r="CM25">
        <v>1689643969.0999999</v>
      </c>
      <c r="CN25" t="s">
        <v>349</v>
      </c>
      <c r="CO25">
        <v>1689643969.0999999</v>
      </c>
      <c r="CP25">
        <v>1689643967.0999999</v>
      </c>
      <c r="CQ25">
        <v>64</v>
      </c>
      <c r="CR25">
        <v>0.17499999999999999</v>
      </c>
      <c r="CS25">
        <v>-3.3000000000000002E-2</v>
      </c>
      <c r="CT25">
        <v>-3.1389999999999998</v>
      </c>
      <c r="CU25">
        <v>0.13900000000000001</v>
      </c>
      <c r="CV25">
        <v>410</v>
      </c>
      <c r="CW25">
        <v>21</v>
      </c>
      <c r="CX25">
        <v>0.17</v>
      </c>
      <c r="CY25">
        <v>0.02</v>
      </c>
      <c r="CZ25">
        <v>12.920256610604101</v>
      </c>
      <c r="DA25">
        <v>0.139853566502847</v>
      </c>
      <c r="DB25">
        <v>5.7765964405543602E-2</v>
      </c>
      <c r="DC25">
        <v>1</v>
      </c>
      <c r="DD25">
        <v>408.68079999999998</v>
      </c>
      <c r="DE25">
        <v>5.5218045113099898E-2</v>
      </c>
      <c r="DF25">
        <v>2.7069540077360701E-2</v>
      </c>
      <c r="DG25">
        <v>-1</v>
      </c>
      <c r="DH25">
        <v>599.96604761904803</v>
      </c>
      <c r="DI25">
        <v>-0.33216877757517099</v>
      </c>
      <c r="DJ25">
        <v>0.15431522351542601</v>
      </c>
      <c r="DK25">
        <v>1</v>
      </c>
      <c r="DL25">
        <v>2</v>
      </c>
      <c r="DM25">
        <v>2</v>
      </c>
      <c r="DN25" t="s">
        <v>350</v>
      </c>
      <c r="DO25">
        <v>3.00143</v>
      </c>
      <c r="DP25">
        <v>2.7767200000000001</v>
      </c>
      <c r="DQ25">
        <v>9.6774399999999997E-2</v>
      </c>
      <c r="DR25">
        <v>9.7305799999999998E-2</v>
      </c>
      <c r="DS25">
        <v>0.119537</v>
      </c>
      <c r="DT25">
        <v>0.109899</v>
      </c>
      <c r="DU25">
        <v>26241.7</v>
      </c>
      <c r="DV25">
        <v>27753.4</v>
      </c>
      <c r="DW25">
        <v>27201.4</v>
      </c>
      <c r="DX25">
        <v>28868</v>
      </c>
      <c r="DY25">
        <v>31556.2</v>
      </c>
      <c r="DZ25">
        <v>34274</v>
      </c>
      <c r="EA25">
        <v>36360.400000000001</v>
      </c>
      <c r="EB25">
        <v>39186</v>
      </c>
      <c r="EC25">
        <v>2.0851000000000002</v>
      </c>
      <c r="ED25">
        <v>1.7645500000000001</v>
      </c>
      <c r="EE25">
        <v>0.15318399999999999</v>
      </c>
      <c r="EF25">
        <v>0</v>
      </c>
      <c r="EG25">
        <v>26.433700000000002</v>
      </c>
      <c r="EH25">
        <v>999.9</v>
      </c>
      <c r="EI25">
        <v>36.375</v>
      </c>
      <c r="EJ25">
        <v>37.222000000000001</v>
      </c>
      <c r="EK25">
        <v>23.146999999999998</v>
      </c>
      <c r="EL25">
        <v>62.520400000000002</v>
      </c>
      <c r="EM25">
        <v>30.092099999999999</v>
      </c>
      <c r="EN25">
        <v>1</v>
      </c>
      <c r="EO25">
        <v>-8.7616899999999998E-2</v>
      </c>
      <c r="EP25">
        <v>-3.0526399999999998</v>
      </c>
      <c r="EQ25">
        <v>19.815899999999999</v>
      </c>
      <c r="ER25">
        <v>5.2171399999999997</v>
      </c>
      <c r="ES25">
        <v>11.9321</v>
      </c>
      <c r="ET25">
        <v>4.9557000000000002</v>
      </c>
      <c r="EU25">
        <v>3.2975699999999999</v>
      </c>
      <c r="EV25">
        <v>9999</v>
      </c>
      <c r="EW25">
        <v>107</v>
      </c>
      <c r="EX25">
        <v>55.7</v>
      </c>
      <c r="EY25">
        <v>3784.5</v>
      </c>
      <c r="EZ25">
        <v>1.86026</v>
      </c>
      <c r="FA25">
        <v>1.85951</v>
      </c>
      <c r="FB25">
        <v>1.8649199999999999</v>
      </c>
      <c r="FC25">
        <v>1.8689</v>
      </c>
      <c r="FD25">
        <v>1.8638600000000001</v>
      </c>
      <c r="FE25">
        <v>1.8637300000000001</v>
      </c>
      <c r="FF25">
        <v>1.8638600000000001</v>
      </c>
      <c r="FG25">
        <v>1.8635699999999999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-3.1379999999999999</v>
      </c>
      <c r="FV25">
        <v>0.1391</v>
      </c>
      <c r="FW25">
        <v>-3.1387999999999501</v>
      </c>
      <c r="FX25">
        <v>0</v>
      </c>
      <c r="FY25">
        <v>0</v>
      </c>
      <c r="FZ25">
        <v>0</v>
      </c>
      <c r="GA25">
        <v>0.13915999999999701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9.1</v>
      </c>
      <c r="GJ25">
        <v>9.1</v>
      </c>
      <c r="GK25">
        <v>1.0632299999999999</v>
      </c>
      <c r="GL25">
        <v>2.6171899999999999</v>
      </c>
      <c r="GM25">
        <v>1.4477500000000001</v>
      </c>
      <c r="GN25">
        <v>2.2863799999999999</v>
      </c>
      <c r="GO25">
        <v>1.5466299999999999</v>
      </c>
      <c r="GP25">
        <v>2.4706999999999999</v>
      </c>
      <c r="GQ25">
        <v>38.305599999999998</v>
      </c>
      <c r="GR25">
        <v>15.1302</v>
      </c>
      <c r="GS25">
        <v>18</v>
      </c>
      <c r="GT25">
        <v>535.52099999999996</v>
      </c>
      <c r="GU25">
        <v>415.41199999999998</v>
      </c>
      <c r="GV25">
        <v>31.272300000000001</v>
      </c>
      <c r="GW25">
        <v>26.186800000000002</v>
      </c>
      <c r="GX25">
        <v>29.999700000000001</v>
      </c>
      <c r="GY25">
        <v>26.095400000000001</v>
      </c>
      <c r="GZ25">
        <v>26.054200000000002</v>
      </c>
      <c r="HA25">
        <v>21.286000000000001</v>
      </c>
      <c r="HB25">
        <v>0</v>
      </c>
      <c r="HC25">
        <v>-30</v>
      </c>
      <c r="HD25">
        <v>31.3066</v>
      </c>
      <c r="HE25">
        <v>408.64400000000001</v>
      </c>
      <c r="HF25">
        <v>0</v>
      </c>
      <c r="HG25">
        <v>100.179</v>
      </c>
      <c r="HH25">
        <v>95.209699999999998</v>
      </c>
    </row>
    <row r="26" spans="1:216" x14ac:dyDescent="0.2">
      <c r="A26">
        <v>8</v>
      </c>
      <c r="B26">
        <v>1689644575</v>
      </c>
      <c r="C26">
        <v>427.90000009536698</v>
      </c>
      <c r="D26" t="s">
        <v>366</v>
      </c>
      <c r="E26" t="s">
        <v>367</v>
      </c>
      <c r="F26" t="s">
        <v>344</v>
      </c>
      <c r="G26" t="s">
        <v>392</v>
      </c>
      <c r="H26" t="s">
        <v>345</v>
      </c>
      <c r="I26" t="s">
        <v>346</v>
      </c>
      <c r="J26" t="s">
        <v>347</v>
      </c>
      <c r="K26" t="s">
        <v>348</v>
      </c>
      <c r="L26">
        <v>1689644575</v>
      </c>
      <c r="M26">
        <f t="shared" si="0"/>
        <v>3.6858861578441889E-3</v>
      </c>
      <c r="N26">
        <f t="shared" si="1"/>
        <v>3.6858861578441888</v>
      </c>
      <c r="O26">
        <f t="shared" si="2"/>
        <v>12.245717607097346</v>
      </c>
      <c r="P26">
        <f t="shared" si="3"/>
        <v>400.01400000000001</v>
      </c>
      <c r="Q26">
        <f t="shared" si="4"/>
        <v>296.69921270192418</v>
      </c>
      <c r="R26">
        <f t="shared" si="5"/>
        <v>29.769167186511133</v>
      </c>
      <c r="S26">
        <f t="shared" si="6"/>
        <v>40.135204723001401</v>
      </c>
      <c r="T26">
        <f t="shared" si="7"/>
        <v>0.21511829208494554</v>
      </c>
      <c r="U26">
        <f t="shared" si="8"/>
        <v>3.8288338007678386</v>
      </c>
      <c r="V26">
        <f t="shared" si="9"/>
        <v>0.20862238363979721</v>
      </c>
      <c r="W26">
        <f t="shared" si="10"/>
        <v>0.13095628180896354</v>
      </c>
      <c r="X26">
        <f t="shared" si="11"/>
        <v>82.734213776759148</v>
      </c>
      <c r="Y26">
        <f t="shared" si="12"/>
        <v>29.410522238318105</v>
      </c>
      <c r="Z26">
        <f t="shared" si="13"/>
        <v>29.410522238318105</v>
      </c>
      <c r="AA26">
        <f t="shared" si="14"/>
        <v>4.1183055177462915</v>
      </c>
      <c r="AB26">
        <f t="shared" si="15"/>
        <v>57.139004574860998</v>
      </c>
      <c r="AC26">
        <f t="shared" si="16"/>
        <v>2.4032320132952201</v>
      </c>
      <c r="AD26">
        <f t="shared" si="17"/>
        <v>4.205939587460982</v>
      </c>
      <c r="AE26">
        <f t="shared" si="18"/>
        <v>1.7150735044510714</v>
      </c>
      <c r="AF26">
        <f t="shared" si="19"/>
        <v>-162.54757956092874</v>
      </c>
      <c r="AG26">
        <f t="shared" si="20"/>
        <v>75.441951679809634</v>
      </c>
      <c r="AH26">
        <f t="shared" si="21"/>
        <v>4.3635054390994057</v>
      </c>
      <c r="AI26">
        <f t="shared" si="22"/>
        <v>-7.9086652605582231E-3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52492.854357013974</v>
      </c>
      <c r="AO26">
        <f t="shared" si="26"/>
        <v>500.24200000000002</v>
      </c>
      <c r="AP26">
        <f t="shared" si="27"/>
        <v>421.70358599832076</v>
      </c>
      <c r="AQ26">
        <f t="shared" si="28"/>
        <v>0.84299916040300649</v>
      </c>
      <c r="AR26">
        <f t="shared" si="29"/>
        <v>0.16538837957780264</v>
      </c>
      <c r="AS26">
        <v>1689644575</v>
      </c>
      <c r="AT26">
        <v>400.01400000000001</v>
      </c>
      <c r="AU26">
        <v>408.12799999999999</v>
      </c>
      <c r="AV26">
        <v>23.952200000000001</v>
      </c>
      <c r="AW26">
        <v>21.8246</v>
      </c>
      <c r="AX26">
        <v>403.15300000000002</v>
      </c>
      <c r="AY26">
        <v>23.812999999999999</v>
      </c>
      <c r="AZ26">
        <v>500.005</v>
      </c>
      <c r="BA26">
        <v>100.288</v>
      </c>
      <c r="BB26">
        <v>4.6500100000000003E-2</v>
      </c>
      <c r="BC26">
        <v>29.776</v>
      </c>
      <c r="BD26">
        <v>29.0107</v>
      </c>
      <c r="BE26">
        <v>999.9</v>
      </c>
      <c r="BF26">
        <v>0</v>
      </c>
      <c r="BG26">
        <v>0</v>
      </c>
      <c r="BH26">
        <v>9990</v>
      </c>
      <c r="BI26">
        <v>0</v>
      </c>
      <c r="BJ26">
        <v>0.47274699999999997</v>
      </c>
      <c r="BK26">
        <v>-8.1136499999999998</v>
      </c>
      <c r="BL26">
        <v>409.83</v>
      </c>
      <c r="BM26">
        <v>417.23399999999998</v>
      </c>
      <c r="BN26">
        <v>2.1276199999999998</v>
      </c>
      <c r="BO26">
        <v>408.12799999999999</v>
      </c>
      <c r="BP26">
        <v>21.8246</v>
      </c>
      <c r="BQ26">
        <v>2.4021300000000001</v>
      </c>
      <c r="BR26">
        <v>2.1887500000000002</v>
      </c>
      <c r="BS26">
        <v>20.3781</v>
      </c>
      <c r="BT26">
        <v>18.880199999999999</v>
      </c>
      <c r="BU26">
        <v>500.24200000000002</v>
      </c>
      <c r="BV26">
        <v>0.90002300000000002</v>
      </c>
      <c r="BW26">
        <v>9.9976999999999996E-2</v>
      </c>
      <c r="BX26">
        <v>0</v>
      </c>
      <c r="BY26">
        <v>2.1053000000000002</v>
      </c>
      <c r="BZ26">
        <v>0</v>
      </c>
      <c r="CA26">
        <v>2434.4299999999998</v>
      </c>
      <c r="CB26">
        <v>3861.6</v>
      </c>
      <c r="CC26">
        <v>36.936999999999998</v>
      </c>
      <c r="CD26">
        <v>40.186999999999998</v>
      </c>
      <c r="CE26">
        <v>39.061999999999998</v>
      </c>
      <c r="CF26">
        <v>38.5</v>
      </c>
      <c r="CG26">
        <v>37.811999999999998</v>
      </c>
      <c r="CH26">
        <v>450.23</v>
      </c>
      <c r="CI26">
        <v>50.01</v>
      </c>
      <c r="CJ26">
        <v>0</v>
      </c>
      <c r="CK26">
        <v>1689644583</v>
      </c>
      <c r="CL26">
        <v>0</v>
      </c>
      <c r="CM26">
        <v>1689643969.0999999</v>
      </c>
      <c r="CN26" t="s">
        <v>349</v>
      </c>
      <c r="CO26">
        <v>1689643969.0999999</v>
      </c>
      <c r="CP26">
        <v>1689643967.0999999</v>
      </c>
      <c r="CQ26">
        <v>64</v>
      </c>
      <c r="CR26">
        <v>0.17499999999999999</v>
      </c>
      <c r="CS26">
        <v>-3.3000000000000002E-2</v>
      </c>
      <c r="CT26">
        <v>-3.1389999999999998</v>
      </c>
      <c r="CU26">
        <v>0.13900000000000001</v>
      </c>
      <c r="CV26">
        <v>410</v>
      </c>
      <c r="CW26">
        <v>21</v>
      </c>
      <c r="CX26">
        <v>0.17</v>
      </c>
      <c r="CY26">
        <v>0.02</v>
      </c>
      <c r="CZ26">
        <v>11.968333438010101</v>
      </c>
      <c r="DA26">
        <v>0.38882580782053699</v>
      </c>
      <c r="DB26">
        <v>6.2727153750862102E-2</v>
      </c>
      <c r="DC26">
        <v>1</v>
      </c>
      <c r="DD26">
        <v>408.07604761904798</v>
      </c>
      <c r="DE26">
        <v>0.253571873345596</v>
      </c>
      <c r="DF26">
        <v>3.6850374670808497E-2</v>
      </c>
      <c r="DG26">
        <v>-1</v>
      </c>
      <c r="DH26">
        <v>499.96620000000001</v>
      </c>
      <c r="DI26">
        <v>0.26674248062243999</v>
      </c>
      <c r="DJ26">
        <v>0.119239506875868</v>
      </c>
      <c r="DK26">
        <v>1</v>
      </c>
      <c r="DL26">
        <v>2</v>
      </c>
      <c r="DM26">
        <v>2</v>
      </c>
      <c r="DN26" t="s">
        <v>350</v>
      </c>
      <c r="DO26">
        <v>3.0016500000000002</v>
      </c>
      <c r="DP26">
        <v>2.7770299999999999</v>
      </c>
      <c r="DQ26">
        <v>9.6785800000000005E-2</v>
      </c>
      <c r="DR26">
        <v>9.7221600000000005E-2</v>
      </c>
      <c r="DS26">
        <v>0.119563</v>
      </c>
      <c r="DT26">
        <v>0.110129</v>
      </c>
      <c r="DU26">
        <v>26243</v>
      </c>
      <c r="DV26">
        <v>27757.599999999999</v>
      </c>
      <c r="DW26">
        <v>27203</v>
      </c>
      <c r="DX26">
        <v>28869.4</v>
      </c>
      <c r="DY26">
        <v>31557</v>
      </c>
      <c r="DZ26">
        <v>34267.199999999997</v>
      </c>
      <c r="EA26">
        <v>36362.6</v>
      </c>
      <c r="EB26">
        <v>39188.6</v>
      </c>
      <c r="EC26">
        <v>2.085</v>
      </c>
      <c r="ED26">
        <v>1.7657499999999999</v>
      </c>
      <c r="EE26">
        <v>0.15282999999999999</v>
      </c>
      <c r="EF26">
        <v>0</v>
      </c>
      <c r="EG26">
        <v>26.514500000000002</v>
      </c>
      <c r="EH26">
        <v>999.9</v>
      </c>
      <c r="EI26">
        <v>36.442</v>
      </c>
      <c r="EJ26">
        <v>37.222000000000001</v>
      </c>
      <c r="EK26">
        <v>23.191199999999998</v>
      </c>
      <c r="EL26">
        <v>62.5304</v>
      </c>
      <c r="EM26">
        <v>30.036100000000001</v>
      </c>
      <c r="EN26">
        <v>1</v>
      </c>
      <c r="EO26">
        <v>-9.2230699999999999E-2</v>
      </c>
      <c r="EP26">
        <v>-2.5378699999999998</v>
      </c>
      <c r="EQ26">
        <v>19.8644</v>
      </c>
      <c r="ER26">
        <v>5.2172900000000002</v>
      </c>
      <c r="ES26">
        <v>11.9321</v>
      </c>
      <c r="ET26">
        <v>4.9558</v>
      </c>
      <c r="EU26">
        <v>3.2974999999999999</v>
      </c>
      <c r="EV26">
        <v>9999</v>
      </c>
      <c r="EW26">
        <v>107</v>
      </c>
      <c r="EX26">
        <v>55.8</v>
      </c>
      <c r="EY26">
        <v>3785.9</v>
      </c>
      <c r="EZ26">
        <v>1.8603099999999999</v>
      </c>
      <c r="FA26">
        <v>1.85954</v>
      </c>
      <c r="FB26">
        <v>1.8649199999999999</v>
      </c>
      <c r="FC26">
        <v>1.8689</v>
      </c>
      <c r="FD26">
        <v>1.8638600000000001</v>
      </c>
      <c r="FE26">
        <v>1.86372</v>
      </c>
      <c r="FF26">
        <v>1.8638600000000001</v>
      </c>
      <c r="FG26">
        <v>1.8635999999999999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-3.1389999999999998</v>
      </c>
      <c r="FV26">
        <v>0.13919999999999999</v>
      </c>
      <c r="FW26">
        <v>-3.1387999999999501</v>
      </c>
      <c r="FX26">
        <v>0</v>
      </c>
      <c r="FY26">
        <v>0</v>
      </c>
      <c r="FZ26">
        <v>0</v>
      </c>
      <c r="GA26">
        <v>0.13915999999999701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10.1</v>
      </c>
      <c r="GJ26">
        <v>10.1</v>
      </c>
      <c r="GK26">
        <v>1.0620099999999999</v>
      </c>
      <c r="GL26">
        <v>2.6135299999999999</v>
      </c>
      <c r="GM26">
        <v>1.4489700000000001</v>
      </c>
      <c r="GN26">
        <v>2.2827099999999998</v>
      </c>
      <c r="GO26">
        <v>1.5466299999999999</v>
      </c>
      <c r="GP26">
        <v>2.5134300000000001</v>
      </c>
      <c r="GQ26">
        <v>38.281199999999998</v>
      </c>
      <c r="GR26">
        <v>15.121499999999999</v>
      </c>
      <c r="GS26">
        <v>18</v>
      </c>
      <c r="GT26">
        <v>535.07000000000005</v>
      </c>
      <c r="GU26">
        <v>415.86700000000002</v>
      </c>
      <c r="GV26">
        <v>31.124500000000001</v>
      </c>
      <c r="GW26">
        <v>26.140699999999999</v>
      </c>
      <c r="GX26">
        <v>29.9998</v>
      </c>
      <c r="GY26">
        <v>26.052900000000001</v>
      </c>
      <c r="GZ26">
        <v>26.0136</v>
      </c>
      <c r="HA26">
        <v>21.259799999999998</v>
      </c>
      <c r="HB26">
        <v>0</v>
      </c>
      <c r="HC26">
        <v>-30</v>
      </c>
      <c r="HD26">
        <v>31.148800000000001</v>
      </c>
      <c r="HE26">
        <v>408.07499999999999</v>
      </c>
      <c r="HF26">
        <v>0</v>
      </c>
      <c r="HG26">
        <v>100.185</v>
      </c>
      <c r="HH26">
        <v>95.215199999999996</v>
      </c>
    </row>
    <row r="27" spans="1:216" x14ac:dyDescent="0.2">
      <c r="A27">
        <v>9</v>
      </c>
      <c r="B27">
        <v>1689644636</v>
      </c>
      <c r="C27">
        <v>488.90000009536698</v>
      </c>
      <c r="D27" t="s">
        <v>368</v>
      </c>
      <c r="E27" t="s">
        <v>369</v>
      </c>
      <c r="F27" t="s">
        <v>344</v>
      </c>
      <c r="G27" t="s">
        <v>392</v>
      </c>
      <c r="H27" t="s">
        <v>345</v>
      </c>
      <c r="I27" t="s">
        <v>346</v>
      </c>
      <c r="J27" t="s">
        <v>347</v>
      </c>
      <c r="K27" t="s">
        <v>348</v>
      </c>
      <c r="L27">
        <v>1689644636</v>
      </c>
      <c r="M27">
        <f t="shared" si="0"/>
        <v>3.5580224896640481E-3</v>
      </c>
      <c r="N27">
        <f t="shared" si="1"/>
        <v>3.5580224896640482</v>
      </c>
      <c r="O27">
        <f t="shared" si="2"/>
        <v>10.225144613844501</v>
      </c>
      <c r="P27">
        <f t="shared" si="3"/>
        <v>400.01499999999999</v>
      </c>
      <c r="Q27">
        <f t="shared" si="4"/>
        <v>309.74361904517116</v>
      </c>
      <c r="R27">
        <f t="shared" si="5"/>
        <v>31.077959312881479</v>
      </c>
      <c r="S27">
        <f t="shared" si="6"/>
        <v>40.135289736927</v>
      </c>
      <c r="T27">
        <f t="shared" si="7"/>
        <v>0.20888075762039265</v>
      </c>
      <c r="U27">
        <f t="shared" si="8"/>
        <v>3.8334763293848582</v>
      </c>
      <c r="V27">
        <f t="shared" si="9"/>
        <v>0.20275750748206378</v>
      </c>
      <c r="W27">
        <f t="shared" si="10"/>
        <v>0.12725864007764234</v>
      </c>
      <c r="X27">
        <f t="shared" si="11"/>
        <v>62.03602760984564</v>
      </c>
      <c r="Y27">
        <f t="shared" si="12"/>
        <v>29.353162873615162</v>
      </c>
      <c r="Z27">
        <f t="shared" si="13"/>
        <v>29.353162873615162</v>
      </c>
      <c r="AA27">
        <f t="shared" si="14"/>
        <v>4.1046974525287885</v>
      </c>
      <c r="AB27">
        <f t="shared" si="15"/>
        <v>57.051725611509177</v>
      </c>
      <c r="AC27">
        <f t="shared" si="16"/>
        <v>2.4010939718896203</v>
      </c>
      <c r="AD27">
        <f t="shared" si="17"/>
        <v>4.2086263757204252</v>
      </c>
      <c r="AE27">
        <f t="shared" si="18"/>
        <v>1.7036034806391682</v>
      </c>
      <c r="AF27">
        <f t="shared" si="19"/>
        <v>-156.90879179418451</v>
      </c>
      <c r="AG27">
        <f t="shared" si="20"/>
        <v>89.68194901381365</v>
      </c>
      <c r="AH27">
        <f t="shared" si="21"/>
        <v>5.1796670596957668</v>
      </c>
      <c r="AI27">
        <f t="shared" si="22"/>
        <v>-1.1148110829452662E-2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52579.122411030658</v>
      </c>
      <c r="AO27">
        <f t="shared" si="26"/>
        <v>375.089</v>
      </c>
      <c r="AP27">
        <f t="shared" si="27"/>
        <v>316.20005699992004</v>
      </c>
      <c r="AQ27">
        <f t="shared" si="28"/>
        <v>0.84300007998080462</v>
      </c>
      <c r="AR27">
        <f t="shared" si="29"/>
        <v>0.1653901543629529</v>
      </c>
      <c r="AS27">
        <v>1689644636</v>
      </c>
      <c r="AT27">
        <v>400.01499999999999</v>
      </c>
      <c r="AU27">
        <v>406.90300000000002</v>
      </c>
      <c r="AV27">
        <v>23.930900000000001</v>
      </c>
      <c r="AW27">
        <v>21.877300000000002</v>
      </c>
      <c r="AX27">
        <v>403.15300000000002</v>
      </c>
      <c r="AY27">
        <v>23.791699999999999</v>
      </c>
      <c r="AZ27">
        <v>500.06299999999999</v>
      </c>
      <c r="BA27">
        <v>100.288</v>
      </c>
      <c r="BB27">
        <v>4.6461799999999998E-2</v>
      </c>
      <c r="BC27">
        <v>29.787099999999999</v>
      </c>
      <c r="BD27">
        <v>28.9938</v>
      </c>
      <c r="BE27">
        <v>999.9</v>
      </c>
      <c r="BF27">
        <v>0</v>
      </c>
      <c r="BG27">
        <v>0</v>
      </c>
      <c r="BH27">
        <v>10007.5</v>
      </c>
      <c r="BI27">
        <v>0</v>
      </c>
      <c r="BJ27">
        <v>0.46092899999999998</v>
      </c>
      <c r="BK27">
        <v>-6.8884600000000002</v>
      </c>
      <c r="BL27">
        <v>409.822</v>
      </c>
      <c r="BM27">
        <v>416.00400000000002</v>
      </c>
      <c r="BN27">
        <v>2.0535700000000001</v>
      </c>
      <c r="BO27">
        <v>406.90300000000002</v>
      </c>
      <c r="BP27">
        <v>21.877300000000002</v>
      </c>
      <c r="BQ27">
        <v>2.3999799999999998</v>
      </c>
      <c r="BR27">
        <v>2.1940400000000002</v>
      </c>
      <c r="BS27">
        <v>20.363700000000001</v>
      </c>
      <c r="BT27">
        <v>18.918800000000001</v>
      </c>
      <c r="BU27">
        <v>375.089</v>
      </c>
      <c r="BV27">
        <v>0.90000899999999995</v>
      </c>
      <c r="BW27">
        <v>9.9990899999999994E-2</v>
      </c>
      <c r="BX27">
        <v>0</v>
      </c>
      <c r="BY27">
        <v>1.8287</v>
      </c>
      <c r="BZ27">
        <v>0</v>
      </c>
      <c r="CA27">
        <v>1866.62</v>
      </c>
      <c r="CB27">
        <v>2895.47</v>
      </c>
      <c r="CC27">
        <v>36.436999999999998</v>
      </c>
      <c r="CD27">
        <v>39.875</v>
      </c>
      <c r="CE27">
        <v>38.625</v>
      </c>
      <c r="CF27">
        <v>38.311999999999998</v>
      </c>
      <c r="CG27">
        <v>37.436999999999998</v>
      </c>
      <c r="CH27">
        <v>337.58</v>
      </c>
      <c r="CI27">
        <v>37.51</v>
      </c>
      <c r="CJ27">
        <v>0</v>
      </c>
      <c r="CK27">
        <v>1689644644.2</v>
      </c>
      <c r="CL27">
        <v>0</v>
      </c>
      <c r="CM27">
        <v>1689643969.0999999</v>
      </c>
      <c r="CN27" t="s">
        <v>349</v>
      </c>
      <c r="CO27">
        <v>1689643969.0999999</v>
      </c>
      <c r="CP27">
        <v>1689643967.0999999</v>
      </c>
      <c r="CQ27">
        <v>64</v>
      </c>
      <c r="CR27">
        <v>0.17499999999999999</v>
      </c>
      <c r="CS27">
        <v>-3.3000000000000002E-2</v>
      </c>
      <c r="CT27">
        <v>-3.1389999999999998</v>
      </c>
      <c r="CU27">
        <v>0.13900000000000001</v>
      </c>
      <c r="CV27">
        <v>410</v>
      </c>
      <c r="CW27">
        <v>21</v>
      </c>
      <c r="CX27">
        <v>0.17</v>
      </c>
      <c r="CY27">
        <v>0.02</v>
      </c>
      <c r="CZ27">
        <v>9.9629813769206095</v>
      </c>
      <c r="DA27">
        <v>0.269191107552397</v>
      </c>
      <c r="DB27">
        <v>7.5046609458741795E-2</v>
      </c>
      <c r="DC27">
        <v>1</v>
      </c>
      <c r="DD27">
        <v>406.87495000000001</v>
      </c>
      <c r="DE27">
        <v>-7.4030075187386593E-2</v>
      </c>
      <c r="DF27">
        <v>3.1041061515362199E-2</v>
      </c>
      <c r="DG27">
        <v>-1</v>
      </c>
      <c r="DH27">
        <v>374.97266666666701</v>
      </c>
      <c r="DI27">
        <v>9.4386340746333897E-2</v>
      </c>
      <c r="DJ27">
        <v>0.15430098395924799</v>
      </c>
      <c r="DK27">
        <v>1</v>
      </c>
      <c r="DL27">
        <v>2</v>
      </c>
      <c r="DM27">
        <v>2</v>
      </c>
      <c r="DN27" t="s">
        <v>350</v>
      </c>
      <c r="DO27">
        <v>3.00183</v>
      </c>
      <c r="DP27">
        <v>2.7771400000000002</v>
      </c>
      <c r="DQ27">
        <v>9.6794500000000006E-2</v>
      </c>
      <c r="DR27">
        <v>9.7007999999999997E-2</v>
      </c>
      <c r="DS27">
        <v>0.11949799999999999</v>
      </c>
      <c r="DT27">
        <v>0.110322</v>
      </c>
      <c r="DU27">
        <v>26244.6</v>
      </c>
      <c r="DV27">
        <v>27764.3</v>
      </c>
      <c r="DW27">
        <v>27204.799999999999</v>
      </c>
      <c r="DX27">
        <v>28869.4</v>
      </c>
      <c r="DY27">
        <v>31561.200000000001</v>
      </c>
      <c r="DZ27">
        <v>34260.199999999997</v>
      </c>
      <c r="EA27">
        <v>36364.9</v>
      </c>
      <c r="EB27">
        <v>39189.1</v>
      </c>
      <c r="EC27">
        <v>2.0853999999999999</v>
      </c>
      <c r="ED27">
        <v>1.7657499999999999</v>
      </c>
      <c r="EE27">
        <v>0.148781</v>
      </c>
      <c r="EF27">
        <v>0</v>
      </c>
      <c r="EG27">
        <v>26.563800000000001</v>
      </c>
      <c r="EH27">
        <v>999.9</v>
      </c>
      <c r="EI27">
        <v>36.515999999999998</v>
      </c>
      <c r="EJ27">
        <v>37.201999999999998</v>
      </c>
      <c r="EK27">
        <v>23.212</v>
      </c>
      <c r="EL27">
        <v>62.550400000000003</v>
      </c>
      <c r="EM27">
        <v>30.196300000000001</v>
      </c>
      <c r="EN27">
        <v>1</v>
      </c>
      <c r="EO27">
        <v>-9.5175300000000004E-2</v>
      </c>
      <c r="EP27">
        <v>-2.9033099999999998</v>
      </c>
      <c r="EQ27">
        <v>19.832899999999999</v>
      </c>
      <c r="ER27">
        <v>5.21699</v>
      </c>
      <c r="ES27">
        <v>11.9321</v>
      </c>
      <c r="ET27">
        <v>4.9546999999999999</v>
      </c>
      <c r="EU27">
        <v>3.29765</v>
      </c>
      <c r="EV27">
        <v>9999</v>
      </c>
      <c r="EW27">
        <v>107</v>
      </c>
      <c r="EX27">
        <v>55.8</v>
      </c>
      <c r="EY27">
        <v>3787.2</v>
      </c>
      <c r="EZ27">
        <v>1.86025</v>
      </c>
      <c r="FA27">
        <v>1.85947</v>
      </c>
      <c r="FB27">
        <v>1.8648899999999999</v>
      </c>
      <c r="FC27">
        <v>1.8688899999999999</v>
      </c>
      <c r="FD27">
        <v>1.8638600000000001</v>
      </c>
      <c r="FE27">
        <v>1.8637300000000001</v>
      </c>
      <c r="FF27">
        <v>1.8638300000000001</v>
      </c>
      <c r="FG27">
        <v>1.8635999999999999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-3.1379999999999999</v>
      </c>
      <c r="FV27">
        <v>0.13919999999999999</v>
      </c>
      <c r="FW27">
        <v>-3.1387999999999501</v>
      </c>
      <c r="FX27">
        <v>0</v>
      </c>
      <c r="FY27">
        <v>0</v>
      </c>
      <c r="FZ27">
        <v>0</v>
      </c>
      <c r="GA27">
        <v>0.13915999999999701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11.1</v>
      </c>
      <c r="GJ27">
        <v>11.1</v>
      </c>
      <c r="GK27">
        <v>1.0595699999999999</v>
      </c>
      <c r="GL27">
        <v>2.6147499999999999</v>
      </c>
      <c r="GM27">
        <v>1.4477500000000001</v>
      </c>
      <c r="GN27">
        <v>2.2851599999999999</v>
      </c>
      <c r="GO27">
        <v>1.5466299999999999</v>
      </c>
      <c r="GP27">
        <v>2.47559</v>
      </c>
      <c r="GQ27">
        <v>38.256799999999998</v>
      </c>
      <c r="GR27">
        <v>15.1127</v>
      </c>
      <c r="GS27">
        <v>18</v>
      </c>
      <c r="GT27">
        <v>535.00800000000004</v>
      </c>
      <c r="GU27">
        <v>415.613</v>
      </c>
      <c r="GV27">
        <v>31.425799999999999</v>
      </c>
      <c r="GW27">
        <v>26.109400000000001</v>
      </c>
      <c r="GX27">
        <v>29.9999</v>
      </c>
      <c r="GY27">
        <v>26.019400000000001</v>
      </c>
      <c r="GZ27">
        <v>25.980699999999999</v>
      </c>
      <c r="HA27">
        <v>21.2134</v>
      </c>
      <c r="HB27">
        <v>0</v>
      </c>
      <c r="HC27">
        <v>-30</v>
      </c>
      <c r="HD27">
        <v>31.4206</v>
      </c>
      <c r="HE27">
        <v>406.97399999999999</v>
      </c>
      <c r="HF27">
        <v>0</v>
      </c>
      <c r="HG27">
        <v>100.19199999999999</v>
      </c>
      <c r="HH27">
        <v>95.216099999999997</v>
      </c>
    </row>
    <row r="28" spans="1:216" x14ac:dyDescent="0.2">
      <c r="A28">
        <v>10</v>
      </c>
      <c r="B28">
        <v>1689644697</v>
      </c>
      <c r="C28">
        <v>549.90000009536698</v>
      </c>
      <c r="D28" t="s">
        <v>370</v>
      </c>
      <c r="E28" t="s">
        <v>371</v>
      </c>
      <c r="F28" t="s">
        <v>344</v>
      </c>
      <c r="G28" t="s">
        <v>392</v>
      </c>
      <c r="H28" t="s">
        <v>345</v>
      </c>
      <c r="I28" t="s">
        <v>346</v>
      </c>
      <c r="J28" t="s">
        <v>347</v>
      </c>
      <c r="K28" t="s">
        <v>348</v>
      </c>
      <c r="L28">
        <v>1689644697</v>
      </c>
      <c r="M28">
        <f t="shared" si="0"/>
        <v>3.3929124159540235E-3</v>
      </c>
      <c r="N28">
        <f t="shared" si="1"/>
        <v>3.3929124159540236</v>
      </c>
      <c r="O28">
        <f t="shared" si="2"/>
        <v>7.0087447872121924</v>
      </c>
      <c r="P28">
        <f t="shared" si="3"/>
        <v>400.09100000000001</v>
      </c>
      <c r="Q28">
        <f t="shared" si="4"/>
        <v>332.40027555463882</v>
      </c>
      <c r="R28">
        <f t="shared" si="5"/>
        <v>33.350407316086979</v>
      </c>
      <c r="S28">
        <f t="shared" si="6"/>
        <v>40.141957738260807</v>
      </c>
      <c r="T28">
        <f t="shared" si="7"/>
        <v>0.19986614659646681</v>
      </c>
      <c r="U28">
        <f t="shared" si="8"/>
        <v>3.8326012917058767</v>
      </c>
      <c r="V28">
        <f t="shared" si="9"/>
        <v>0.1942511210816977</v>
      </c>
      <c r="W28">
        <f t="shared" si="10"/>
        <v>0.1218982988662831</v>
      </c>
      <c r="X28">
        <f t="shared" si="11"/>
        <v>41.367503885555507</v>
      </c>
      <c r="Y28">
        <f t="shared" si="12"/>
        <v>29.307128739865217</v>
      </c>
      <c r="Z28">
        <f t="shared" si="13"/>
        <v>29.307128739865217</v>
      </c>
      <c r="AA28">
        <f t="shared" si="14"/>
        <v>4.0938045822143776</v>
      </c>
      <c r="AB28">
        <f t="shared" si="15"/>
        <v>56.928956229979036</v>
      </c>
      <c r="AC28">
        <f t="shared" si="16"/>
        <v>2.3980367763887998</v>
      </c>
      <c r="AD28">
        <f t="shared" si="17"/>
        <v>4.2123322386261899</v>
      </c>
      <c r="AE28">
        <f t="shared" si="18"/>
        <v>1.6957678058255778</v>
      </c>
      <c r="AF28">
        <f t="shared" si="19"/>
        <v>-149.62743754357243</v>
      </c>
      <c r="AG28">
        <f t="shared" si="20"/>
        <v>102.33453305233991</v>
      </c>
      <c r="AH28">
        <f t="shared" si="21"/>
        <v>5.9108788487091646</v>
      </c>
      <c r="AI28">
        <f t="shared" si="22"/>
        <v>-1.4521756967837973E-2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52559.798911681035</v>
      </c>
      <c r="AO28">
        <f t="shared" si="26"/>
        <v>250.12200000000001</v>
      </c>
      <c r="AP28">
        <f t="shared" si="27"/>
        <v>210.85275600287852</v>
      </c>
      <c r="AQ28">
        <f t="shared" si="28"/>
        <v>0.84299964018710272</v>
      </c>
      <c r="AR28">
        <f t="shared" si="29"/>
        <v>0.1653893055611082</v>
      </c>
      <c r="AS28">
        <v>1689644697</v>
      </c>
      <c r="AT28">
        <v>400.09100000000001</v>
      </c>
      <c r="AU28">
        <v>405.03800000000001</v>
      </c>
      <c r="AV28">
        <v>23.901</v>
      </c>
      <c r="AW28">
        <v>21.942699999999999</v>
      </c>
      <c r="AX28">
        <v>403.23</v>
      </c>
      <c r="AY28">
        <v>23.761900000000001</v>
      </c>
      <c r="AZ28">
        <v>500.07900000000001</v>
      </c>
      <c r="BA28">
        <v>100.286</v>
      </c>
      <c r="BB28">
        <v>4.60688E-2</v>
      </c>
      <c r="BC28">
        <v>29.802399999999999</v>
      </c>
      <c r="BD28">
        <v>28.9879</v>
      </c>
      <c r="BE28">
        <v>999.9</v>
      </c>
      <c r="BF28">
        <v>0</v>
      </c>
      <c r="BG28">
        <v>0</v>
      </c>
      <c r="BH28">
        <v>10004.4</v>
      </c>
      <c r="BI28">
        <v>0</v>
      </c>
      <c r="BJ28">
        <v>0.47274699999999997</v>
      </c>
      <c r="BK28">
        <v>-4.9469000000000003</v>
      </c>
      <c r="BL28">
        <v>409.88799999999998</v>
      </c>
      <c r="BM28">
        <v>414.125</v>
      </c>
      <c r="BN28">
        <v>1.95835</v>
      </c>
      <c r="BO28">
        <v>405.03800000000001</v>
      </c>
      <c r="BP28">
        <v>21.942699999999999</v>
      </c>
      <c r="BQ28">
        <v>2.3969399999999998</v>
      </c>
      <c r="BR28">
        <v>2.2005400000000002</v>
      </c>
      <c r="BS28">
        <v>20.3431</v>
      </c>
      <c r="BT28">
        <v>18.9663</v>
      </c>
      <c r="BU28">
        <v>250.12200000000001</v>
      </c>
      <c r="BV28">
        <v>0.90002300000000002</v>
      </c>
      <c r="BW28">
        <v>9.9976999999999996E-2</v>
      </c>
      <c r="BX28">
        <v>0</v>
      </c>
      <c r="BY28">
        <v>2.3161999999999998</v>
      </c>
      <c r="BZ28">
        <v>0</v>
      </c>
      <c r="CA28">
        <v>1271.8599999999999</v>
      </c>
      <c r="CB28">
        <v>1930.81</v>
      </c>
      <c r="CC28">
        <v>35.875</v>
      </c>
      <c r="CD28">
        <v>39.625</v>
      </c>
      <c r="CE28">
        <v>38.25</v>
      </c>
      <c r="CF28">
        <v>38.061999999999998</v>
      </c>
      <c r="CG28">
        <v>37</v>
      </c>
      <c r="CH28">
        <v>225.12</v>
      </c>
      <c r="CI28">
        <v>25.01</v>
      </c>
      <c r="CJ28">
        <v>0</v>
      </c>
      <c r="CK28">
        <v>1689644705.4000001</v>
      </c>
      <c r="CL28">
        <v>0</v>
      </c>
      <c r="CM28">
        <v>1689643969.0999999</v>
      </c>
      <c r="CN28" t="s">
        <v>349</v>
      </c>
      <c r="CO28">
        <v>1689643969.0999999</v>
      </c>
      <c r="CP28">
        <v>1689643967.0999999</v>
      </c>
      <c r="CQ28">
        <v>64</v>
      </c>
      <c r="CR28">
        <v>0.17499999999999999</v>
      </c>
      <c r="CS28">
        <v>-3.3000000000000002E-2</v>
      </c>
      <c r="CT28">
        <v>-3.1389999999999998</v>
      </c>
      <c r="CU28">
        <v>0.13900000000000001</v>
      </c>
      <c r="CV28">
        <v>410</v>
      </c>
      <c r="CW28">
        <v>21</v>
      </c>
      <c r="CX28">
        <v>0.17</v>
      </c>
      <c r="CY28">
        <v>0.02</v>
      </c>
      <c r="CZ28">
        <v>6.9642444372505397</v>
      </c>
      <c r="DA28">
        <v>1.2500047472607601</v>
      </c>
      <c r="DB28">
        <v>0.14272750550976801</v>
      </c>
      <c r="DC28">
        <v>1</v>
      </c>
      <c r="DD28">
        <v>405.082285714286</v>
      </c>
      <c r="DE28">
        <v>0.17298701298768401</v>
      </c>
      <c r="DF28">
        <v>4.7486482143812798E-2</v>
      </c>
      <c r="DG28">
        <v>-1</v>
      </c>
      <c r="DH28">
        <v>249.98775000000001</v>
      </c>
      <c r="DI28">
        <v>-0.27693953512664898</v>
      </c>
      <c r="DJ28">
        <v>0.162680015674941</v>
      </c>
      <c r="DK28">
        <v>1</v>
      </c>
      <c r="DL28">
        <v>2</v>
      </c>
      <c r="DM28">
        <v>2</v>
      </c>
      <c r="DN28" t="s">
        <v>350</v>
      </c>
      <c r="DO28">
        <v>3.0019</v>
      </c>
      <c r="DP28">
        <v>2.7767200000000001</v>
      </c>
      <c r="DQ28">
        <v>9.6813300000000005E-2</v>
      </c>
      <c r="DR28">
        <v>9.6673700000000001E-2</v>
      </c>
      <c r="DS28">
        <v>0.11940000000000001</v>
      </c>
      <c r="DT28">
        <v>0.110555</v>
      </c>
      <c r="DU28">
        <v>26244.9</v>
      </c>
      <c r="DV28">
        <v>27774.400000000001</v>
      </c>
      <c r="DW28">
        <v>27205.5</v>
      </c>
      <c r="DX28">
        <v>28869.1</v>
      </c>
      <c r="DY28">
        <v>31565.3</v>
      </c>
      <c r="DZ28">
        <v>34251</v>
      </c>
      <c r="EA28">
        <v>36365.699999999997</v>
      </c>
      <c r="EB28">
        <v>39188.9</v>
      </c>
      <c r="EC28">
        <v>2.08582</v>
      </c>
      <c r="ED28">
        <v>1.7665</v>
      </c>
      <c r="EE28">
        <v>0.14693999999999999</v>
      </c>
      <c r="EF28">
        <v>0</v>
      </c>
      <c r="EG28">
        <v>26.588000000000001</v>
      </c>
      <c r="EH28">
        <v>999.9</v>
      </c>
      <c r="EI28">
        <v>36.606999999999999</v>
      </c>
      <c r="EJ28">
        <v>37.171999999999997</v>
      </c>
      <c r="EK28">
        <v>23.231200000000001</v>
      </c>
      <c r="EL28">
        <v>62.330399999999997</v>
      </c>
      <c r="EM28">
        <v>30.0761</v>
      </c>
      <c r="EN28">
        <v>1</v>
      </c>
      <c r="EO28">
        <v>-9.6923300000000004E-2</v>
      </c>
      <c r="EP28">
        <v>-3.08019</v>
      </c>
      <c r="EQ28">
        <v>19.818100000000001</v>
      </c>
      <c r="ER28">
        <v>5.2163899999999996</v>
      </c>
      <c r="ES28">
        <v>11.9321</v>
      </c>
      <c r="ET28">
        <v>4.9554999999999998</v>
      </c>
      <c r="EU28">
        <v>3.29765</v>
      </c>
      <c r="EV28">
        <v>9999</v>
      </c>
      <c r="EW28">
        <v>107</v>
      </c>
      <c r="EX28">
        <v>55.8</v>
      </c>
      <c r="EY28">
        <v>3788.3</v>
      </c>
      <c r="EZ28">
        <v>1.8602300000000001</v>
      </c>
      <c r="FA28">
        <v>1.8594900000000001</v>
      </c>
      <c r="FB28">
        <v>1.8649</v>
      </c>
      <c r="FC28">
        <v>1.8689</v>
      </c>
      <c r="FD28">
        <v>1.8638600000000001</v>
      </c>
      <c r="FE28">
        <v>1.86371</v>
      </c>
      <c r="FF28">
        <v>1.8638399999999999</v>
      </c>
      <c r="FG28">
        <v>1.86361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-3.1389999999999998</v>
      </c>
      <c r="FV28">
        <v>0.1391</v>
      </c>
      <c r="FW28">
        <v>-3.1387999999999501</v>
      </c>
      <c r="FX28">
        <v>0</v>
      </c>
      <c r="FY28">
        <v>0</v>
      </c>
      <c r="FZ28">
        <v>0</v>
      </c>
      <c r="GA28">
        <v>0.13915999999999701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12.1</v>
      </c>
      <c r="GJ28">
        <v>12.2</v>
      </c>
      <c r="GK28">
        <v>1.0559099999999999</v>
      </c>
      <c r="GL28">
        <v>2.6171899999999999</v>
      </c>
      <c r="GM28">
        <v>1.4477500000000001</v>
      </c>
      <c r="GN28">
        <v>2.2863799999999999</v>
      </c>
      <c r="GO28">
        <v>1.5466299999999999</v>
      </c>
      <c r="GP28">
        <v>2.50366</v>
      </c>
      <c r="GQ28">
        <v>38.256799999999998</v>
      </c>
      <c r="GR28">
        <v>15.103899999999999</v>
      </c>
      <c r="GS28">
        <v>18</v>
      </c>
      <c r="GT28">
        <v>534.97699999999998</v>
      </c>
      <c r="GU28">
        <v>415.84800000000001</v>
      </c>
      <c r="GV28">
        <v>31.7346</v>
      </c>
      <c r="GW28">
        <v>26.081900000000001</v>
      </c>
      <c r="GX28">
        <v>29.9999</v>
      </c>
      <c r="GY28">
        <v>25.987500000000001</v>
      </c>
      <c r="GZ28">
        <v>25.949200000000001</v>
      </c>
      <c r="HA28">
        <v>21.1342</v>
      </c>
      <c r="HB28">
        <v>0</v>
      </c>
      <c r="HC28">
        <v>-30</v>
      </c>
      <c r="HD28">
        <v>31.7348</v>
      </c>
      <c r="HE28">
        <v>404.86799999999999</v>
      </c>
      <c r="HF28">
        <v>0</v>
      </c>
      <c r="HG28">
        <v>100.194</v>
      </c>
      <c r="HH28">
        <v>95.215299999999999</v>
      </c>
    </row>
    <row r="29" spans="1:216" x14ac:dyDescent="0.2">
      <c r="A29">
        <v>11</v>
      </c>
      <c r="B29">
        <v>1689644758</v>
      </c>
      <c r="C29">
        <v>610.90000009536698</v>
      </c>
      <c r="D29" t="s">
        <v>372</v>
      </c>
      <c r="E29" t="s">
        <v>373</v>
      </c>
      <c r="F29" t="s">
        <v>344</v>
      </c>
      <c r="G29" t="s">
        <v>392</v>
      </c>
      <c r="H29" t="s">
        <v>345</v>
      </c>
      <c r="I29" t="s">
        <v>346</v>
      </c>
      <c r="J29" t="s">
        <v>347</v>
      </c>
      <c r="K29" t="s">
        <v>348</v>
      </c>
      <c r="L29">
        <v>1689644758</v>
      </c>
      <c r="M29">
        <f t="shared" si="0"/>
        <v>3.2705527834105889E-3</v>
      </c>
      <c r="N29">
        <f t="shared" si="1"/>
        <v>3.2705527834105887</v>
      </c>
      <c r="O29">
        <f t="shared" si="2"/>
        <v>5.1440898537491524</v>
      </c>
      <c r="P29">
        <f t="shared" si="3"/>
        <v>400.01</v>
      </c>
      <c r="Q29">
        <f t="shared" si="4"/>
        <v>346.0924712657436</v>
      </c>
      <c r="R29">
        <f t="shared" si="5"/>
        <v>34.724874302404686</v>
      </c>
      <c r="S29">
        <f t="shared" si="6"/>
        <v>40.134640660932995</v>
      </c>
      <c r="T29">
        <f t="shared" si="7"/>
        <v>0.19338689479150295</v>
      </c>
      <c r="U29">
        <f t="shared" si="8"/>
        <v>3.8276712664384354</v>
      </c>
      <c r="V29">
        <f t="shared" si="9"/>
        <v>0.1881182844560827</v>
      </c>
      <c r="W29">
        <f t="shared" si="10"/>
        <v>0.11803533582130846</v>
      </c>
      <c r="X29">
        <f t="shared" si="11"/>
        <v>29.750551818412276</v>
      </c>
      <c r="Y29">
        <f t="shared" si="12"/>
        <v>29.256525470539287</v>
      </c>
      <c r="Z29">
        <f t="shared" si="13"/>
        <v>29.256525470539287</v>
      </c>
      <c r="AA29">
        <f t="shared" si="14"/>
        <v>4.0818596221948944</v>
      </c>
      <c r="AB29">
        <f t="shared" si="15"/>
        <v>56.898251610100949</v>
      </c>
      <c r="AC29">
        <f t="shared" si="16"/>
        <v>2.3937808313607296</v>
      </c>
      <c r="AD29">
        <f t="shared" si="17"/>
        <v>4.2071254627721641</v>
      </c>
      <c r="AE29">
        <f t="shared" si="18"/>
        <v>1.6880787908341648</v>
      </c>
      <c r="AF29">
        <f t="shared" si="19"/>
        <v>-144.23137774840697</v>
      </c>
      <c r="AG29">
        <f t="shared" si="20"/>
        <v>108.20857150842713</v>
      </c>
      <c r="AH29">
        <f t="shared" si="21"/>
        <v>6.2559792138264081</v>
      </c>
      <c r="AI29">
        <f t="shared" si="22"/>
        <v>-1.6275207741159647E-2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52469.924044862542</v>
      </c>
      <c r="AO29">
        <f t="shared" si="26"/>
        <v>179.87700000000001</v>
      </c>
      <c r="AP29">
        <f t="shared" si="27"/>
        <v>151.63667099399601</v>
      </c>
      <c r="AQ29">
        <f t="shared" si="28"/>
        <v>0.84300200133422276</v>
      </c>
      <c r="AR29">
        <f t="shared" si="29"/>
        <v>0.16539386257505004</v>
      </c>
      <c r="AS29">
        <v>1689644758</v>
      </c>
      <c r="AT29">
        <v>400.01</v>
      </c>
      <c r="AU29">
        <v>403.82600000000002</v>
      </c>
      <c r="AV29">
        <v>23.8581</v>
      </c>
      <c r="AW29">
        <v>21.97</v>
      </c>
      <c r="AX29">
        <v>403.149</v>
      </c>
      <c r="AY29">
        <v>23.719000000000001</v>
      </c>
      <c r="AZ29">
        <v>499.98899999999998</v>
      </c>
      <c r="BA29">
        <v>100.288</v>
      </c>
      <c r="BB29">
        <v>4.6093299999999997E-2</v>
      </c>
      <c r="BC29">
        <v>29.780899999999999</v>
      </c>
      <c r="BD29">
        <v>28.968699999999998</v>
      </c>
      <c r="BE29">
        <v>999.9</v>
      </c>
      <c r="BF29">
        <v>0</v>
      </c>
      <c r="BG29">
        <v>0</v>
      </c>
      <c r="BH29">
        <v>9985.6200000000008</v>
      </c>
      <c r="BI29">
        <v>0</v>
      </c>
      <c r="BJ29">
        <v>0.41365400000000002</v>
      </c>
      <c r="BK29">
        <v>-3.8160400000000001</v>
      </c>
      <c r="BL29">
        <v>409.78699999999998</v>
      </c>
      <c r="BM29">
        <v>412.89800000000002</v>
      </c>
      <c r="BN29">
        <v>1.88812</v>
      </c>
      <c r="BO29">
        <v>403.82600000000002</v>
      </c>
      <c r="BP29">
        <v>21.97</v>
      </c>
      <c r="BQ29">
        <v>2.3926799999999999</v>
      </c>
      <c r="BR29">
        <v>2.2033200000000002</v>
      </c>
      <c r="BS29">
        <v>20.314299999999999</v>
      </c>
      <c r="BT29">
        <v>18.986499999999999</v>
      </c>
      <c r="BU29">
        <v>179.87700000000001</v>
      </c>
      <c r="BV29">
        <v>0.899926</v>
      </c>
      <c r="BW29">
        <v>0.100074</v>
      </c>
      <c r="BX29">
        <v>0</v>
      </c>
      <c r="BY29">
        <v>2.1532</v>
      </c>
      <c r="BZ29">
        <v>0</v>
      </c>
      <c r="CA29">
        <v>933.846</v>
      </c>
      <c r="CB29">
        <v>1388.52</v>
      </c>
      <c r="CC29">
        <v>35.375</v>
      </c>
      <c r="CD29">
        <v>39.311999999999998</v>
      </c>
      <c r="CE29">
        <v>37.811999999999998</v>
      </c>
      <c r="CF29">
        <v>37.811999999999998</v>
      </c>
      <c r="CG29">
        <v>36.561999999999998</v>
      </c>
      <c r="CH29">
        <v>161.88</v>
      </c>
      <c r="CI29">
        <v>18</v>
      </c>
      <c r="CJ29">
        <v>0</v>
      </c>
      <c r="CK29">
        <v>1689644766</v>
      </c>
      <c r="CL29">
        <v>0</v>
      </c>
      <c r="CM29">
        <v>1689643969.0999999</v>
      </c>
      <c r="CN29" t="s">
        <v>349</v>
      </c>
      <c r="CO29">
        <v>1689643969.0999999</v>
      </c>
      <c r="CP29">
        <v>1689643967.0999999</v>
      </c>
      <c r="CQ29">
        <v>64</v>
      </c>
      <c r="CR29">
        <v>0.17499999999999999</v>
      </c>
      <c r="CS29">
        <v>-3.3000000000000002E-2</v>
      </c>
      <c r="CT29">
        <v>-3.1389999999999998</v>
      </c>
      <c r="CU29">
        <v>0.13900000000000001</v>
      </c>
      <c r="CV29">
        <v>410</v>
      </c>
      <c r="CW29">
        <v>21</v>
      </c>
      <c r="CX29">
        <v>0.17</v>
      </c>
      <c r="CY29">
        <v>0.02</v>
      </c>
      <c r="CZ29">
        <v>4.7527421614635097</v>
      </c>
      <c r="DA29">
        <v>0.35032162459846999</v>
      </c>
      <c r="DB29">
        <v>5.8505952990010199E-2</v>
      </c>
      <c r="DC29">
        <v>1</v>
      </c>
      <c r="DD29">
        <v>403.72910000000002</v>
      </c>
      <c r="DE29">
        <v>-0.16439097744325301</v>
      </c>
      <c r="DF29">
        <v>4.1627995387718497E-2</v>
      </c>
      <c r="DG29">
        <v>-1</v>
      </c>
      <c r="DH29">
        <v>179.99055000000001</v>
      </c>
      <c r="DI29">
        <v>0.12113545218987901</v>
      </c>
      <c r="DJ29">
        <v>0.15685039846936699</v>
      </c>
      <c r="DK29">
        <v>1</v>
      </c>
      <c r="DL29">
        <v>2</v>
      </c>
      <c r="DM29">
        <v>2</v>
      </c>
      <c r="DN29" t="s">
        <v>350</v>
      </c>
      <c r="DO29">
        <v>3.0017100000000001</v>
      </c>
      <c r="DP29">
        <v>2.77658</v>
      </c>
      <c r="DQ29">
        <v>9.6808099999999994E-2</v>
      </c>
      <c r="DR29">
        <v>9.6462999999999993E-2</v>
      </c>
      <c r="DS29">
        <v>0.11926100000000001</v>
      </c>
      <c r="DT29">
        <v>0.110661</v>
      </c>
      <c r="DU29">
        <v>26246.1</v>
      </c>
      <c r="DV29">
        <v>27780.1</v>
      </c>
      <c r="DW29">
        <v>27206.5</v>
      </c>
      <c r="DX29">
        <v>28868.2</v>
      </c>
      <c r="DY29">
        <v>31571.7</v>
      </c>
      <c r="DZ29">
        <v>34246.400000000001</v>
      </c>
      <c r="EA29">
        <v>36367.300000000003</v>
      </c>
      <c r="EB29">
        <v>39188.300000000003</v>
      </c>
      <c r="EC29">
        <v>2.0855999999999999</v>
      </c>
      <c r="ED29">
        <v>1.76695</v>
      </c>
      <c r="EE29">
        <v>0.14168800000000001</v>
      </c>
      <c r="EF29">
        <v>0</v>
      </c>
      <c r="EG29">
        <v>26.654699999999998</v>
      </c>
      <c r="EH29">
        <v>999.9</v>
      </c>
      <c r="EI29">
        <v>36.680999999999997</v>
      </c>
      <c r="EJ29">
        <v>37.192</v>
      </c>
      <c r="EK29">
        <v>23.303100000000001</v>
      </c>
      <c r="EL29">
        <v>62.470399999999998</v>
      </c>
      <c r="EM29">
        <v>30.364599999999999</v>
      </c>
      <c r="EN29">
        <v>1</v>
      </c>
      <c r="EO29">
        <v>-9.9964399999999995E-2</v>
      </c>
      <c r="EP29">
        <v>-2.8710800000000001</v>
      </c>
      <c r="EQ29">
        <v>19.838200000000001</v>
      </c>
      <c r="ER29">
        <v>5.2165400000000002</v>
      </c>
      <c r="ES29">
        <v>11.9321</v>
      </c>
      <c r="ET29">
        <v>4.9547499999999998</v>
      </c>
      <c r="EU29">
        <v>3.29765</v>
      </c>
      <c r="EV29">
        <v>9999</v>
      </c>
      <c r="EW29">
        <v>107</v>
      </c>
      <c r="EX29">
        <v>55.8</v>
      </c>
      <c r="EY29">
        <v>3789.6</v>
      </c>
      <c r="EZ29">
        <v>1.8602799999999999</v>
      </c>
      <c r="FA29">
        <v>1.8595299999999999</v>
      </c>
      <c r="FB29">
        <v>1.8649</v>
      </c>
      <c r="FC29">
        <v>1.8688899999999999</v>
      </c>
      <c r="FD29">
        <v>1.8638600000000001</v>
      </c>
      <c r="FE29">
        <v>1.86371</v>
      </c>
      <c r="FF29">
        <v>1.86385</v>
      </c>
      <c r="FG29">
        <v>1.8635900000000001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-3.1389999999999998</v>
      </c>
      <c r="FV29">
        <v>0.1391</v>
      </c>
      <c r="FW29">
        <v>-3.1387999999999501</v>
      </c>
      <c r="FX29">
        <v>0</v>
      </c>
      <c r="FY29">
        <v>0</v>
      </c>
      <c r="FZ29">
        <v>0</v>
      </c>
      <c r="GA29">
        <v>0.13915999999999701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13.1</v>
      </c>
      <c r="GJ29">
        <v>13.2</v>
      </c>
      <c r="GK29">
        <v>1.0534699999999999</v>
      </c>
      <c r="GL29">
        <v>2.6232899999999999</v>
      </c>
      <c r="GM29">
        <v>1.4477500000000001</v>
      </c>
      <c r="GN29">
        <v>2.2863799999999999</v>
      </c>
      <c r="GO29">
        <v>1.5466299999999999</v>
      </c>
      <c r="GP29">
        <v>2.3864700000000001</v>
      </c>
      <c r="GQ29">
        <v>38.256799999999998</v>
      </c>
      <c r="GR29">
        <v>15.0777</v>
      </c>
      <c r="GS29">
        <v>18</v>
      </c>
      <c r="GT29">
        <v>534.53599999999994</v>
      </c>
      <c r="GU29">
        <v>415.875</v>
      </c>
      <c r="GV29">
        <v>31.4436</v>
      </c>
      <c r="GW29">
        <v>26.0533</v>
      </c>
      <c r="GX29">
        <v>29.9999</v>
      </c>
      <c r="GY29">
        <v>25.954599999999999</v>
      </c>
      <c r="GZ29">
        <v>25.915299999999998</v>
      </c>
      <c r="HA29">
        <v>21.084299999999999</v>
      </c>
      <c r="HB29">
        <v>0</v>
      </c>
      <c r="HC29">
        <v>-30</v>
      </c>
      <c r="HD29">
        <v>31.458100000000002</v>
      </c>
      <c r="HE29">
        <v>403.73500000000001</v>
      </c>
      <c r="HF29">
        <v>0</v>
      </c>
      <c r="HG29">
        <v>100.19799999999999</v>
      </c>
      <c r="HH29">
        <v>95.213200000000001</v>
      </c>
    </row>
    <row r="30" spans="1:216" x14ac:dyDescent="0.2">
      <c r="A30">
        <v>12</v>
      </c>
      <c r="B30">
        <v>1689644819</v>
      </c>
      <c r="C30">
        <v>671.90000009536698</v>
      </c>
      <c r="D30" t="s">
        <v>374</v>
      </c>
      <c r="E30" t="s">
        <v>375</v>
      </c>
      <c r="F30" t="s">
        <v>344</v>
      </c>
      <c r="G30" t="s">
        <v>392</v>
      </c>
      <c r="H30" t="s">
        <v>345</v>
      </c>
      <c r="I30" t="s">
        <v>346</v>
      </c>
      <c r="J30" t="s">
        <v>347</v>
      </c>
      <c r="K30" t="s">
        <v>348</v>
      </c>
      <c r="L30">
        <v>1689644819</v>
      </c>
      <c r="M30">
        <f t="shared" si="0"/>
        <v>3.1548180617055038E-3</v>
      </c>
      <c r="N30">
        <f t="shared" si="1"/>
        <v>3.1548180617055039</v>
      </c>
      <c r="O30">
        <f t="shared" si="2"/>
        <v>3.1082790383970051</v>
      </c>
      <c r="P30">
        <f t="shared" si="3"/>
        <v>399.97500000000002</v>
      </c>
      <c r="Q30">
        <f t="shared" si="4"/>
        <v>362.09915813078447</v>
      </c>
      <c r="R30">
        <f t="shared" si="5"/>
        <v>36.329708317154626</v>
      </c>
      <c r="S30">
        <f t="shared" si="6"/>
        <v>40.129822889302503</v>
      </c>
      <c r="T30">
        <f t="shared" si="7"/>
        <v>0.18628920181561906</v>
      </c>
      <c r="U30">
        <f t="shared" si="8"/>
        <v>3.8307445636178965</v>
      </c>
      <c r="V30">
        <f t="shared" si="9"/>
        <v>0.18139877721464964</v>
      </c>
      <c r="W30">
        <f t="shared" si="10"/>
        <v>0.11380292780014414</v>
      </c>
      <c r="X30">
        <f t="shared" si="11"/>
        <v>20.676776278867379</v>
      </c>
      <c r="Y30">
        <f t="shared" si="12"/>
        <v>29.236652462207807</v>
      </c>
      <c r="Z30">
        <f t="shared" si="13"/>
        <v>29.236652462207807</v>
      </c>
      <c r="AA30">
        <f t="shared" si="14"/>
        <v>4.0771768924834593</v>
      </c>
      <c r="AB30">
        <f t="shared" si="15"/>
        <v>56.779250677098872</v>
      </c>
      <c r="AC30">
        <f t="shared" si="16"/>
        <v>2.3884857220701901</v>
      </c>
      <c r="AD30">
        <f t="shared" si="17"/>
        <v>4.2066171948154167</v>
      </c>
      <c r="AE30">
        <f t="shared" si="18"/>
        <v>1.6886911704132692</v>
      </c>
      <c r="AF30">
        <f t="shared" si="19"/>
        <v>-139.12747652121271</v>
      </c>
      <c r="AG30">
        <f t="shared" si="20"/>
        <v>111.96599065760793</v>
      </c>
      <c r="AH30">
        <f t="shared" si="21"/>
        <v>6.4673133477572131</v>
      </c>
      <c r="AI30">
        <f t="shared" si="22"/>
        <v>-1.7396236980189883E-2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52528.600841557462</v>
      </c>
      <c r="AO30">
        <f t="shared" si="26"/>
        <v>125.026</v>
      </c>
      <c r="AP30">
        <f t="shared" si="27"/>
        <v>105.39625796832506</v>
      </c>
      <c r="AQ30">
        <f t="shared" si="28"/>
        <v>0.84299472084466476</v>
      </c>
      <c r="AR30">
        <f t="shared" si="29"/>
        <v>0.16537981123020315</v>
      </c>
      <c r="AS30">
        <v>1689644819</v>
      </c>
      <c r="AT30">
        <v>399.97500000000002</v>
      </c>
      <c r="AU30">
        <v>402.56</v>
      </c>
      <c r="AV30">
        <v>23.806100000000001</v>
      </c>
      <c r="AW30">
        <v>21.984400000000001</v>
      </c>
      <c r="AX30">
        <v>403.11399999999998</v>
      </c>
      <c r="AY30">
        <v>23.667000000000002</v>
      </c>
      <c r="AZ30">
        <v>499.90199999999999</v>
      </c>
      <c r="BA30">
        <v>100.285</v>
      </c>
      <c r="BB30">
        <v>4.5827899999999998E-2</v>
      </c>
      <c r="BC30">
        <v>29.7788</v>
      </c>
      <c r="BD30">
        <v>28.976800000000001</v>
      </c>
      <c r="BE30">
        <v>999.9</v>
      </c>
      <c r="BF30">
        <v>0</v>
      </c>
      <c r="BG30">
        <v>0</v>
      </c>
      <c r="BH30">
        <v>9997.5</v>
      </c>
      <c r="BI30">
        <v>0</v>
      </c>
      <c r="BJ30">
        <v>0.41365400000000002</v>
      </c>
      <c r="BK30">
        <v>-2.5847500000000001</v>
      </c>
      <c r="BL30">
        <v>409.72899999999998</v>
      </c>
      <c r="BM30">
        <v>411.60899999999998</v>
      </c>
      <c r="BN30">
        <v>1.8217099999999999</v>
      </c>
      <c r="BO30">
        <v>402.56</v>
      </c>
      <c r="BP30">
        <v>21.984400000000001</v>
      </c>
      <c r="BQ30">
        <v>2.3873899999999999</v>
      </c>
      <c r="BR30">
        <v>2.2046999999999999</v>
      </c>
      <c r="BS30">
        <v>20.278500000000001</v>
      </c>
      <c r="BT30">
        <v>18.996500000000001</v>
      </c>
      <c r="BU30">
        <v>125.026</v>
      </c>
      <c r="BV30">
        <v>0.90014700000000003</v>
      </c>
      <c r="BW30">
        <v>9.9853200000000003E-2</v>
      </c>
      <c r="BX30">
        <v>0</v>
      </c>
      <c r="BY30">
        <v>2.1901000000000002</v>
      </c>
      <c r="BZ30">
        <v>0</v>
      </c>
      <c r="CA30">
        <v>672.94100000000003</v>
      </c>
      <c r="CB30">
        <v>965.16300000000001</v>
      </c>
      <c r="CC30">
        <v>34.936999999999998</v>
      </c>
      <c r="CD30">
        <v>39</v>
      </c>
      <c r="CE30">
        <v>37.436999999999998</v>
      </c>
      <c r="CF30">
        <v>37.561999999999998</v>
      </c>
      <c r="CG30">
        <v>36.186999999999998</v>
      </c>
      <c r="CH30">
        <v>112.54</v>
      </c>
      <c r="CI30">
        <v>12.48</v>
      </c>
      <c r="CJ30">
        <v>0</v>
      </c>
      <c r="CK30">
        <v>1689644827.2</v>
      </c>
      <c r="CL30">
        <v>0</v>
      </c>
      <c r="CM30">
        <v>1689643969.0999999</v>
      </c>
      <c r="CN30" t="s">
        <v>349</v>
      </c>
      <c r="CO30">
        <v>1689643969.0999999</v>
      </c>
      <c r="CP30">
        <v>1689643967.0999999</v>
      </c>
      <c r="CQ30">
        <v>64</v>
      </c>
      <c r="CR30">
        <v>0.17499999999999999</v>
      </c>
      <c r="CS30">
        <v>-3.3000000000000002E-2</v>
      </c>
      <c r="CT30">
        <v>-3.1389999999999998</v>
      </c>
      <c r="CU30">
        <v>0.13900000000000001</v>
      </c>
      <c r="CV30">
        <v>410</v>
      </c>
      <c r="CW30">
        <v>21</v>
      </c>
      <c r="CX30">
        <v>0.17</v>
      </c>
      <c r="CY30">
        <v>0.02</v>
      </c>
      <c r="CZ30">
        <v>2.8168677861471401</v>
      </c>
      <c r="DA30">
        <v>0.30830180606114099</v>
      </c>
      <c r="DB30">
        <v>0.100988715506293</v>
      </c>
      <c r="DC30">
        <v>1</v>
      </c>
      <c r="DD30">
        <v>402.54876190476199</v>
      </c>
      <c r="DE30">
        <v>-0.28363636363619099</v>
      </c>
      <c r="DF30">
        <v>5.7870055388401502E-2</v>
      </c>
      <c r="DG30">
        <v>-1</v>
      </c>
      <c r="DH30">
        <v>125.010619047619</v>
      </c>
      <c r="DI30">
        <v>0.14047805565396601</v>
      </c>
      <c r="DJ30">
        <v>6.9193638704640306E-2</v>
      </c>
      <c r="DK30">
        <v>1</v>
      </c>
      <c r="DL30">
        <v>2</v>
      </c>
      <c r="DM30">
        <v>2</v>
      </c>
      <c r="DN30" t="s">
        <v>350</v>
      </c>
      <c r="DO30">
        <v>3.0015200000000002</v>
      </c>
      <c r="DP30">
        <v>2.7764199999999999</v>
      </c>
      <c r="DQ30">
        <v>9.6807000000000004E-2</v>
      </c>
      <c r="DR30">
        <v>9.6237900000000001E-2</v>
      </c>
      <c r="DS30">
        <v>0.119086</v>
      </c>
      <c r="DT30">
        <v>0.110718</v>
      </c>
      <c r="DU30">
        <v>26248.2</v>
      </c>
      <c r="DV30">
        <v>27789.1</v>
      </c>
      <c r="DW30">
        <v>27208.5</v>
      </c>
      <c r="DX30">
        <v>28870.2</v>
      </c>
      <c r="DY30">
        <v>31580.5</v>
      </c>
      <c r="DZ30">
        <v>34246.5</v>
      </c>
      <c r="EA30">
        <v>36370.300000000003</v>
      </c>
      <c r="EB30">
        <v>39191</v>
      </c>
      <c r="EC30">
        <v>2.0855800000000002</v>
      </c>
      <c r="ED30">
        <v>1.76752</v>
      </c>
      <c r="EE30">
        <v>0.141792</v>
      </c>
      <c r="EF30">
        <v>0</v>
      </c>
      <c r="EG30">
        <v>26.661100000000001</v>
      </c>
      <c r="EH30">
        <v>999.9</v>
      </c>
      <c r="EI30">
        <v>36.722999999999999</v>
      </c>
      <c r="EJ30">
        <v>37.171999999999997</v>
      </c>
      <c r="EK30">
        <v>23.305</v>
      </c>
      <c r="EL30">
        <v>62.640500000000003</v>
      </c>
      <c r="EM30">
        <v>30.232399999999998</v>
      </c>
      <c r="EN30">
        <v>1</v>
      </c>
      <c r="EO30">
        <v>-0.102515</v>
      </c>
      <c r="EP30">
        <v>-3.1261299999999999</v>
      </c>
      <c r="EQ30">
        <v>19.815999999999999</v>
      </c>
      <c r="ER30">
        <v>5.2166899999999998</v>
      </c>
      <c r="ES30">
        <v>11.9321</v>
      </c>
      <c r="ET30">
        <v>4.9554999999999998</v>
      </c>
      <c r="EU30">
        <v>3.2977500000000002</v>
      </c>
      <c r="EV30">
        <v>9999</v>
      </c>
      <c r="EW30">
        <v>107</v>
      </c>
      <c r="EX30">
        <v>55.8</v>
      </c>
      <c r="EY30">
        <v>3790.7</v>
      </c>
      <c r="EZ30">
        <v>1.86025</v>
      </c>
      <c r="FA30">
        <v>1.8594999999999999</v>
      </c>
      <c r="FB30">
        <v>1.8649199999999999</v>
      </c>
      <c r="FC30">
        <v>1.8689</v>
      </c>
      <c r="FD30">
        <v>1.8638600000000001</v>
      </c>
      <c r="FE30">
        <v>1.86371</v>
      </c>
      <c r="FF30">
        <v>1.8638600000000001</v>
      </c>
      <c r="FG30">
        <v>1.8635999999999999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-3.1389999999999998</v>
      </c>
      <c r="FV30">
        <v>0.1391</v>
      </c>
      <c r="FW30">
        <v>-3.1387999999999501</v>
      </c>
      <c r="FX30">
        <v>0</v>
      </c>
      <c r="FY30">
        <v>0</v>
      </c>
      <c r="FZ30">
        <v>0</v>
      </c>
      <c r="GA30">
        <v>0.13915999999999701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14.2</v>
      </c>
      <c r="GJ30">
        <v>14.2</v>
      </c>
      <c r="GK30">
        <v>1.0510299999999999</v>
      </c>
      <c r="GL30">
        <v>2.6184099999999999</v>
      </c>
      <c r="GM30">
        <v>1.4489700000000001</v>
      </c>
      <c r="GN30">
        <v>2.2851599999999999</v>
      </c>
      <c r="GO30">
        <v>1.5466299999999999</v>
      </c>
      <c r="GP30">
        <v>2.48169</v>
      </c>
      <c r="GQ30">
        <v>38.232399999999998</v>
      </c>
      <c r="GR30">
        <v>15.0777</v>
      </c>
      <c r="GS30">
        <v>18</v>
      </c>
      <c r="GT30">
        <v>534.20799999999997</v>
      </c>
      <c r="GU30">
        <v>415.964</v>
      </c>
      <c r="GV30">
        <v>31.796500000000002</v>
      </c>
      <c r="GW30">
        <v>26.0243</v>
      </c>
      <c r="GX30">
        <v>29.9998</v>
      </c>
      <c r="GY30">
        <v>25.9207</v>
      </c>
      <c r="GZ30">
        <v>25.8794</v>
      </c>
      <c r="HA30">
        <v>21.0364</v>
      </c>
      <c r="HB30">
        <v>0</v>
      </c>
      <c r="HC30">
        <v>-30</v>
      </c>
      <c r="HD30">
        <v>31.804099999999998</v>
      </c>
      <c r="HE30">
        <v>402.654</v>
      </c>
      <c r="HF30">
        <v>0</v>
      </c>
      <c r="HG30">
        <v>100.206</v>
      </c>
      <c r="HH30">
        <v>95.219800000000006</v>
      </c>
    </row>
    <row r="31" spans="1:216" x14ac:dyDescent="0.2">
      <c r="A31">
        <v>13</v>
      </c>
      <c r="B31">
        <v>1689644880</v>
      </c>
      <c r="C31">
        <v>732.90000009536698</v>
      </c>
      <c r="D31" t="s">
        <v>376</v>
      </c>
      <c r="E31" t="s">
        <v>377</v>
      </c>
      <c r="F31" t="s">
        <v>344</v>
      </c>
      <c r="G31" t="s">
        <v>392</v>
      </c>
      <c r="H31" t="s">
        <v>345</v>
      </c>
      <c r="I31" t="s">
        <v>346</v>
      </c>
      <c r="J31" t="s">
        <v>347</v>
      </c>
      <c r="K31" t="s">
        <v>348</v>
      </c>
      <c r="L31">
        <v>1689644880</v>
      </c>
      <c r="M31">
        <f t="shared" si="0"/>
        <v>3.0435848494068675E-3</v>
      </c>
      <c r="N31">
        <f t="shared" si="1"/>
        <v>3.0435848494068676</v>
      </c>
      <c r="O31">
        <f t="shared" si="2"/>
        <v>2.101721419792872</v>
      </c>
      <c r="P31">
        <f t="shared" si="3"/>
        <v>399.98500000000001</v>
      </c>
      <c r="Q31">
        <f t="shared" si="4"/>
        <v>370.07207434327711</v>
      </c>
      <c r="R31">
        <f t="shared" si="5"/>
        <v>37.129618727855551</v>
      </c>
      <c r="S31">
        <f t="shared" si="6"/>
        <v>40.130805798346508</v>
      </c>
      <c r="T31">
        <f t="shared" si="7"/>
        <v>0.17898456366282794</v>
      </c>
      <c r="U31">
        <f t="shared" si="8"/>
        <v>3.8307445636178965</v>
      </c>
      <c r="V31">
        <f t="shared" si="9"/>
        <v>0.17446512900950673</v>
      </c>
      <c r="W31">
        <f t="shared" si="10"/>
        <v>0.10943725397124535</v>
      </c>
      <c r="X31">
        <f t="shared" si="11"/>
        <v>16.516225964894854</v>
      </c>
      <c r="Y31">
        <f t="shared" si="12"/>
        <v>29.234359895045671</v>
      </c>
      <c r="Z31">
        <f t="shared" si="13"/>
        <v>29.234359895045671</v>
      </c>
      <c r="AA31">
        <f t="shared" si="14"/>
        <v>4.0766369902388888</v>
      </c>
      <c r="AB31">
        <f t="shared" si="15"/>
        <v>56.659943074982536</v>
      </c>
      <c r="AC31">
        <f t="shared" si="16"/>
        <v>2.3826853890542701</v>
      </c>
      <c r="AD31">
        <f t="shared" si="17"/>
        <v>4.2052378801388421</v>
      </c>
      <c r="AE31">
        <f t="shared" si="18"/>
        <v>1.6939516011846187</v>
      </c>
      <c r="AF31">
        <f t="shared" si="19"/>
        <v>-134.22209185884284</v>
      </c>
      <c r="AG31">
        <f t="shared" si="20"/>
        <v>111.26227706177679</v>
      </c>
      <c r="AH31">
        <f t="shared" si="21"/>
        <v>6.4264110992301067</v>
      </c>
      <c r="AI31">
        <f t="shared" si="22"/>
        <v>-1.7177732941092927E-2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52529.589743889919</v>
      </c>
      <c r="AO31">
        <f t="shared" si="26"/>
        <v>99.857399999999998</v>
      </c>
      <c r="AP31">
        <f t="shared" si="27"/>
        <v>84.180208189064686</v>
      </c>
      <c r="AQ31">
        <f t="shared" si="28"/>
        <v>0.84300420588824354</v>
      </c>
      <c r="AR31">
        <f t="shared" si="29"/>
        <v>0.16539811736431004</v>
      </c>
      <c r="AS31">
        <v>1689644880</v>
      </c>
      <c r="AT31">
        <v>399.98500000000001</v>
      </c>
      <c r="AU31">
        <v>401.94799999999998</v>
      </c>
      <c r="AV31">
        <v>23.7483</v>
      </c>
      <c r="AW31">
        <v>21.991</v>
      </c>
      <c r="AX31">
        <v>403.12299999999999</v>
      </c>
      <c r="AY31">
        <v>23.609200000000001</v>
      </c>
      <c r="AZ31">
        <v>499.98</v>
      </c>
      <c r="BA31">
        <v>100.285</v>
      </c>
      <c r="BB31">
        <v>4.5776900000000002E-2</v>
      </c>
      <c r="BC31">
        <v>29.773099999999999</v>
      </c>
      <c r="BD31">
        <v>28.981100000000001</v>
      </c>
      <c r="BE31">
        <v>999.9</v>
      </c>
      <c r="BF31">
        <v>0</v>
      </c>
      <c r="BG31">
        <v>0</v>
      </c>
      <c r="BH31">
        <v>9997.5</v>
      </c>
      <c r="BI31">
        <v>0</v>
      </c>
      <c r="BJ31">
        <v>0.44320100000000001</v>
      </c>
      <c r="BK31">
        <v>-1.9636199999999999</v>
      </c>
      <c r="BL31">
        <v>409.71499999999997</v>
      </c>
      <c r="BM31">
        <v>410.98599999999999</v>
      </c>
      <c r="BN31">
        <v>1.75732</v>
      </c>
      <c r="BO31">
        <v>401.94799999999998</v>
      </c>
      <c r="BP31">
        <v>21.991</v>
      </c>
      <c r="BQ31">
        <v>2.3816099999999998</v>
      </c>
      <c r="BR31">
        <v>2.2053699999999998</v>
      </c>
      <c r="BS31">
        <v>20.2392</v>
      </c>
      <c r="BT31">
        <v>19.0014</v>
      </c>
      <c r="BU31">
        <v>99.857399999999998</v>
      </c>
      <c r="BV31">
        <v>0.89990300000000001</v>
      </c>
      <c r="BW31">
        <v>0.10009700000000001</v>
      </c>
      <c r="BX31">
        <v>0</v>
      </c>
      <c r="BY31">
        <v>2.2856000000000001</v>
      </c>
      <c r="BZ31">
        <v>0</v>
      </c>
      <c r="CA31">
        <v>571.77099999999996</v>
      </c>
      <c r="CB31">
        <v>770.82</v>
      </c>
      <c r="CC31">
        <v>34.561999999999998</v>
      </c>
      <c r="CD31">
        <v>38.75</v>
      </c>
      <c r="CE31">
        <v>37</v>
      </c>
      <c r="CF31">
        <v>37.311999999999998</v>
      </c>
      <c r="CG31">
        <v>35.811999999999998</v>
      </c>
      <c r="CH31">
        <v>89.86</v>
      </c>
      <c r="CI31">
        <v>10</v>
      </c>
      <c r="CJ31">
        <v>0</v>
      </c>
      <c r="CK31">
        <v>1689644888.4000001</v>
      </c>
      <c r="CL31">
        <v>0</v>
      </c>
      <c r="CM31">
        <v>1689643969.0999999</v>
      </c>
      <c r="CN31" t="s">
        <v>349</v>
      </c>
      <c r="CO31">
        <v>1689643969.0999999</v>
      </c>
      <c r="CP31">
        <v>1689643967.0999999</v>
      </c>
      <c r="CQ31">
        <v>64</v>
      </c>
      <c r="CR31">
        <v>0.17499999999999999</v>
      </c>
      <c r="CS31">
        <v>-3.3000000000000002E-2</v>
      </c>
      <c r="CT31">
        <v>-3.1389999999999998</v>
      </c>
      <c r="CU31">
        <v>0.13900000000000001</v>
      </c>
      <c r="CV31">
        <v>410</v>
      </c>
      <c r="CW31">
        <v>21</v>
      </c>
      <c r="CX31">
        <v>0.17</v>
      </c>
      <c r="CY31">
        <v>0.02</v>
      </c>
      <c r="CZ31">
        <v>1.92125858066556</v>
      </c>
      <c r="DA31">
        <v>-0.47372313544502398</v>
      </c>
      <c r="DB31">
        <v>6.7869936429175604E-2</v>
      </c>
      <c r="DC31">
        <v>1</v>
      </c>
      <c r="DD31">
        <v>401.9264</v>
      </c>
      <c r="DE31">
        <v>-0.41503759398564499</v>
      </c>
      <c r="DF31">
        <v>4.6905649979503299E-2</v>
      </c>
      <c r="DG31">
        <v>-1</v>
      </c>
      <c r="DH31">
        <v>99.959125</v>
      </c>
      <c r="DI31">
        <v>-0.12557145461784799</v>
      </c>
      <c r="DJ31">
        <v>0.151988245844869</v>
      </c>
      <c r="DK31">
        <v>1</v>
      </c>
      <c r="DL31">
        <v>2</v>
      </c>
      <c r="DM31">
        <v>2</v>
      </c>
      <c r="DN31" t="s">
        <v>350</v>
      </c>
      <c r="DO31">
        <v>3.00176</v>
      </c>
      <c r="DP31">
        <v>2.77637</v>
      </c>
      <c r="DQ31">
        <v>9.6818199999999993E-2</v>
      </c>
      <c r="DR31">
        <v>9.6136100000000002E-2</v>
      </c>
      <c r="DS31">
        <v>0.118895</v>
      </c>
      <c r="DT31">
        <v>0.110751</v>
      </c>
      <c r="DU31">
        <v>26250.2</v>
      </c>
      <c r="DV31">
        <v>27794.1</v>
      </c>
      <c r="DW31">
        <v>27210.7</v>
      </c>
      <c r="DX31">
        <v>28871.9</v>
      </c>
      <c r="DY31">
        <v>31589.8</v>
      </c>
      <c r="DZ31">
        <v>34248</v>
      </c>
      <c r="EA31">
        <v>36373.1</v>
      </c>
      <c r="EB31">
        <v>39194.300000000003</v>
      </c>
      <c r="EC31">
        <v>2.0861000000000001</v>
      </c>
      <c r="ED31">
        <v>1.7680499999999999</v>
      </c>
      <c r="EE31">
        <v>0.14038400000000001</v>
      </c>
      <c r="EF31">
        <v>0</v>
      </c>
      <c r="EG31">
        <v>26.688400000000001</v>
      </c>
      <c r="EH31">
        <v>999.9</v>
      </c>
      <c r="EI31">
        <v>36.734999999999999</v>
      </c>
      <c r="EJ31">
        <v>37.161999999999999</v>
      </c>
      <c r="EK31">
        <v>23.3</v>
      </c>
      <c r="EL31">
        <v>62.330500000000001</v>
      </c>
      <c r="EM31">
        <v>30.244399999999999</v>
      </c>
      <c r="EN31">
        <v>1</v>
      </c>
      <c r="EO31">
        <v>-0.107099</v>
      </c>
      <c r="EP31">
        <v>-3.0057999999999998</v>
      </c>
      <c r="EQ31">
        <v>19.828800000000001</v>
      </c>
      <c r="ER31">
        <v>5.2171399999999997</v>
      </c>
      <c r="ES31">
        <v>11.9321</v>
      </c>
      <c r="ET31">
        <v>4.9550000000000001</v>
      </c>
      <c r="EU31">
        <v>3.2977300000000001</v>
      </c>
      <c r="EV31">
        <v>9999</v>
      </c>
      <c r="EW31">
        <v>107</v>
      </c>
      <c r="EX31">
        <v>55.8</v>
      </c>
      <c r="EY31">
        <v>3792.1</v>
      </c>
      <c r="EZ31">
        <v>1.8602399999999999</v>
      </c>
      <c r="FA31">
        <v>1.85951</v>
      </c>
      <c r="FB31">
        <v>1.8648800000000001</v>
      </c>
      <c r="FC31">
        <v>1.8689</v>
      </c>
      <c r="FD31">
        <v>1.8638600000000001</v>
      </c>
      <c r="FE31">
        <v>1.86371</v>
      </c>
      <c r="FF31">
        <v>1.8638600000000001</v>
      </c>
      <c r="FG31">
        <v>1.8635999999999999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-3.1379999999999999</v>
      </c>
      <c r="FV31">
        <v>0.1391</v>
      </c>
      <c r="FW31">
        <v>-3.1387999999999501</v>
      </c>
      <c r="FX31">
        <v>0</v>
      </c>
      <c r="FY31">
        <v>0</v>
      </c>
      <c r="FZ31">
        <v>0</v>
      </c>
      <c r="GA31">
        <v>0.13915999999999701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15.2</v>
      </c>
      <c r="GJ31">
        <v>15.2</v>
      </c>
      <c r="GK31">
        <v>1.0498000000000001</v>
      </c>
      <c r="GL31">
        <v>2.6122999999999998</v>
      </c>
      <c r="GM31">
        <v>1.4489700000000001</v>
      </c>
      <c r="GN31">
        <v>2.2851599999999999</v>
      </c>
      <c r="GO31">
        <v>1.5466299999999999</v>
      </c>
      <c r="GP31">
        <v>2.4841299999999999</v>
      </c>
      <c r="GQ31">
        <v>38.207999999999998</v>
      </c>
      <c r="GR31">
        <v>15.068899999999999</v>
      </c>
      <c r="GS31">
        <v>18</v>
      </c>
      <c r="GT31">
        <v>534.173</v>
      </c>
      <c r="GU31">
        <v>415.99299999999999</v>
      </c>
      <c r="GV31">
        <v>31.6341</v>
      </c>
      <c r="GW31">
        <v>25.986699999999999</v>
      </c>
      <c r="GX31">
        <v>29.999700000000001</v>
      </c>
      <c r="GY31">
        <v>25.881599999999999</v>
      </c>
      <c r="GZ31">
        <v>25.839700000000001</v>
      </c>
      <c r="HA31">
        <v>21.011700000000001</v>
      </c>
      <c r="HB31">
        <v>0</v>
      </c>
      <c r="HC31">
        <v>-30</v>
      </c>
      <c r="HD31">
        <v>31.655200000000001</v>
      </c>
      <c r="HE31">
        <v>401.91300000000001</v>
      </c>
      <c r="HF31">
        <v>0</v>
      </c>
      <c r="HG31">
        <v>100.214</v>
      </c>
      <c r="HH31">
        <v>95.226799999999997</v>
      </c>
    </row>
    <row r="32" spans="1:216" x14ac:dyDescent="0.2">
      <c r="A32">
        <v>14</v>
      </c>
      <c r="B32">
        <v>1689644941</v>
      </c>
      <c r="C32">
        <v>793.90000009536698</v>
      </c>
      <c r="D32" t="s">
        <v>378</v>
      </c>
      <c r="E32" t="s">
        <v>379</v>
      </c>
      <c r="F32" t="s">
        <v>344</v>
      </c>
      <c r="G32" t="s">
        <v>392</v>
      </c>
      <c r="H32" t="s">
        <v>345</v>
      </c>
      <c r="I32" t="s">
        <v>346</v>
      </c>
      <c r="J32" t="s">
        <v>347</v>
      </c>
      <c r="K32" t="s">
        <v>348</v>
      </c>
      <c r="L32">
        <v>1689644941</v>
      </c>
      <c r="M32">
        <f t="shared" si="0"/>
        <v>2.9468611405832701E-3</v>
      </c>
      <c r="N32">
        <f t="shared" si="1"/>
        <v>2.9468611405832701</v>
      </c>
      <c r="O32">
        <f t="shared" si="2"/>
        <v>0.85225327297328135</v>
      </c>
      <c r="P32">
        <f t="shared" si="3"/>
        <v>400.04</v>
      </c>
      <c r="Q32">
        <f t="shared" si="4"/>
        <v>381.13289442898764</v>
      </c>
      <c r="R32">
        <f t="shared" si="5"/>
        <v>38.239067947881644</v>
      </c>
      <c r="S32">
        <f t="shared" si="6"/>
        <v>40.136018080488007</v>
      </c>
      <c r="T32">
        <f t="shared" si="7"/>
        <v>0.17316704011666414</v>
      </c>
      <c r="U32">
        <f t="shared" si="8"/>
        <v>3.8269019087867617</v>
      </c>
      <c r="V32">
        <f t="shared" si="9"/>
        <v>0.16892873813786291</v>
      </c>
      <c r="W32">
        <f t="shared" si="10"/>
        <v>0.10595261600376643</v>
      </c>
      <c r="X32">
        <f t="shared" si="11"/>
        <v>12.381674325496926</v>
      </c>
      <c r="Y32">
        <f t="shared" si="12"/>
        <v>29.209841376477396</v>
      </c>
      <c r="Z32">
        <f t="shared" si="13"/>
        <v>29.209841376477396</v>
      </c>
      <c r="AA32">
        <f t="shared" si="14"/>
        <v>4.0708667474260904</v>
      </c>
      <c r="AB32">
        <f t="shared" si="15"/>
        <v>56.602628774924781</v>
      </c>
      <c r="AC32">
        <f t="shared" si="16"/>
        <v>2.3769082860289799</v>
      </c>
      <c r="AD32">
        <f t="shared" si="17"/>
        <v>4.1992895691833327</v>
      </c>
      <c r="AE32">
        <f t="shared" si="18"/>
        <v>1.6939584613971106</v>
      </c>
      <c r="AF32">
        <f t="shared" si="19"/>
        <v>-129.9565762997222</v>
      </c>
      <c r="AG32">
        <f t="shared" si="20"/>
        <v>111.13385793844779</v>
      </c>
      <c r="AH32">
        <f t="shared" si="21"/>
        <v>6.4238742874770383</v>
      </c>
      <c r="AI32">
        <f t="shared" si="22"/>
        <v>-1.7169748300446486E-2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52460.841046947615</v>
      </c>
      <c r="AO32">
        <f t="shared" si="26"/>
        <v>74.862099999999998</v>
      </c>
      <c r="AP32">
        <f t="shared" si="27"/>
        <v>63.108870303366288</v>
      </c>
      <c r="AQ32">
        <f t="shared" si="28"/>
        <v>0.84300160299225224</v>
      </c>
      <c r="AR32">
        <f t="shared" si="29"/>
        <v>0.16539309377504674</v>
      </c>
      <c r="AS32">
        <v>1689644941</v>
      </c>
      <c r="AT32">
        <v>400.04</v>
      </c>
      <c r="AU32">
        <v>401.24099999999999</v>
      </c>
      <c r="AV32">
        <v>23.690899999999999</v>
      </c>
      <c r="AW32">
        <v>21.989699999999999</v>
      </c>
      <c r="AX32">
        <v>403.17899999999997</v>
      </c>
      <c r="AY32">
        <v>23.5517</v>
      </c>
      <c r="AZ32">
        <v>500.084</v>
      </c>
      <c r="BA32">
        <v>100.28400000000001</v>
      </c>
      <c r="BB32">
        <v>4.6012200000000003E-2</v>
      </c>
      <c r="BC32">
        <v>29.7485</v>
      </c>
      <c r="BD32">
        <v>28.9556</v>
      </c>
      <c r="BE32">
        <v>999.9</v>
      </c>
      <c r="BF32">
        <v>0</v>
      </c>
      <c r="BG32">
        <v>0</v>
      </c>
      <c r="BH32">
        <v>9983.1200000000008</v>
      </c>
      <c r="BI32">
        <v>0</v>
      </c>
      <c r="BJ32">
        <v>0.47570200000000001</v>
      </c>
      <c r="BK32">
        <v>-1.20068</v>
      </c>
      <c r="BL32">
        <v>409.74700000000001</v>
      </c>
      <c r="BM32">
        <v>410.262</v>
      </c>
      <c r="BN32">
        <v>1.70113</v>
      </c>
      <c r="BO32">
        <v>401.24099999999999</v>
      </c>
      <c r="BP32">
        <v>21.989699999999999</v>
      </c>
      <c r="BQ32">
        <v>2.37582</v>
      </c>
      <c r="BR32">
        <v>2.2052200000000002</v>
      </c>
      <c r="BS32">
        <v>20.1999</v>
      </c>
      <c r="BT32">
        <v>19.000299999999999</v>
      </c>
      <c r="BU32">
        <v>74.862099999999998</v>
      </c>
      <c r="BV32">
        <v>0.89989699999999995</v>
      </c>
      <c r="BW32">
        <v>0.100103</v>
      </c>
      <c r="BX32">
        <v>0</v>
      </c>
      <c r="BY32">
        <v>2.0623</v>
      </c>
      <c r="BZ32">
        <v>0</v>
      </c>
      <c r="CA32">
        <v>506.24599999999998</v>
      </c>
      <c r="CB32">
        <v>577.875</v>
      </c>
      <c r="CC32">
        <v>34.125</v>
      </c>
      <c r="CD32">
        <v>38.436999999999998</v>
      </c>
      <c r="CE32">
        <v>36.686999999999998</v>
      </c>
      <c r="CF32">
        <v>37</v>
      </c>
      <c r="CG32">
        <v>35.5</v>
      </c>
      <c r="CH32">
        <v>67.37</v>
      </c>
      <c r="CI32">
        <v>7.49</v>
      </c>
      <c r="CJ32">
        <v>0</v>
      </c>
      <c r="CK32">
        <v>1689644949</v>
      </c>
      <c r="CL32">
        <v>0</v>
      </c>
      <c r="CM32">
        <v>1689643969.0999999</v>
      </c>
      <c r="CN32" t="s">
        <v>349</v>
      </c>
      <c r="CO32">
        <v>1689643969.0999999</v>
      </c>
      <c r="CP32">
        <v>1689643967.0999999</v>
      </c>
      <c r="CQ32">
        <v>64</v>
      </c>
      <c r="CR32">
        <v>0.17499999999999999</v>
      </c>
      <c r="CS32">
        <v>-3.3000000000000002E-2</v>
      </c>
      <c r="CT32">
        <v>-3.1389999999999998</v>
      </c>
      <c r="CU32">
        <v>0.13900000000000001</v>
      </c>
      <c r="CV32">
        <v>410</v>
      </c>
      <c r="CW32">
        <v>21</v>
      </c>
      <c r="CX32">
        <v>0.17</v>
      </c>
      <c r="CY32">
        <v>0.02</v>
      </c>
      <c r="CZ32">
        <v>0.88920630777486198</v>
      </c>
      <c r="DA32">
        <v>0.129511781126572</v>
      </c>
      <c r="DB32">
        <v>6.2050097355545897E-2</v>
      </c>
      <c r="DC32">
        <v>1</v>
      </c>
      <c r="DD32">
        <v>401.29857142857099</v>
      </c>
      <c r="DE32">
        <v>-0.17742857142794299</v>
      </c>
      <c r="DF32">
        <v>3.3338911097951597E-2</v>
      </c>
      <c r="DG32">
        <v>-1</v>
      </c>
      <c r="DH32">
        <v>74.958550000000002</v>
      </c>
      <c r="DI32">
        <v>-0.360872689816436</v>
      </c>
      <c r="DJ32">
        <v>0.15564493406468499</v>
      </c>
      <c r="DK32">
        <v>1</v>
      </c>
      <c r="DL32">
        <v>2</v>
      </c>
      <c r="DM32">
        <v>2</v>
      </c>
      <c r="DN32" t="s">
        <v>350</v>
      </c>
      <c r="DO32">
        <v>3.0020600000000002</v>
      </c>
      <c r="DP32">
        <v>2.7764799999999998</v>
      </c>
      <c r="DQ32">
        <v>9.6836400000000003E-2</v>
      </c>
      <c r="DR32">
        <v>9.60149E-2</v>
      </c>
      <c r="DS32">
        <v>0.118703</v>
      </c>
      <c r="DT32">
        <v>0.11075500000000001</v>
      </c>
      <c r="DU32">
        <v>26252.1</v>
      </c>
      <c r="DV32">
        <v>27798.3</v>
      </c>
      <c r="DW32">
        <v>27213.200000000001</v>
      </c>
      <c r="DX32">
        <v>28872.3</v>
      </c>
      <c r="DY32">
        <v>31599.5</v>
      </c>
      <c r="DZ32">
        <v>34248.6</v>
      </c>
      <c r="EA32">
        <v>36376.400000000001</v>
      </c>
      <c r="EB32">
        <v>39195.199999999997</v>
      </c>
      <c r="EC32">
        <v>2.0868199999999999</v>
      </c>
      <c r="ED32">
        <v>1.76868</v>
      </c>
      <c r="EE32">
        <v>0.140406</v>
      </c>
      <c r="EF32">
        <v>0</v>
      </c>
      <c r="EG32">
        <v>26.662400000000002</v>
      </c>
      <c r="EH32">
        <v>999.9</v>
      </c>
      <c r="EI32">
        <v>36.777999999999999</v>
      </c>
      <c r="EJ32">
        <v>37.131999999999998</v>
      </c>
      <c r="EK32">
        <v>23.291</v>
      </c>
      <c r="EL32">
        <v>62.590499999999999</v>
      </c>
      <c r="EM32">
        <v>30.2804</v>
      </c>
      <c r="EN32">
        <v>1</v>
      </c>
      <c r="EO32">
        <v>-0.11045000000000001</v>
      </c>
      <c r="EP32">
        <v>-3.1530800000000001</v>
      </c>
      <c r="EQ32">
        <v>19.815300000000001</v>
      </c>
      <c r="ER32">
        <v>5.21699</v>
      </c>
      <c r="ES32">
        <v>11.9321</v>
      </c>
      <c r="ET32">
        <v>4.9554499999999999</v>
      </c>
      <c r="EU32">
        <v>3.2977799999999999</v>
      </c>
      <c r="EV32">
        <v>9999</v>
      </c>
      <c r="EW32">
        <v>107</v>
      </c>
      <c r="EX32">
        <v>55.9</v>
      </c>
      <c r="EY32">
        <v>3793.2</v>
      </c>
      <c r="EZ32">
        <v>1.8603000000000001</v>
      </c>
      <c r="FA32">
        <v>1.8595600000000001</v>
      </c>
      <c r="FB32">
        <v>1.86493</v>
      </c>
      <c r="FC32">
        <v>1.8689</v>
      </c>
      <c r="FD32">
        <v>1.8638600000000001</v>
      </c>
      <c r="FE32">
        <v>1.86372</v>
      </c>
      <c r="FF32">
        <v>1.8638600000000001</v>
      </c>
      <c r="FG32">
        <v>1.86364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-3.1389999999999998</v>
      </c>
      <c r="FV32">
        <v>0.13919999999999999</v>
      </c>
      <c r="FW32">
        <v>-3.1387999999999501</v>
      </c>
      <c r="FX32">
        <v>0</v>
      </c>
      <c r="FY32">
        <v>0</v>
      </c>
      <c r="FZ32">
        <v>0</v>
      </c>
      <c r="GA32">
        <v>0.13915999999999701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16.2</v>
      </c>
      <c r="GJ32">
        <v>16.2</v>
      </c>
      <c r="GK32">
        <v>1.0485800000000001</v>
      </c>
      <c r="GL32">
        <v>2.6196299999999999</v>
      </c>
      <c r="GM32">
        <v>1.4489700000000001</v>
      </c>
      <c r="GN32">
        <v>2.2863799999999999</v>
      </c>
      <c r="GO32">
        <v>1.5466299999999999</v>
      </c>
      <c r="GP32">
        <v>2.4243199999999998</v>
      </c>
      <c r="GQ32">
        <v>38.159300000000002</v>
      </c>
      <c r="GR32">
        <v>15.051399999999999</v>
      </c>
      <c r="GS32">
        <v>18</v>
      </c>
      <c r="GT32">
        <v>534.26800000000003</v>
      </c>
      <c r="GU32">
        <v>416.101</v>
      </c>
      <c r="GV32">
        <v>31.884699999999999</v>
      </c>
      <c r="GW32">
        <v>25.948699999999999</v>
      </c>
      <c r="GX32">
        <v>29.9998</v>
      </c>
      <c r="GY32">
        <v>25.843599999999999</v>
      </c>
      <c r="GZ32">
        <v>25.802099999999999</v>
      </c>
      <c r="HA32">
        <v>20.988</v>
      </c>
      <c r="HB32">
        <v>0</v>
      </c>
      <c r="HC32">
        <v>-30</v>
      </c>
      <c r="HD32">
        <v>31.886900000000001</v>
      </c>
      <c r="HE32">
        <v>401.17899999999997</v>
      </c>
      <c r="HF32">
        <v>0</v>
      </c>
      <c r="HG32">
        <v>100.223</v>
      </c>
      <c r="HH32">
        <v>95.228499999999997</v>
      </c>
    </row>
    <row r="33" spans="1:216" x14ac:dyDescent="0.2">
      <c r="A33">
        <v>15</v>
      </c>
      <c r="B33">
        <v>1689645002</v>
      </c>
      <c r="C33">
        <v>854.90000009536698</v>
      </c>
      <c r="D33" t="s">
        <v>380</v>
      </c>
      <c r="E33" t="s">
        <v>381</v>
      </c>
      <c r="F33" t="s">
        <v>344</v>
      </c>
      <c r="G33" t="s">
        <v>392</v>
      </c>
      <c r="H33" t="s">
        <v>345</v>
      </c>
      <c r="I33" t="s">
        <v>346</v>
      </c>
      <c r="J33" t="s">
        <v>347</v>
      </c>
      <c r="K33" t="s">
        <v>348</v>
      </c>
      <c r="L33">
        <v>1689645002</v>
      </c>
      <c r="M33">
        <f t="shared" si="0"/>
        <v>2.9067612044189244E-3</v>
      </c>
      <c r="N33">
        <f t="shared" si="1"/>
        <v>2.9067612044189244</v>
      </c>
      <c r="O33">
        <f t="shared" si="2"/>
        <v>0.42861422101283508</v>
      </c>
      <c r="P33">
        <f t="shared" si="3"/>
        <v>400.00299999999999</v>
      </c>
      <c r="Q33">
        <f t="shared" si="4"/>
        <v>384.88545839178244</v>
      </c>
      <c r="R33">
        <f t="shared" si="5"/>
        <v>38.617065521322417</v>
      </c>
      <c r="S33">
        <f t="shared" si="6"/>
        <v>40.133867681750097</v>
      </c>
      <c r="T33">
        <f t="shared" si="7"/>
        <v>0.16958701480417621</v>
      </c>
      <c r="U33">
        <f t="shared" si="8"/>
        <v>3.8323094113271314</v>
      </c>
      <c r="V33">
        <f t="shared" si="9"/>
        <v>0.16552551908453939</v>
      </c>
      <c r="W33">
        <f t="shared" si="10"/>
        <v>0.1038102571177632</v>
      </c>
      <c r="X33">
        <f t="shared" si="11"/>
        <v>9.9335546220279713</v>
      </c>
      <c r="Y33">
        <f t="shared" si="12"/>
        <v>29.242160149393641</v>
      </c>
      <c r="Z33">
        <f t="shared" si="13"/>
        <v>29.242160149393641</v>
      </c>
      <c r="AA33">
        <f t="shared" si="14"/>
        <v>4.078474214045114</v>
      </c>
      <c r="AB33">
        <f t="shared" si="15"/>
        <v>56.40107671872282</v>
      </c>
      <c r="AC33">
        <f t="shared" si="16"/>
        <v>2.3731780649217598</v>
      </c>
      <c r="AD33">
        <f t="shared" si="17"/>
        <v>4.2076821986165438</v>
      </c>
      <c r="AE33">
        <f t="shared" si="18"/>
        <v>1.7052961491233543</v>
      </c>
      <c r="AF33">
        <f t="shared" si="19"/>
        <v>-128.18816911487457</v>
      </c>
      <c r="AG33">
        <f t="shared" si="20"/>
        <v>111.78287198881448</v>
      </c>
      <c r="AH33">
        <f t="shared" si="21"/>
        <v>6.454416734461268</v>
      </c>
      <c r="AI33">
        <f t="shared" si="22"/>
        <v>-1.7325769570859961E-2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52557.629518494752</v>
      </c>
      <c r="AO33">
        <f t="shared" si="26"/>
        <v>60.067</v>
      </c>
      <c r="AP33">
        <f t="shared" si="27"/>
        <v>50.636000944055944</v>
      </c>
      <c r="AQ33">
        <f t="shared" si="28"/>
        <v>0.84299200799200802</v>
      </c>
      <c r="AR33">
        <f t="shared" si="29"/>
        <v>0.16537457542457543</v>
      </c>
      <c r="AS33">
        <v>1689645002</v>
      </c>
      <c r="AT33">
        <v>400.00299999999999</v>
      </c>
      <c r="AU33">
        <v>400.94400000000002</v>
      </c>
      <c r="AV33">
        <v>23.652799999999999</v>
      </c>
      <c r="AW33">
        <v>21.974599999999999</v>
      </c>
      <c r="AX33">
        <v>403.142</v>
      </c>
      <c r="AY33">
        <v>23.5137</v>
      </c>
      <c r="AZ33">
        <v>500.05900000000003</v>
      </c>
      <c r="BA33">
        <v>100.288</v>
      </c>
      <c r="BB33">
        <v>4.5916699999999998E-2</v>
      </c>
      <c r="BC33">
        <v>29.783200000000001</v>
      </c>
      <c r="BD33">
        <v>29.018599999999999</v>
      </c>
      <c r="BE33">
        <v>999.9</v>
      </c>
      <c r="BF33">
        <v>0</v>
      </c>
      <c r="BG33">
        <v>0</v>
      </c>
      <c r="BH33">
        <v>10003.1</v>
      </c>
      <c r="BI33">
        <v>0</v>
      </c>
      <c r="BJ33">
        <v>0.41365400000000002</v>
      </c>
      <c r="BK33">
        <v>-0.94107099999999999</v>
      </c>
      <c r="BL33">
        <v>409.69299999999998</v>
      </c>
      <c r="BM33">
        <v>409.95299999999997</v>
      </c>
      <c r="BN33">
        <v>1.6782600000000001</v>
      </c>
      <c r="BO33">
        <v>400.94400000000002</v>
      </c>
      <c r="BP33">
        <v>21.974599999999999</v>
      </c>
      <c r="BQ33">
        <v>2.37209</v>
      </c>
      <c r="BR33">
        <v>2.2037900000000001</v>
      </c>
      <c r="BS33">
        <v>20.174499999999998</v>
      </c>
      <c r="BT33">
        <v>18.989899999999999</v>
      </c>
      <c r="BU33">
        <v>60.067</v>
      </c>
      <c r="BV33">
        <v>0.90023299999999995</v>
      </c>
      <c r="BW33">
        <v>9.97672E-2</v>
      </c>
      <c r="BX33">
        <v>0</v>
      </c>
      <c r="BY33">
        <v>2.242</v>
      </c>
      <c r="BZ33">
        <v>0</v>
      </c>
      <c r="CA33">
        <v>397.45800000000003</v>
      </c>
      <c r="CB33">
        <v>463.71100000000001</v>
      </c>
      <c r="CC33">
        <v>33.75</v>
      </c>
      <c r="CD33">
        <v>38.125</v>
      </c>
      <c r="CE33">
        <v>36.311999999999998</v>
      </c>
      <c r="CF33">
        <v>36.75</v>
      </c>
      <c r="CG33">
        <v>35.186999999999998</v>
      </c>
      <c r="CH33">
        <v>54.07</v>
      </c>
      <c r="CI33">
        <v>5.99</v>
      </c>
      <c r="CJ33">
        <v>0</v>
      </c>
      <c r="CK33">
        <v>1689645010.2</v>
      </c>
      <c r="CL33">
        <v>0</v>
      </c>
      <c r="CM33">
        <v>1689643969.0999999</v>
      </c>
      <c r="CN33" t="s">
        <v>349</v>
      </c>
      <c r="CO33">
        <v>1689643969.0999999</v>
      </c>
      <c r="CP33">
        <v>1689643967.0999999</v>
      </c>
      <c r="CQ33">
        <v>64</v>
      </c>
      <c r="CR33">
        <v>0.17499999999999999</v>
      </c>
      <c r="CS33">
        <v>-3.3000000000000002E-2</v>
      </c>
      <c r="CT33">
        <v>-3.1389999999999998</v>
      </c>
      <c r="CU33">
        <v>0.13900000000000001</v>
      </c>
      <c r="CV33">
        <v>410</v>
      </c>
      <c r="CW33">
        <v>21</v>
      </c>
      <c r="CX33">
        <v>0.17</v>
      </c>
      <c r="CY33">
        <v>0.02</v>
      </c>
      <c r="CZ33">
        <v>0.270132376536041</v>
      </c>
      <c r="DA33">
        <v>-0.30348936354596101</v>
      </c>
      <c r="DB33">
        <v>6.4667912702933705E-2</v>
      </c>
      <c r="DC33">
        <v>1</v>
      </c>
      <c r="DD33">
        <v>400.89269999999999</v>
      </c>
      <c r="DE33">
        <v>-0.28836090225612498</v>
      </c>
      <c r="DF33">
        <v>4.7165771487383802E-2</v>
      </c>
      <c r="DG33">
        <v>-1</v>
      </c>
      <c r="DH33">
        <v>59.992128571428601</v>
      </c>
      <c r="DI33">
        <v>3.32934097910913E-2</v>
      </c>
      <c r="DJ33">
        <v>0.145620914061974</v>
      </c>
      <c r="DK33">
        <v>1</v>
      </c>
      <c r="DL33">
        <v>2</v>
      </c>
      <c r="DM33">
        <v>2</v>
      </c>
      <c r="DN33" t="s">
        <v>350</v>
      </c>
      <c r="DO33">
        <v>3.00204</v>
      </c>
      <c r="DP33">
        <v>2.7765599999999999</v>
      </c>
      <c r="DQ33">
        <v>9.6841899999999995E-2</v>
      </c>
      <c r="DR33">
        <v>9.5973000000000003E-2</v>
      </c>
      <c r="DS33">
        <v>0.11858399999999999</v>
      </c>
      <c r="DT33">
        <v>0.11071599999999999</v>
      </c>
      <c r="DU33">
        <v>26253.8</v>
      </c>
      <c r="DV33">
        <v>27799.599999999999</v>
      </c>
      <c r="DW33">
        <v>27214.9</v>
      </c>
      <c r="DX33">
        <v>28872.2</v>
      </c>
      <c r="DY33">
        <v>31605.599999999999</v>
      </c>
      <c r="DZ33">
        <v>34250.1</v>
      </c>
      <c r="EA33">
        <v>36378.6</v>
      </c>
      <c r="EB33">
        <v>39195.199999999997</v>
      </c>
      <c r="EC33">
        <v>2.0867499999999999</v>
      </c>
      <c r="ED33">
        <v>1.76915</v>
      </c>
      <c r="EE33">
        <v>0.14293900000000001</v>
      </c>
      <c r="EF33">
        <v>0</v>
      </c>
      <c r="EG33">
        <v>26.684200000000001</v>
      </c>
      <c r="EH33">
        <v>999.9</v>
      </c>
      <c r="EI33">
        <v>36.802999999999997</v>
      </c>
      <c r="EJ33">
        <v>37.100999999999999</v>
      </c>
      <c r="EK33">
        <v>23.264800000000001</v>
      </c>
      <c r="EL33">
        <v>62.520499999999998</v>
      </c>
      <c r="EM33">
        <v>30.336500000000001</v>
      </c>
      <c r="EN33">
        <v>1</v>
      </c>
      <c r="EO33">
        <v>-0.11343499999999999</v>
      </c>
      <c r="EP33">
        <v>-2.9587699999999999</v>
      </c>
      <c r="EQ33">
        <v>19.8338</v>
      </c>
      <c r="ER33">
        <v>5.2166899999999998</v>
      </c>
      <c r="ES33">
        <v>11.9321</v>
      </c>
      <c r="ET33">
        <v>4.9554999999999998</v>
      </c>
      <c r="EU33">
        <v>3.2977500000000002</v>
      </c>
      <c r="EV33">
        <v>9999</v>
      </c>
      <c r="EW33">
        <v>107</v>
      </c>
      <c r="EX33">
        <v>55.9</v>
      </c>
      <c r="EY33">
        <v>3794.5</v>
      </c>
      <c r="EZ33">
        <v>1.86025</v>
      </c>
      <c r="FA33">
        <v>1.8595600000000001</v>
      </c>
      <c r="FB33">
        <v>1.86493</v>
      </c>
      <c r="FC33">
        <v>1.8689</v>
      </c>
      <c r="FD33">
        <v>1.8638600000000001</v>
      </c>
      <c r="FE33">
        <v>1.8637300000000001</v>
      </c>
      <c r="FF33">
        <v>1.8638600000000001</v>
      </c>
      <c r="FG33">
        <v>1.86365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-3.1389999999999998</v>
      </c>
      <c r="FV33">
        <v>0.1391</v>
      </c>
      <c r="FW33">
        <v>-3.1387999999999501</v>
      </c>
      <c r="FX33">
        <v>0</v>
      </c>
      <c r="FY33">
        <v>0</v>
      </c>
      <c r="FZ33">
        <v>0</v>
      </c>
      <c r="GA33">
        <v>0.13915999999999701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17.2</v>
      </c>
      <c r="GJ33">
        <v>17.2</v>
      </c>
      <c r="GK33">
        <v>1.0473600000000001</v>
      </c>
      <c r="GL33">
        <v>2.6147499999999999</v>
      </c>
      <c r="GM33">
        <v>1.4477500000000001</v>
      </c>
      <c r="GN33">
        <v>2.2875999999999999</v>
      </c>
      <c r="GO33">
        <v>1.5466299999999999</v>
      </c>
      <c r="GP33">
        <v>2.4645999999999999</v>
      </c>
      <c r="GQ33">
        <v>38.134999999999998</v>
      </c>
      <c r="GR33">
        <v>15.051399999999999</v>
      </c>
      <c r="GS33">
        <v>18</v>
      </c>
      <c r="GT33">
        <v>533.88</v>
      </c>
      <c r="GU33">
        <v>416.11500000000001</v>
      </c>
      <c r="GV33">
        <v>31.773299999999999</v>
      </c>
      <c r="GW33">
        <v>25.915400000000002</v>
      </c>
      <c r="GX33">
        <v>29.9999</v>
      </c>
      <c r="GY33">
        <v>25.8065</v>
      </c>
      <c r="GZ33">
        <v>25.764800000000001</v>
      </c>
      <c r="HA33">
        <v>20.970400000000001</v>
      </c>
      <c r="HB33">
        <v>0</v>
      </c>
      <c r="HC33">
        <v>-30</v>
      </c>
      <c r="HD33">
        <v>31.763300000000001</v>
      </c>
      <c r="HE33">
        <v>400.88400000000001</v>
      </c>
      <c r="HF33">
        <v>0</v>
      </c>
      <c r="HG33">
        <v>100.229</v>
      </c>
      <c r="HH33">
        <v>95.228399999999993</v>
      </c>
    </row>
    <row r="34" spans="1:216" x14ac:dyDescent="0.2">
      <c r="A34">
        <v>16</v>
      </c>
      <c r="B34">
        <v>1689645063</v>
      </c>
      <c r="C34">
        <v>915.90000009536698</v>
      </c>
      <c r="D34" t="s">
        <v>382</v>
      </c>
      <c r="E34" t="s">
        <v>383</v>
      </c>
      <c r="F34" t="s">
        <v>344</v>
      </c>
      <c r="G34" t="s">
        <v>392</v>
      </c>
      <c r="H34" t="s">
        <v>345</v>
      </c>
      <c r="I34" t="s">
        <v>346</v>
      </c>
      <c r="J34" t="s">
        <v>347</v>
      </c>
      <c r="K34" t="s">
        <v>348</v>
      </c>
      <c r="L34">
        <v>1689645063</v>
      </c>
      <c r="M34">
        <f t="shared" si="0"/>
        <v>2.8007879154656919E-3</v>
      </c>
      <c r="N34">
        <f t="shared" si="1"/>
        <v>2.8007879154656918</v>
      </c>
      <c r="O34">
        <f t="shared" si="2"/>
        <v>-0.17539876490278897</v>
      </c>
      <c r="P34">
        <f t="shared" si="3"/>
        <v>400.03699999999998</v>
      </c>
      <c r="Q34">
        <f t="shared" si="4"/>
        <v>390.73741455280043</v>
      </c>
      <c r="R34">
        <f t="shared" si="5"/>
        <v>39.203920978040884</v>
      </c>
      <c r="S34">
        <f t="shared" si="6"/>
        <v>40.136977807056901</v>
      </c>
      <c r="T34">
        <f t="shared" si="7"/>
        <v>0.16360140620491737</v>
      </c>
      <c r="U34">
        <f t="shared" si="8"/>
        <v>3.8327868779514853</v>
      </c>
      <c r="V34">
        <f t="shared" si="9"/>
        <v>0.15981856790791577</v>
      </c>
      <c r="W34">
        <f t="shared" si="10"/>
        <v>0.10021919282943401</v>
      </c>
      <c r="X34">
        <f t="shared" si="11"/>
        <v>8.2514807738123874</v>
      </c>
      <c r="Y34">
        <f t="shared" si="12"/>
        <v>29.212395864825979</v>
      </c>
      <c r="Z34">
        <f t="shared" si="13"/>
        <v>29.212395864825979</v>
      </c>
      <c r="AA34">
        <f t="shared" si="14"/>
        <v>4.0714675939146394</v>
      </c>
      <c r="AB34">
        <f t="shared" si="15"/>
        <v>56.45689985289988</v>
      </c>
      <c r="AC34">
        <f t="shared" si="16"/>
        <v>2.3695883937356403</v>
      </c>
      <c r="AD34">
        <f t="shared" si="17"/>
        <v>4.197163499784212</v>
      </c>
      <c r="AE34">
        <f t="shared" si="18"/>
        <v>1.7018792001789991</v>
      </c>
      <c r="AF34">
        <f t="shared" si="19"/>
        <v>-123.51474707203701</v>
      </c>
      <c r="AG34">
        <f t="shared" si="20"/>
        <v>108.95854407460662</v>
      </c>
      <c r="AH34">
        <f t="shared" si="21"/>
        <v>6.2882692406341247</v>
      </c>
      <c r="AI34">
        <f t="shared" si="22"/>
        <v>-1.6452982983878428E-2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52574.232364302254</v>
      </c>
      <c r="AO34">
        <f t="shared" si="26"/>
        <v>49.890700000000002</v>
      </c>
      <c r="AP34">
        <f t="shared" si="27"/>
        <v>42.057890100420927</v>
      </c>
      <c r="AQ34">
        <f t="shared" si="28"/>
        <v>0.84300060132291033</v>
      </c>
      <c r="AR34">
        <f t="shared" si="29"/>
        <v>0.16539116055321706</v>
      </c>
      <c r="AS34">
        <v>1689645063</v>
      </c>
      <c r="AT34">
        <v>400.03699999999998</v>
      </c>
      <c r="AU34">
        <v>400.596</v>
      </c>
      <c r="AV34">
        <v>23.6172</v>
      </c>
      <c r="AW34">
        <v>21.999600000000001</v>
      </c>
      <c r="AX34">
        <v>403.17500000000001</v>
      </c>
      <c r="AY34">
        <v>23.478000000000002</v>
      </c>
      <c r="AZ34">
        <v>499.89699999999999</v>
      </c>
      <c r="BA34">
        <v>100.28700000000001</v>
      </c>
      <c r="BB34">
        <v>4.6163700000000002E-2</v>
      </c>
      <c r="BC34">
        <v>29.739699999999999</v>
      </c>
      <c r="BD34">
        <v>28.984100000000002</v>
      </c>
      <c r="BE34">
        <v>999.9</v>
      </c>
      <c r="BF34">
        <v>0</v>
      </c>
      <c r="BG34">
        <v>0</v>
      </c>
      <c r="BH34">
        <v>10005</v>
      </c>
      <c r="BI34">
        <v>0</v>
      </c>
      <c r="BJ34">
        <v>0.41365400000000002</v>
      </c>
      <c r="BK34">
        <v>-0.55990600000000001</v>
      </c>
      <c r="BL34">
        <v>409.71300000000002</v>
      </c>
      <c r="BM34">
        <v>409.608</v>
      </c>
      <c r="BN34">
        <v>1.61761</v>
      </c>
      <c r="BO34">
        <v>400.596</v>
      </c>
      <c r="BP34">
        <v>21.999600000000001</v>
      </c>
      <c r="BQ34">
        <v>2.3685</v>
      </c>
      <c r="BR34">
        <v>2.20628</v>
      </c>
      <c r="BS34">
        <v>20.149999999999999</v>
      </c>
      <c r="BT34">
        <v>19.007999999999999</v>
      </c>
      <c r="BU34">
        <v>49.890700000000002</v>
      </c>
      <c r="BV34">
        <v>0.89999700000000005</v>
      </c>
      <c r="BW34">
        <v>0.10000299999999999</v>
      </c>
      <c r="BX34">
        <v>0</v>
      </c>
      <c r="BY34">
        <v>2.0413999999999999</v>
      </c>
      <c r="BZ34">
        <v>0</v>
      </c>
      <c r="CA34">
        <v>358.14499999999998</v>
      </c>
      <c r="CB34">
        <v>385.12700000000001</v>
      </c>
      <c r="CC34">
        <v>33.561999999999998</v>
      </c>
      <c r="CD34">
        <v>38.061999999999998</v>
      </c>
      <c r="CE34">
        <v>36.186999999999998</v>
      </c>
      <c r="CF34">
        <v>36.936999999999998</v>
      </c>
      <c r="CG34">
        <v>35</v>
      </c>
      <c r="CH34">
        <v>44.9</v>
      </c>
      <c r="CI34">
        <v>4.99</v>
      </c>
      <c r="CJ34">
        <v>0</v>
      </c>
      <c r="CK34">
        <v>1689645071.4000001</v>
      </c>
      <c r="CL34">
        <v>0</v>
      </c>
      <c r="CM34">
        <v>1689643969.0999999</v>
      </c>
      <c r="CN34" t="s">
        <v>349</v>
      </c>
      <c r="CO34">
        <v>1689643969.0999999</v>
      </c>
      <c r="CP34">
        <v>1689643967.0999999</v>
      </c>
      <c r="CQ34">
        <v>64</v>
      </c>
      <c r="CR34">
        <v>0.17499999999999999</v>
      </c>
      <c r="CS34">
        <v>-3.3000000000000002E-2</v>
      </c>
      <c r="CT34">
        <v>-3.1389999999999998</v>
      </c>
      <c r="CU34">
        <v>0.13900000000000001</v>
      </c>
      <c r="CV34">
        <v>410</v>
      </c>
      <c r="CW34">
        <v>21</v>
      </c>
      <c r="CX34">
        <v>0.17</v>
      </c>
      <c r="CY34">
        <v>0.02</v>
      </c>
      <c r="CZ34">
        <v>-0.13483398209035799</v>
      </c>
      <c r="DA34">
        <v>0.42153069476319299</v>
      </c>
      <c r="DB34">
        <v>6.7900865630580898E-2</v>
      </c>
      <c r="DC34">
        <v>1</v>
      </c>
      <c r="DD34">
        <v>400.61580952381001</v>
      </c>
      <c r="DE34">
        <v>6.1168831169279701E-2</v>
      </c>
      <c r="DF34">
        <v>2.6718317325859799E-2</v>
      </c>
      <c r="DG34">
        <v>-1</v>
      </c>
      <c r="DH34">
        <v>50.022984999999998</v>
      </c>
      <c r="DI34">
        <v>-0.45201619557023098</v>
      </c>
      <c r="DJ34">
        <v>0.16801702078956199</v>
      </c>
      <c r="DK34">
        <v>1</v>
      </c>
      <c r="DL34">
        <v>2</v>
      </c>
      <c r="DM34">
        <v>2</v>
      </c>
      <c r="DN34" t="s">
        <v>350</v>
      </c>
      <c r="DO34">
        <v>3.0016600000000002</v>
      </c>
      <c r="DP34">
        <v>2.7768199999999998</v>
      </c>
      <c r="DQ34">
        <v>9.6855800000000006E-2</v>
      </c>
      <c r="DR34">
        <v>9.5917699999999995E-2</v>
      </c>
      <c r="DS34">
        <v>0.118468</v>
      </c>
      <c r="DT34">
        <v>0.11081199999999999</v>
      </c>
      <c r="DU34">
        <v>26254.7</v>
      </c>
      <c r="DV34">
        <v>27802.5</v>
      </c>
      <c r="DW34">
        <v>27216.1</v>
      </c>
      <c r="DX34">
        <v>28873.200000000001</v>
      </c>
      <c r="DY34">
        <v>31611.5</v>
      </c>
      <c r="DZ34">
        <v>34247.699999999997</v>
      </c>
      <c r="EA34">
        <v>36380.699999999997</v>
      </c>
      <c r="EB34">
        <v>39196.800000000003</v>
      </c>
      <c r="EC34">
        <v>2.0869300000000002</v>
      </c>
      <c r="ED34">
        <v>1.7698199999999999</v>
      </c>
      <c r="EE34">
        <v>0.14030899999999999</v>
      </c>
      <c r="EF34">
        <v>0</v>
      </c>
      <c r="EG34">
        <v>26.692599999999999</v>
      </c>
      <c r="EH34">
        <v>999.9</v>
      </c>
      <c r="EI34">
        <v>36.838999999999999</v>
      </c>
      <c r="EJ34">
        <v>37.091000000000001</v>
      </c>
      <c r="EK34">
        <v>23.2745</v>
      </c>
      <c r="EL34">
        <v>62.540500000000002</v>
      </c>
      <c r="EM34">
        <v>30.328499999999998</v>
      </c>
      <c r="EN34">
        <v>1</v>
      </c>
      <c r="EO34">
        <v>-0.115838</v>
      </c>
      <c r="EP34">
        <v>-3.0781700000000001</v>
      </c>
      <c r="EQ34">
        <v>19.8218</v>
      </c>
      <c r="ER34">
        <v>5.2171399999999997</v>
      </c>
      <c r="ES34">
        <v>11.9321</v>
      </c>
      <c r="ET34">
        <v>4.9550999999999998</v>
      </c>
      <c r="EU34">
        <v>3.2974999999999999</v>
      </c>
      <c r="EV34">
        <v>9999</v>
      </c>
      <c r="EW34">
        <v>107</v>
      </c>
      <c r="EX34">
        <v>55.9</v>
      </c>
      <c r="EY34">
        <v>3795.6</v>
      </c>
      <c r="EZ34">
        <v>1.86029</v>
      </c>
      <c r="FA34">
        <v>1.8595200000000001</v>
      </c>
      <c r="FB34">
        <v>1.8649</v>
      </c>
      <c r="FC34">
        <v>1.8689</v>
      </c>
      <c r="FD34">
        <v>1.8638600000000001</v>
      </c>
      <c r="FE34">
        <v>1.86371</v>
      </c>
      <c r="FF34">
        <v>1.8638399999999999</v>
      </c>
      <c r="FG34">
        <v>1.8636299999999999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-3.1379999999999999</v>
      </c>
      <c r="FV34">
        <v>0.13919999999999999</v>
      </c>
      <c r="FW34">
        <v>-3.1387999999999501</v>
      </c>
      <c r="FX34">
        <v>0</v>
      </c>
      <c r="FY34">
        <v>0</v>
      </c>
      <c r="FZ34">
        <v>0</v>
      </c>
      <c r="GA34">
        <v>0.13915999999999701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18.2</v>
      </c>
      <c r="GJ34">
        <v>18.3</v>
      </c>
      <c r="GK34">
        <v>1.0473600000000001</v>
      </c>
      <c r="GL34">
        <v>2.6208499999999999</v>
      </c>
      <c r="GM34">
        <v>1.4489700000000001</v>
      </c>
      <c r="GN34">
        <v>2.2851599999999999</v>
      </c>
      <c r="GO34">
        <v>1.5466299999999999</v>
      </c>
      <c r="GP34">
        <v>2.4877899999999999</v>
      </c>
      <c r="GQ34">
        <v>38.110599999999998</v>
      </c>
      <c r="GR34">
        <v>15.033899999999999</v>
      </c>
      <c r="GS34">
        <v>18</v>
      </c>
      <c r="GT34">
        <v>533.66700000000003</v>
      </c>
      <c r="GU34">
        <v>416.26900000000001</v>
      </c>
      <c r="GV34">
        <v>31.800799999999999</v>
      </c>
      <c r="GW34">
        <v>25.885300000000001</v>
      </c>
      <c r="GX34">
        <v>29.9999</v>
      </c>
      <c r="GY34">
        <v>25.771699999999999</v>
      </c>
      <c r="GZ34">
        <v>25.728999999999999</v>
      </c>
      <c r="HA34">
        <v>20.959399999999999</v>
      </c>
      <c r="HB34">
        <v>0</v>
      </c>
      <c r="HC34">
        <v>-30</v>
      </c>
      <c r="HD34">
        <v>31.814599999999999</v>
      </c>
      <c r="HE34">
        <v>400.59699999999998</v>
      </c>
      <c r="HF34">
        <v>0</v>
      </c>
      <c r="HG34">
        <v>100.235</v>
      </c>
      <c r="HH34">
        <v>95.232100000000003</v>
      </c>
    </row>
    <row r="35" spans="1:216" x14ac:dyDescent="0.2">
      <c r="A35">
        <v>17</v>
      </c>
      <c r="B35">
        <v>1689645124</v>
      </c>
      <c r="C35">
        <v>976.90000009536698</v>
      </c>
      <c r="D35" t="s">
        <v>384</v>
      </c>
      <c r="E35" t="s">
        <v>385</v>
      </c>
      <c r="F35" t="s">
        <v>344</v>
      </c>
      <c r="G35" t="s">
        <v>392</v>
      </c>
      <c r="H35" t="s">
        <v>345</v>
      </c>
      <c r="I35" t="s">
        <v>346</v>
      </c>
      <c r="J35" t="s">
        <v>347</v>
      </c>
      <c r="K35" t="s">
        <v>348</v>
      </c>
      <c r="L35">
        <v>1689645124</v>
      </c>
      <c r="M35">
        <f t="shared" si="0"/>
        <v>2.6981909392140456E-3</v>
      </c>
      <c r="N35">
        <f t="shared" si="1"/>
        <v>2.6981909392140455</v>
      </c>
      <c r="O35">
        <f t="shared" si="2"/>
        <v>-1.1469545749958787</v>
      </c>
      <c r="P35">
        <f t="shared" si="3"/>
        <v>400.017</v>
      </c>
      <c r="Q35">
        <f t="shared" si="4"/>
        <v>400.70515574398536</v>
      </c>
      <c r="R35">
        <f t="shared" si="5"/>
        <v>40.205124537508645</v>
      </c>
      <c r="S35">
        <f t="shared" si="6"/>
        <v>40.136077790813403</v>
      </c>
      <c r="T35">
        <f t="shared" si="7"/>
        <v>0.15813577255989875</v>
      </c>
      <c r="U35">
        <f t="shared" si="8"/>
        <v>3.8249043911701719</v>
      </c>
      <c r="V35">
        <f t="shared" si="9"/>
        <v>0.15459141056399886</v>
      </c>
      <c r="W35">
        <f t="shared" si="10"/>
        <v>9.693146188302143E-2</v>
      </c>
      <c r="X35">
        <f t="shared" si="11"/>
        <v>4.933087797464788</v>
      </c>
      <c r="Y35">
        <f t="shared" si="12"/>
        <v>29.186688706038286</v>
      </c>
      <c r="Z35">
        <f t="shared" si="13"/>
        <v>29.186688706038286</v>
      </c>
      <c r="AA35">
        <f t="shared" si="14"/>
        <v>4.0654244846798004</v>
      </c>
      <c r="AB35">
        <f t="shared" si="15"/>
        <v>56.573440743230542</v>
      </c>
      <c r="AC35">
        <f t="shared" si="16"/>
        <v>2.37035608223084</v>
      </c>
      <c r="AD35">
        <f t="shared" si="17"/>
        <v>4.1898743493243726</v>
      </c>
      <c r="AE35">
        <f t="shared" si="18"/>
        <v>1.6950684024489604</v>
      </c>
      <c r="AF35">
        <f t="shared" si="19"/>
        <v>-118.99022041933941</v>
      </c>
      <c r="AG35">
        <f t="shared" si="20"/>
        <v>107.80799967465137</v>
      </c>
      <c r="AH35">
        <f t="shared" si="21"/>
        <v>6.2329622102524516</v>
      </c>
      <c r="AI35">
        <f t="shared" si="22"/>
        <v>-1.6170736970792632E-2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52429.782930672925</v>
      </c>
      <c r="AO35">
        <f t="shared" si="26"/>
        <v>29.820699999999999</v>
      </c>
      <c r="AP35">
        <f t="shared" si="27"/>
        <v>25.139390112676054</v>
      </c>
      <c r="AQ35">
        <f t="shared" si="28"/>
        <v>0.8430181086519114</v>
      </c>
      <c r="AR35">
        <f t="shared" si="29"/>
        <v>0.16542494969818911</v>
      </c>
      <c r="AS35">
        <v>1689645124</v>
      </c>
      <c r="AT35">
        <v>400.017</v>
      </c>
      <c r="AU35">
        <v>399.97699999999998</v>
      </c>
      <c r="AV35">
        <v>23.624199999999998</v>
      </c>
      <c r="AW35">
        <v>22.066099999999999</v>
      </c>
      <c r="AX35">
        <v>403.15600000000001</v>
      </c>
      <c r="AY35">
        <v>23.485099999999999</v>
      </c>
      <c r="AZ35">
        <v>499.97199999999998</v>
      </c>
      <c r="BA35">
        <v>100.29</v>
      </c>
      <c r="BB35">
        <v>4.5930199999999997E-2</v>
      </c>
      <c r="BC35">
        <v>29.709499999999998</v>
      </c>
      <c r="BD35">
        <v>28.961600000000001</v>
      </c>
      <c r="BE35">
        <v>999.9</v>
      </c>
      <c r="BF35">
        <v>0</v>
      </c>
      <c r="BG35">
        <v>0</v>
      </c>
      <c r="BH35">
        <v>9975</v>
      </c>
      <c r="BI35">
        <v>0</v>
      </c>
      <c r="BJ35">
        <v>0.51706700000000005</v>
      </c>
      <c r="BK35">
        <v>4.0618899999999999E-2</v>
      </c>
      <c r="BL35">
        <v>409.69600000000003</v>
      </c>
      <c r="BM35">
        <v>409.00200000000001</v>
      </c>
      <c r="BN35">
        <v>1.5581</v>
      </c>
      <c r="BO35">
        <v>399.97699999999998</v>
      </c>
      <c r="BP35">
        <v>22.066099999999999</v>
      </c>
      <c r="BQ35">
        <v>2.3692799999999998</v>
      </c>
      <c r="BR35">
        <v>2.2130100000000001</v>
      </c>
      <c r="BS35">
        <v>20.1553</v>
      </c>
      <c r="BT35">
        <v>19.056799999999999</v>
      </c>
      <c r="BU35">
        <v>29.820699999999999</v>
      </c>
      <c r="BV35">
        <v>0.89927199999999996</v>
      </c>
      <c r="BW35">
        <v>0.100728</v>
      </c>
      <c r="BX35">
        <v>0</v>
      </c>
      <c r="BY35">
        <v>2.1827000000000001</v>
      </c>
      <c r="BZ35">
        <v>0</v>
      </c>
      <c r="CA35">
        <v>313.41699999999997</v>
      </c>
      <c r="CB35">
        <v>230.15299999999999</v>
      </c>
      <c r="CC35">
        <v>33.561999999999998</v>
      </c>
      <c r="CD35">
        <v>38.186999999999998</v>
      </c>
      <c r="CE35">
        <v>36.25</v>
      </c>
      <c r="CF35">
        <v>37.25</v>
      </c>
      <c r="CG35">
        <v>35.061999999999998</v>
      </c>
      <c r="CH35">
        <v>26.82</v>
      </c>
      <c r="CI35">
        <v>3</v>
      </c>
      <c r="CJ35">
        <v>0</v>
      </c>
      <c r="CK35">
        <v>1689645132</v>
      </c>
      <c r="CL35">
        <v>0</v>
      </c>
      <c r="CM35">
        <v>1689643969.0999999</v>
      </c>
      <c r="CN35" t="s">
        <v>349</v>
      </c>
      <c r="CO35">
        <v>1689643969.0999999</v>
      </c>
      <c r="CP35">
        <v>1689643967.0999999</v>
      </c>
      <c r="CQ35">
        <v>64</v>
      </c>
      <c r="CR35">
        <v>0.17499999999999999</v>
      </c>
      <c r="CS35">
        <v>-3.3000000000000002E-2</v>
      </c>
      <c r="CT35">
        <v>-3.1389999999999998</v>
      </c>
      <c r="CU35">
        <v>0.13900000000000001</v>
      </c>
      <c r="CV35">
        <v>410</v>
      </c>
      <c r="CW35">
        <v>21</v>
      </c>
      <c r="CX35">
        <v>0.17</v>
      </c>
      <c r="CY35">
        <v>0.02</v>
      </c>
      <c r="CZ35">
        <v>-1.15839879036303</v>
      </c>
      <c r="DA35">
        <v>-0.33379735469202698</v>
      </c>
      <c r="DB35">
        <v>5.8927699205282603E-2</v>
      </c>
      <c r="DC35">
        <v>1</v>
      </c>
      <c r="DD35">
        <v>400.01235000000003</v>
      </c>
      <c r="DE35">
        <v>-0.228406015037038</v>
      </c>
      <c r="DF35">
        <v>3.7639440750357203E-2</v>
      </c>
      <c r="DG35">
        <v>-1</v>
      </c>
      <c r="DH35">
        <v>29.937238095238101</v>
      </c>
      <c r="DI35">
        <v>-0.18087253400726699</v>
      </c>
      <c r="DJ35">
        <v>0.15936598333393101</v>
      </c>
      <c r="DK35">
        <v>1</v>
      </c>
      <c r="DL35">
        <v>2</v>
      </c>
      <c r="DM35">
        <v>2</v>
      </c>
      <c r="DN35" t="s">
        <v>350</v>
      </c>
      <c r="DO35">
        <v>3.0018799999999999</v>
      </c>
      <c r="DP35">
        <v>2.7763300000000002</v>
      </c>
      <c r="DQ35">
        <v>9.6862799999999999E-2</v>
      </c>
      <c r="DR35">
        <v>9.58151E-2</v>
      </c>
      <c r="DS35">
        <v>0.118505</v>
      </c>
      <c r="DT35">
        <v>0.111055</v>
      </c>
      <c r="DU35">
        <v>26255.200000000001</v>
      </c>
      <c r="DV35">
        <v>27805.9</v>
      </c>
      <c r="DW35">
        <v>27216.799999999999</v>
      </c>
      <c r="DX35">
        <v>28873.3</v>
      </c>
      <c r="DY35">
        <v>31610.7</v>
      </c>
      <c r="DZ35">
        <v>34239</v>
      </c>
      <c r="EA35">
        <v>36381.5</v>
      </c>
      <c r="EB35">
        <v>39197.599999999999</v>
      </c>
      <c r="EC35">
        <v>2.0869300000000002</v>
      </c>
      <c r="ED35">
        <v>1.7710300000000001</v>
      </c>
      <c r="EE35">
        <v>0.13964599999999999</v>
      </c>
      <c r="EF35">
        <v>0</v>
      </c>
      <c r="EG35">
        <v>26.680900000000001</v>
      </c>
      <c r="EH35">
        <v>999.9</v>
      </c>
      <c r="EI35">
        <v>36.911999999999999</v>
      </c>
      <c r="EJ35">
        <v>37.081000000000003</v>
      </c>
      <c r="EK35">
        <v>23.308800000000002</v>
      </c>
      <c r="EL35">
        <v>62.410499999999999</v>
      </c>
      <c r="EM35">
        <v>30.120200000000001</v>
      </c>
      <c r="EN35">
        <v>1</v>
      </c>
      <c r="EO35">
        <v>-0.11812499999999999</v>
      </c>
      <c r="EP35">
        <v>-3.1459899999999998</v>
      </c>
      <c r="EQ35">
        <v>19.816400000000002</v>
      </c>
      <c r="ER35">
        <v>5.2168400000000004</v>
      </c>
      <c r="ES35">
        <v>11.9321</v>
      </c>
      <c r="ET35">
        <v>4.9557500000000001</v>
      </c>
      <c r="EU35">
        <v>3.2974800000000002</v>
      </c>
      <c r="EV35">
        <v>9999</v>
      </c>
      <c r="EW35">
        <v>107</v>
      </c>
      <c r="EX35">
        <v>55.9</v>
      </c>
      <c r="EY35">
        <v>3797</v>
      </c>
      <c r="EZ35">
        <v>1.8602399999999999</v>
      </c>
      <c r="FA35">
        <v>1.8595299999999999</v>
      </c>
      <c r="FB35">
        <v>1.8649100000000001</v>
      </c>
      <c r="FC35">
        <v>1.8689</v>
      </c>
      <c r="FD35">
        <v>1.8638600000000001</v>
      </c>
      <c r="FE35">
        <v>1.86371</v>
      </c>
      <c r="FF35">
        <v>1.86385</v>
      </c>
      <c r="FG35">
        <v>1.8635999999999999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-3.1389999999999998</v>
      </c>
      <c r="FV35">
        <v>0.1391</v>
      </c>
      <c r="FW35">
        <v>-3.1387999999999501</v>
      </c>
      <c r="FX35">
        <v>0</v>
      </c>
      <c r="FY35">
        <v>0</v>
      </c>
      <c r="FZ35">
        <v>0</v>
      </c>
      <c r="GA35">
        <v>0.13915999999999701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19.2</v>
      </c>
      <c r="GJ35">
        <v>19.3</v>
      </c>
      <c r="GK35">
        <v>1.0461400000000001</v>
      </c>
      <c r="GL35">
        <v>2.6232899999999999</v>
      </c>
      <c r="GM35">
        <v>1.4489700000000001</v>
      </c>
      <c r="GN35">
        <v>2.2851599999999999</v>
      </c>
      <c r="GO35">
        <v>1.5466299999999999</v>
      </c>
      <c r="GP35">
        <v>2.4206500000000002</v>
      </c>
      <c r="GQ35">
        <v>38.086300000000001</v>
      </c>
      <c r="GR35">
        <v>15.016400000000001</v>
      </c>
      <c r="GS35">
        <v>18</v>
      </c>
      <c r="GT35">
        <v>533.37199999999996</v>
      </c>
      <c r="GU35">
        <v>416.78399999999999</v>
      </c>
      <c r="GV35">
        <v>31.944299999999998</v>
      </c>
      <c r="GW35">
        <v>25.856999999999999</v>
      </c>
      <c r="GX35">
        <v>30</v>
      </c>
      <c r="GY35">
        <v>25.739799999999999</v>
      </c>
      <c r="GZ35">
        <v>25.6966</v>
      </c>
      <c r="HA35">
        <v>20.936599999999999</v>
      </c>
      <c r="HB35">
        <v>0</v>
      </c>
      <c r="HC35">
        <v>-30</v>
      </c>
      <c r="HD35">
        <v>31.958600000000001</v>
      </c>
      <c r="HE35">
        <v>400.04</v>
      </c>
      <c r="HF35">
        <v>0</v>
      </c>
      <c r="HG35">
        <v>100.23699999999999</v>
      </c>
      <c r="HH35">
        <v>95.233500000000006</v>
      </c>
    </row>
    <row r="36" spans="1:216" x14ac:dyDescent="0.2">
      <c r="A36">
        <v>18</v>
      </c>
      <c r="B36">
        <v>1689645185</v>
      </c>
      <c r="C36">
        <v>1037.9000000953699</v>
      </c>
      <c r="D36" t="s">
        <v>386</v>
      </c>
      <c r="E36" t="s">
        <v>387</v>
      </c>
      <c r="F36" t="s">
        <v>344</v>
      </c>
      <c r="G36" t="s">
        <v>392</v>
      </c>
      <c r="H36" t="s">
        <v>345</v>
      </c>
      <c r="I36" t="s">
        <v>346</v>
      </c>
      <c r="J36" t="s">
        <v>347</v>
      </c>
      <c r="K36" t="s">
        <v>348</v>
      </c>
      <c r="L36">
        <v>1689645185</v>
      </c>
      <c r="M36">
        <f t="shared" si="0"/>
        <v>2.6370135626850727E-3</v>
      </c>
      <c r="N36">
        <f t="shared" si="1"/>
        <v>2.6370135626850728</v>
      </c>
      <c r="O36">
        <f t="shared" si="2"/>
        <v>-1.8177081466799248</v>
      </c>
      <c r="P36">
        <f t="shared" si="3"/>
        <v>400.06900000000002</v>
      </c>
      <c r="Q36">
        <f t="shared" si="4"/>
        <v>408.02457735430335</v>
      </c>
      <c r="R36">
        <f t="shared" si="5"/>
        <v>40.939744336886719</v>
      </c>
      <c r="S36">
        <f t="shared" si="6"/>
        <v>40.141509816188503</v>
      </c>
      <c r="T36">
        <f t="shared" si="7"/>
        <v>0.15417638302101791</v>
      </c>
      <c r="U36">
        <f t="shared" si="8"/>
        <v>3.8333966004526547</v>
      </c>
      <c r="V36">
        <f t="shared" si="9"/>
        <v>0.15081254015452178</v>
      </c>
      <c r="W36">
        <f t="shared" si="10"/>
        <v>9.4553952714949679E-2</v>
      </c>
      <c r="X36">
        <f t="shared" si="11"/>
        <v>3.3225527369253736</v>
      </c>
      <c r="Y36">
        <f t="shared" si="12"/>
        <v>29.210662481094371</v>
      </c>
      <c r="Z36">
        <f t="shared" si="13"/>
        <v>29.210662481094371</v>
      </c>
      <c r="AA36">
        <f t="shared" si="14"/>
        <v>4.0710598727098475</v>
      </c>
      <c r="AB36">
        <f t="shared" si="15"/>
        <v>56.577684190029785</v>
      </c>
      <c r="AC36">
        <f t="shared" si="16"/>
        <v>2.3729775000183002</v>
      </c>
      <c r="AD36">
        <f t="shared" si="17"/>
        <v>4.1941934067999025</v>
      </c>
      <c r="AE36">
        <f t="shared" si="18"/>
        <v>1.6980823726915473</v>
      </c>
      <c r="AF36">
        <f t="shared" si="19"/>
        <v>-116.29229811441171</v>
      </c>
      <c r="AG36">
        <f t="shared" si="20"/>
        <v>106.79211614150522</v>
      </c>
      <c r="AH36">
        <f t="shared" si="21"/>
        <v>6.1618299637130827</v>
      </c>
      <c r="AI36">
        <f t="shared" si="22"/>
        <v>-1.5799272268040454E-2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52588.040861962487</v>
      </c>
      <c r="AO36">
        <f t="shared" si="26"/>
        <v>20.0962</v>
      </c>
      <c r="AP36">
        <f t="shared" si="27"/>
        <v>16.940496713432839</v>
      </c>
      <c r="AQ36">
        <f t="shared" si="28"/>
        <v>0.84297014925373148</v>
      </c>
      <c r="AR36">
        <f t="shared" si="29"/>
        <v>0.16533238805970152</v>
      </c>
      <c r="AS36">
        <v>1689645185</v>
      </c>
      <c r="AT36">
        <v>400.06900000000002</v>
      </c>
      <c r="AU36">
        <v>399.61799999999999</v>
      </c>
      <c r="AV36">
        <v>23.650200000000002</v>
      </c>
      <c r="AW36">
        <v>22.127800000000001</v>
      </c>
      <c r="AX36">
        <v>403.20800000000003</v>
      </c>
      <c r="AY36">
        <v>23.510999999999999</v>
      </c>
      <c r="AZ36">
        <v>500.08100000000002</v>
      </c>
      <c r="BA36">
        <v>100.291</v>
      </c>
      <c r="BB36">
        <v>4.54665E-2</v>
      </c>
      <c r="BC36">
        <v>29.727399999999999</v>
      </c>
      <c r="BD36">
        <v>28.962</v>
      </c>
      <c r="BE36">
        <v>999.9</v>
      </c>
      <c r="BF36">
        <v>0</v>
      </c>
      <c r="BG36">
        <v>0</v>
      </c>
      <c r="BH36">
        <v>10006.9</v>
      </c>
      <c r="BI36">
        <v>0</v>
      </c>
      <c r="BJ36">
        <v>0.53184100000000001</v>
      </c>
      <c r="BK36">
        <v>0.45107999999999998</v>
      </c>
      <c r="BL36">
        <v>409.76</v>
      </c>
      <c r="BM36">
        <v>408.661</v>
      </c>
      <c r="BN36">
        <v>1.52241</v>
      </c>
      <c r="BO36">
        <v>399.61799999999999</v>
      </c>
      <c r="BP36">
        <v>22.127800000000001</v>
      </c>
      <c r="BQ36">
        <v>2.3719000000000001</v>
      </c>
      <c r="BR36">
        <v>2.21922</v>
      </c>
      <c r="BS36">
        <v>20.173200000000001</v>
      </c>
      <c r="BT36">
        <v>19.101700000000001</v>
      </c>
      <c r="BU36">
        <v>20.0962</v>
      </c>
      <c r="BV36">
        <v>0.90095199999999998</v>
      </c>
      <c r="BW36">
        <v>9.9047999999999997E-2</v>
      </c>
      <c r="BX36">
        <v>0</v>
      </c>
      <c r="BY36">
        <v>2.3020999999999998</v>
      </c>
      <c r="BZ36">
        <v>0</v>
      </c>
      <c r="CA36">
        <v>279.05399999999997</v>
      </c>
      <c r="CB36">
        <v>155.17099999999999</v>
      </c>
      <c r="CC36">
        <v>33.561999999999998</v>
      </c>
      <c r="CD36">
        <v>38.186999999999998</v>
      </c>
      <c r="CE36">
        <v>36.25</v>
      </c>
      <c r="CF36">
        <v>37.375</v>
      </c>
      <c r="CG36">
        <v>35.061999999999998</v>
      </c>
      <c r="CH36">
        <v>18.11</v>
      </c>
      <c r="CI36">
        <v>1.99</v>
      </c>
      <c r="CJ36">
        <v>0</v>
      </c>
      <c r="CK36">
        <v>1689645193.2</v>
      </c>
      <c r="CL36">
        <v>0</v>
      </c>
      <c r="CM36">
        <v>1689643969.0999999</v>
      </c>
      <c r="CN36" t="s">
        <v>349</v>
      </c>
      <c r="CO36">
        <v>1689643969.0999999</v>
      </c>
      <c r="CP36">
        <v>1689643967.0999999</v>
      </c>
      <c r="CQ36">
        <v>64</v>
      </c>
      <c r="CR36">
        <v>0.17499999999999999</v>
      </c>
      <c r="CS36">
        <v>-3.3000000000000002E-2</v>
      </c>
      <c r="CT36">
        <v>-3.1389999999999998</v>
      </c>
      <c r="CU36">
        <v>0.13900000000000001</v>
      </c>
      <c r="CV36">
        <v>410</v>
      </c>
      <c r="CW36">
        <v>21</v>
      </c>
      <c r="CX36">
        <v>0.17</v>
      </c>
      <c r="CY36">
        <v>0.02</v>
      </c>
      <c r="CZ36">
        <v>-1.5854292739523399</v>
      </c>
      <c r="DA36">
        <v>-0.43031872413180899</v>
      </c>
      <c r="DB36">
        <v>7.9949984184578701E-2</v>
      </c>
      <c r="DC36">
        <v>1</v>
      </c>
      <c r="DD36">
        <v>399.71285714285699</v>
      </c>
      <c r="DE36">
        <v>-0.10293506493534001</v>
      </c>
      <c r="DF36">
        <v>3.0474479118616601E-2</v>
      </c>
      <c r="DG36">
        <v>-1</v>
      </c>
      <c r="DH36">
        <v>20.0345333333333</v>
      </c>
      <c r="DI36">
        <v>-0.190084572913226</v>
      </c>
      <c r="DJ36">
        <v>0.14013711426189299</v>
      </c>
      <c r="DK36">
        <v>1</v>
      </c>
      <c r="DL36">
        <v>2</v>
      </c>
      <c r="DM36">
        <v>2</v>
      </c>
      <c r="DN36" t="s">
        <v>350</v>
      </c>
      <c r="DO36">
        <v>3.0021800000000001</v>
      </c>
      <c r="DP36">
        <v>2.7761399999999998</v>
      </c>
      <c r="DQ36">
        <v>9.6879300000000002E-2</v>
      </c>
      <c r="DR36">
        <v>9.5756800000000003E-2</v>
      </c>
      <c r="DS36">
        <v>0.118603</v>
      </c>
      <c r="DT36">
        <v>0.111277</v>
      </c>
      <c r="DU36">
        <v>26254.5</v>
      </c>
      <c r="DV36">
        <v>27806.400000000001</v>
      </c>
      <c r="DW36">
        <v>27216.400000000001</v>
      </c>
      <c r="DX36">
        <v>28872</v>
      </c>
      <c r="DY36">
        <v>31606.799999999999</v>
      </c>
      <c r="DZ36">
        <v>34229</v>
      </c>
      <c r="EA36">
        <v>36381.199999999997</v>
      </c>
      <c r="EB36">
        <v>39196</v>
      </c>
      <c r="EC36">
        <v>2.0874799999999998</v>
      </c>
      <c r="ED36">
        <v>1.7706500000000001</v>
      </c>
      <c r="EE36">
        <v>0.14427300000000001</v>
      </c>
      <c r="EF36">
        <v>0</v>
      </c>
      <c r="EG36">
        <v>26.605599999999999</v>
      </c>
      <c r="EH36">
        <v>999.9</v>
      </c>
      <c r="EI36">
        <v>37.027999999999999</v>
      </c>
      <c r="EJ36">
        <v>37.081000000000003</v>
      </c>
      <c r="EK36">
        <v>23.380400000000002</v>
      </c>
      <c r="EL36">
        <v>62.280500000000004</v>
      </c>
      <c r="EM36">
        <v>29.963899999999999</v>
      </c>
      <c r="EN36">
        <v>1</v>
      </c>
      <c r="EO36">
        <v>-0.11829000000000001</v>
      </c>
      <c r="EP36">
        <v>-3.5313400000000001</v>
      </c>
      <c r="EQ36">
        <v>19.7788</v>
      </c>
      <c r="ER36">
        <v>5.21699</v>
      </c>
      <c r="ES36">
        <v>11.9321</v>
      </c>
      <c r="ET36">
        <v>4.9554499999999999</v>
      </c>
      <c r="EU36">
        <v>3.2974800000000002</v>
      </c>
      <c r="EV36">
        <v>9999</v>
      </c>
      <c r="EW36">
        <v>107</v>
      </c>
      <c r="EX36">
        <v>55.9</v>
      </c>
      <c r="EY36">
        <v>3798.1</v>
      </c>
      <c r="EZ36">
        <v>1.86022</v>
      </c>
      <c r="FA36">
        <v>1.8594999999999999</v>
      </c>
      <c r="FB36">
        <v>1.86487</v>
      </c>
      <c r="FC36">
        <v>1.8689</v>
      </c>
      <c r="FD36">
        <v>1.8638600000000001</v>
      </c>
      <c r="FE36">
        <v>1.86372</v>
      </c>
      <c r="FF36">
        <v>1.86381</v>
      </c>
      <c r="FG36">
        <v>1.8635699999999999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-3.1389999999999998</v>
      </c>
      <c r="FV36">
        <v>0.13919999999999999</v>
      </c>
      <c r="FW36">
        <v>-3.1387999999999501</v>
      </c>
      <c r="FX36">
        <v>0</v>
      </c>
      <c r="FY36">
        <v>0</v>
      </c>
      <c r="FZ36">
        <v>0</v>
      </c>
      <c r="GA36">
        <v>0.13915999999999701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20.3</v>
      </c>
      <c r="GJ36">
        <v>20.3</v>
      </c>
      <c r="GK36">
        <v>1.0449200000000001</v>
      </c>
      <c r="GL36">
        <v>2.6232899999999999</v>
      </c>
      <c r="GM36">
        <v>1.4489700000000001</v>
      </c>
      <c r="GN36">
        <v>2.2839399999999999</v>
      </c>
      <c r="GO36">
        <v>1.5466299999999999</v>
      </c>
      <c r="GP36">
        <v>2.4719199999999999</v>
      </c>
      <c r="GQ36">
        <v>38.061999999999998</v>
      </c>
      <c r="GR36">
        <v>15.0076</v>
      </c>
      <c r="GS36">
        <v>18</v>
      </c>
      <c r="GT36">
        <v>533.49400000000003</v>
      </c>
      <c r="GU36">
        <v>416.351</v>
      </c>
      <c r="GV36">
        <v>32.366100000000003</v>
      </c>
      <c r="GW36">
        <v>25.836300000000001</v>
      </c>
      <c r="GX36">
        <v>30</v>
      </c>
      <c r="GY36">
        <v>25.716200000000001</v>
      </c>
      <c r="GZ36">
        <v>25.671900000000001</v>
      </c>
      <c r="HA36">
        <v>20.9209</v>
      </c>
      <c r="HB36">
        <v>0</v>
      </c>
      <c r="HC36">
        <v>-30</v>
      </c>
      <c r="HD36">
        <v>32.380699999999997</v>
      </c>
      <c r="HE36">
        <v>399.61200000000002</v>
      </c>
      <c r="HF36">
        <v>0</v>
      </c>
      <c r="HG36">
        <v>100.236</v>
      </c>
      <c r="HH36">
        <v>95.229200000000006</v>
      </c>
    </row>
    <row r="37" spans="1:216" x14ac:dyDescent="0.2">
      <c r="A37">
        <v>19</v>
      </c>
      <c r="B37">
        <v>1689645246</v>
      </c>
      <c r="C37">
        <v>1098.9000000953699</v>
      </c>
      <c r="D37" t="s">
        <v>388</v>
      </c>
      <c r="E37" t="s">
        <v>389</v>
      </c>
      <c r="F37" t="s">
        <v>344</v>
      </c>
      <c r="G37" t="s">
        <v>392</v>
      </c>
      <c r="H37" t="s">
        <v>345</v>
      </c>
      <c r="I37" t="s">
        <v>346</v>
      </c>
      <c r="J37" t="s">
        <v>347</v>
      </c>
      <c r="K37" t="s">
        <v>348</v>
      </c>
      <c r="L37">
        <v>1689645246</v>
      </c>
      <c r="M37">
        <f t="shared" si="0"/>
        <v>2.6099319012980668E-3</v>
      </c>
      <c r="N37">
        <f t="shared" si="1"/>
        <v>2.6099319012980668</v>
      </c>
      <c r="O37">
        <f t="shared" si="2"/>
        <v>-2.7030378907453541</v>
      </c>
      <c r="P37">
        <f t="shared" si="3"/>
        <v>400.07400000000001</v>
      </c>
      <c r="Q37">
        <f t="shared" si="4"/>
        <v>417.59630937589048</v>
      </c>
      <c r="R37">
        <f t="shared" si="5"/>
        <v>41.90075819497747</v>
      </c>
      <c r="S37">
        <f t="shared" si="6"/>
        <v>40.142605568403603</v>
      </c>
      <c r="T37">
        <f t="shared" si="7"/>
        <v>0.15220630594579815</v>
      </c>
      <c r="U37">
        <f t="shared" si="8"/>
        <v>3.8310941839988457</v>
      </c>
      <c r="V37">
        <f t="shared" si="9"/>
        <v>0.14892497047254893</v>
      </c>
      <c r="W37">
        <f t="shared" si="10"/>
        <v>9.336702959965941E-2</v>
      </c>
      <c r="X37">
        <f t="shared" si="11"/>
        <v>0</v>
      </c>
      <c r="Y37">
        <f t="shared" si="12"/>
        <v>29.233137792321692</v>
      </c>
      <c r="Z37">
        <f t="shared" si="13"/>
        <v>29.233137792321692</v>
      </c>
      <c r="AA37">
        <f t="shared" si="14"/>
        <v>4.076349209091207</v>
      </c>
      <c r="AB37">
        <f t="shared" si="15"/>
        <v>56.506708260594372</v>
      </c>
      <c r="AC37">
        <f t="shared" si="16"/>
        <v>2.3744374171101605</v>
      </c>
      <c r="AD37">
        <f t="shared" si="17"/>
        <v>4.2020451910945988</v>
      </c>
      <c r="AE37">
        <f t="shared" si="18"/>
        <v>1.7019117919810465</v>
      </c>
      <c r="AF37">
        <f t="shared" si="19"/>
        <v>-115.09799684724474</v>
      </c>
      <c r="AG37">
        <f t="shared" si="20"/>
        <v>108.79849337462814</v>
      </c>
      <c r="AH37">
        <f t="shared" si="21"/>
        <v>6.2830820787251112</v>
      </c>
      <c r="AI37">
        <f t="shared" si="22"/>
        <v>-1.6421393891491221E-2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52538.671779933444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1689645246</v>
      </c>
      <c r="AT37">
        <v>400.07400000000001</v>
      </c>
      <c r="AU37">
        <v>399.09300000000002</v>
      </c>
      <c r="AV37">
        <v>23.664400000000001</v>
      </c>
      <c r="AW37">
        <v>22.157499999999999</v>
      </c>
      <c r="AX37">
        <v>403.21300000000002</v>
      </c>
      <c r="AY37">
        <v>23.525200000000002</v>
      </c>
      <c r="AZ37">
        <v>500.029</v>
      </c>
      <c r="BA37">
        <v>100.292</v>
      </c>
      <c r="BB37">
        <v>4.5951400000000003E-2</v>
      </c>
      <c r="BC37">
        <v>29.759899999999998</v>
      </c>
      <c r="BD37">
        <v>29.001300000000001</v>
      </c>
      <c r="BE37">
        <v>999.9</v>
      </c>
      <c r="BF37">
        <v>0</v>
      </c>
      <c r="BG37">
        <v>0</v>
      </c>
      <c r="BH37">
        <v>9998.1200000000008</v>
      </c>
      <c r="BI37">
        <v>0</v>
      </c>
      <c r="BJ37">
        <v>0.47274699999999997</v>
      </c>
      <c r="BK37">
        <v>0.98080400000000001</v>
      </c>
      <c r="BL37">
        <v>409.77100000000002</v>
      </c>
      <c r="BM37">
        <v>408.13600000000002</v>
      </c>
      <c r="BN37">
        <v>1.50692</v>
      </c>
      <c r="BO37">
        <v>399.09300000000002</v>
      </c>
      <c r="BP37">
        <v>22.157499999999999</v>
      </c>
      <c r="BQ37">
        <v>2.3733399999999998</v>
      </c>
      <c r="BR37">
        <v>2.22221</v>
      </c>
      <c r="BS37">
        <v>20.183</v>
      </c>
      <c r="BT37">
        <v>19.1233</v>
      </c>
      <c r="BU37">
        <v>0</v>
      </c>
      <c r="BV37">
        <v>0</v>
      </c>
      <c r="BW37">
        <v>0</v>
      </c>
      <c r="BX37">
        <v>0</v>
      </c>
      <c r="BY37">
        <v>3.84</v>
      </c>
      <c r="BZ37">
        <v>0</v>
      </c>
      <c r="CA37">
        <v>218.2</v>
      </c>
      <c r="CB37">
        <v>2.4900000000000002</v>
      </c>
      <c r="CC37">
        <v>33.5</v>
      </c>
      <c r="CD37">
        <v>38.125</v>
      </c>
      <c r="CE37">
        <v>36.186999999999998</v>
      </c>
      <c r="CF37">
        <v>37.436999999999998</v>
      </c>
      <c r="CG37">
        <v>34.936999999999998</v>
      </c>
      <c r="CH37">
        <v>0</v>
      </c>
      <c r="CI37">
        <v>0</v>
      </c>
      <c r="CJ37">
        <v>0</v>
      </c>
      <c r="CK37">
        <v>1689645253.8</v>
      </c>
      <c r="CL37">
        <v>0</v>
      </c>
      <c r="CM37">
        <v>1689643969.0999999</v>
      </c>
      <c r="CN37" t="s">
        <v>349</v>
      </c>
      <c r="CO37">
        <v>1689643969.0999999</v>
      </c>
      <c r="CP37">
        <v>1689643967.0999999</v>
      </c>
      <c r="CQ37">
        <v>64</v>
      </c>
      <c r="CR37">
        <v>0.17499999999999999</v>
      </c>
      <c r="CS37">
        <v>-3.3000000000000002E-2</v>
      </c>
      <c r="CT37">
        <v>-3.1389999999999998</v>
      </c>
      <c r="CU37">
        <v>0.13900000000000001</v>
      </c>
      <c r="CV37">
        <v>410</v>
      </c>
      <c r="CW37">
        <v>21</v>
      </c>
      <c r="CX37">
        <v>0.17</v>
      </c>
      <c r="CY37">
        <v>0.02</v>
      </c>
      <c r="CZ37">
        <v>-2.6071127132566501</v>
      </c>
      <c r="DA37">
        <v>1.2037169349735301E-3</v>
      </c>
      <c r="DB37">
        <v>7.5751003570861106E-2</v>
      </c>
      <c r="DC37">
        <v>1</v>
      </c>
      <c r="DD37">
        <v>399.12799999999999</v>
      </c>
      <c r="DE37">
        <v>-0.32472180451208399</v>
      </c>
      <c r="DF37">
        <v>5.55508775808293E-2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350</v>
      </c>
      <c r="DO37">
        <v>3.0020699999999998</v>
      </c>
      <c r="DP37">
        <v>2.7765499999999999</v>
      </c>
      <c r="DQ37">
        <v>9.6886399999999998E-2</v>
      </c>
      <c r="DR37">
        <v>9.5667000000000002E-2</v>
      </c>
      <c r="DS37">
        <v>0.11866</v>
      </c>
      <c r="DT37">
        <v>0.111387</v>
      </c>
      <c r="DU37">
        <v>26255.3</v>
      </c>
      <c r="DV37">
        <v>27809.5</v>
      </c>
      <c r="DW37">
        <v>27217.4</v>
      </c>
      <c r="DX37">
        <v>28872.2</v>
      </c>
      <c r="DY37">
        <v>31605.7</v>
      </c>
      <c r="DZ37">
        <v>34225.4</v>
      </c>
      <c r="EA37">
        <v>36382.400000000001</v>
      </c>
      <c r="EB37">
        <v>39196.699999999997</v>
      </c>
      <c r="EC37">
        <v>2.0876299999999999</v>
      </c>
      <c r="ED37">
        <v>1.7715000000000001</v>
      </c>
      <c r="EE37">
        <v>0.148259</v>
      </c>
      <c r="EF37">
        <v>0</v>
      </c>
      <c r="EG37">
        <v>26.579799999999999</v>
      </c>
      <c r="EH37">
        <v>999.9</v>
      </c>
      <c r="EI37">
        <v>37.095999999999997</v>
      </c>
      <c r="EJ37">
        <v>37.081000000000003</v>
      </c>
      <c r="EK37">
        <v>23.423999999999999</v>
      </c>
      <c r="EL37">
        <v>62.480499999999999</v>
      </c>
      <c r="EM37">
        <v>30.104199999999999</v>
      </c>
      <c r="EN37">
        <v>1</v>
      </c>
      <c r="EO37">
        <v>-0.120051</v>
      </c>
      <c r="EP37">
        <v>-3.2669700000000002</v>
      </c>
      <c r="EQ37">
        <v>19.805199999999999</v>
      </c>
      <c r="ER37">
        <v>5.21699</v>
      </c>
      <c r="ES37">
        <v>11.9321</v>
      </c>
      <c r="ET37">
        <v>4.9555999999999996</v>
      </c>
      <c r="EU37">
        <v>3.2974999999999999</v>
      </c>
      <c r="EV37">
        <v>9999</v>
      </c>
      <c r="EW37">
        <v>107</v>
      </c>
      <c r="EX37">
        <v>55.9</v>
      </c>
      <c r="EY37">
        <v>3799.4</v>
      </c>
      <c r="EZ37">
        <v>1.86025</v>
      </c>
      <c r="FA37">
        <v>1.8595299999999999</v>
      </c>
      <c r="FB37">
        <v>1.8649</v>
      </c>
      <c r="FC37">
        <v>1.8689</v>
      </c>
      <c r="FD37">
        <v>1.8638600000000001</v>
      </c>
      <c r="FE37">
        <v>1.8637300000000001</v>
      </c>
      <c r="FF37">
        <v>1.86385</v>
      </c>
      <c r="FG37">
        <v>1.8635600000000001</v>
      </c>
      <c r="FH37">
        <v>0</v>
      </c>
      <c r="FI37">
        <v>0</v>
      </c>
      <c r="FJ37">
        <v>0</v>
      </c>
      <c r="FK37">
        <v>0</v>
      </c>
      <c r="FL37" t="s">
        <v>351</v>
      </c>
      <c r="FM37" t="s">
        <v>352</v>
      </c>
      <c r="FN37" t="s">
        <v>353</v>
      </c>
      <c r="FO37" t="s">
        <v>353</v>
      </c>
      <c r="FP37" t="s">
        <v>353</v>
      </c>
      <c r="FQ37" t="s">
        <v>353</v>
      </c>
      <c r="FR37">
        <v>0</v>
      </c>
      <c r="FS37">
        <v>100</v>
      </c>
      <c r="FT37">
        <v>100</v>
      </c>
      <c r="FU37">
        <v>-3.1389999999999998</v>
      </c>
      <c r="FV37">
        <v>0.13919999999999999</v>
      </c>
      <c r="FW37">
        <v>-3.1387999999999501</v>
      </c>
      <c r="FX37">
        <v>0</v>
      </c>
      <c r="FY37">
        <v>0</v>
      </c>
      <c r="FZ37">
        <v>0</v>
      </c>
      <c r="GA37">
        <v>0.13915999999999701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21.3</v>
      </c>
      <c r="GJ37">
        <v>21.3</v>
      </c>
      <c r="GK37">
        <v>1.0437000000000001</v>
      </c>
      <c r="GL37">
        <v>2.6220699999999999</v>
      </c>
      <c r="GM37">
        <v>1.4489700000000001</v>
      </c>
      <c r="GN37">
        <v>2.2839399999999999</v>
      </c>
      <c r="GO37">
        <v>1.5466299999999999</v>
      </c>
      <c r="GP37">
        <v>2.4658199999999999</v>
      </c>
      <c r="GQ37">
        <v>38.061999999999998</v>
      </c>
      <c r="GR37">
        <v>15.0076</v>
      </c>
      <c r="GS37">
        <v>18</v>
      </c>
      <c r="GT37">
        <v>533.38099999999997</v>
      </c>
      <c r="GU37">
        <v>416.709</v>
      </c>
      <c r="GV37">
        <v>32.146700000000003</v>
      </c>
      <c r="GW37">
        <v>25.8186</v>
      </c>
      <c r="GX37">
        <v>30</v>
      </c>
      <c r="GY37">
        <v>25.693999999999999</v>
      </c>
      <c r="GZ37">
        <v>25.648</v>
      </c>
      <c r="HA37">
        <v>20.898800000000001</v>
      </c>
      <c r="HB37">
        <v>0</v>
      </c>
      <c r="HC37">
        <v>-30</v>
      </c>
      <c r="HD37">
        <v>32.148600000000002</v>
      </c>
      <c r="HE37">
        <v>399.02600000000001</v>
      </c>
      <c r="HF37">
        <v>0</v>
      </c>
      <c r="HG37">
        <v>100.239</v>
      </c>
      <c r="HH37">
        <v>95.230500000000006</v>
      </c>
    </row>
    <row r="38" spans="1:216" x14ac:dyDescent="0.2">
      <c r="A38">
        <v>20</v>
      </c>
      <c r="B38">
        <v>1689645327</v>
      </c>
      <c r="C38">
        <v>1179.9000000953699</v>
      </c>
      <c r="D38" t="s">
        <v>390</v>
      </c>
      <c r="E38" t="s">
        <v>391</v>
      </c>
      <c r="F38" t="s">
        <v>344</v>
      </c>
      <c r="G38" t="s">
        <v>392</v>
      </c>
      <c r="H38" t="s">
        <v>345</v>
      </c>
      <c r="I38" t="s">
        <v>346</v>
      </c>
      <c r="J38" t="s">
        <v>347</v>
      </c>
      <c r="K38" t="s">
        <v>348</v>
      </c>
      <c r="L38">
        <v>1689645327</v>
      </c>
      <c r="M38">
        <f t="shared" si="0"/>
        <v>2.8285787581783352E-3</v>
      </c>
      <c r="N38">
        <f t="shared" si="1"/>
        <v>2.828578758178335</v>
      </c>
      <c r="O38">
        <f t="shared" si="2"/>
        <v>8.8504235572139223</v>
      </c>
      <c r="P38">
        <f t="shared" si="3"/>
        <v>399.57299999999998</v>
      </c>
      <c r="Q38">
        <f t="shared" si="4"/>
        <v>296.50925092830806</v>
      </c>
      <c r="R38">
        <f t="shared" si="5"/>
        <v>29.752050966453385</v>
      </c>
      <c r="S38">
        <f t="shared" si="6"/>
        <v>40.0935762496431</v>
      </c>
      <c r="T38">
        <f t="shared" si="7"/>
        <v>0.15562361427781257</v>
      </c>
      <c r="U38">
        <f t="shared" si="8"/>
        <v>3.8344835982409289</v>
      </c>
      <c r="V38">
        <f t="shared" si="9"/>
        <v>0.15219802765841092</v>
      </c>
      <c r="W38">
        <f t="shared" si="10"/>
        <v>9.5425262328009103E-2</v>
      </c>
      <c r="X38">
        <f t="shared" si="11"/>
        <v>297.69459899999998</v>
      </c>
      <c r="Y38">
        <f t="shared" si="12"/>
        <v>29.706449374051118</v>
      </c>
      <c r="Z38">
        <f t="shared" si="13"/>
        <v>29.706449374051118</v>
      </c>
      <c r="AA38">
        <f t="shared" si="14"/>
        <v>4.1891386562826405</v>
      </c>
      <c r="AB38">
        <f t="shared" si="15"/>
        <v>59.604201248442948</v>
      </c>
      <c r="AC38">
        <f t="shared" si="16"/>
        <v>2.3854078933831002</v>
      </c>
      <c r="AD38">
        <f t="shared" si="17"/>
        <v>4.0020801276074724</v>
      </c>
      <c r="AE38">
        <f t="shared" si="18"/>
        <v>1.8037307628995403</v>
      </c>
      <c r="AF38">
        <f t="shared" si="19"/>
        <v>-124.74032323566458</v>
      </c>
      <c r="AG38">
        <f t="shared" si="20"/>
        <v>-163.57077345181193</v>
      </c>
      <c r="AH38">
        <f t="shared" si="21"/>
        <v>-9.4204547635046456</v>
      </c>
      <c r="AI38">
        <f t="shared" si="22"/>
        <v>-3.6952450981175389E-2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52750.310223976696</v>
      </c>
      <c r="AO38">
        <f t="shared" si="26"/>
        <v>1799.95</v>
      </c>
      <c r="AP38">
        <f t="shared" si="27"/>
        <v>1517.3582999999999</v>
      </c>
      <c r="AQ38">
        <f t="shared" si="28"/>
        <v>0.84300025000694456</v>
      </c>
      <c r="AR38">
        <f t="shared" si="29"/>
        <v>0.16539048251340313</v>
      </c>
      <c r="AS38">
        <v>1689645327</v>
      </c>
      <c r="AT38">
        <v>399.57299999999998</v>
      </c>
      <c r="AU38">
        <v>405.47500000000002</v>
      </c>
      <c r="AV38">
        <v>23.773</v>
      </c>
      <c r="AW38">
        <v>22.1401</v>
      </c>
      <c r="AX38">
        <v>402.71199999999999</v>
      </c>
      <c r="AY38">
        <v>23.633900000000001</v>
      </c>
      <c r="AZ38">
        <v>500.04700000000003</v>
      </c>
      <c r="BA38">
        <v>100.295</v>
      </c>
      <c r="BB38">
        <v>4.6054699999999997E-2</v>
      </c>
      <c r="BC38">
        <v>28.915199999999999</v>
      </c>
      <c r="BD38">
        <v>28.714700000000001</v>
      </c>
      <c r="BE38">
        <v>999.9</v>
      </c>
      <c r="BF38">
        <v>0</v>
      </c>
      <c r="BG38">
        <v>0</v>
      </c>
      <c r="BH38">
        <v>10010.6</v>
      </c>
      <c r="BI38">
        <v>0</v>
      </c>
      <c r="BJ38">
        <v>0.47274699999999997</v>
      </c>
      <c r="BK38">
        <v>-5.9012500000000001</v>
      </c>
      <c r="BL38">
        <v>409.30399999999997</v>
      </c>
      <c r="BM38">
        <v>414.65499999999997</v>
      </c>
      <c r="BN38">
        <v>1.6328800000000001</v>
      </c>
      <c r="BO38">
        <v>405.47500000000002</v>
      </c>
      <c r="BP38">
        <v>22.1401</v>
      </c>
      <c r="BQ38">
        <v>2.3843200000000002</v>
      </c>
      <c r="BR38">
        <v>2.2205499999999998</v>
      </c>
      <c r="BS38">
        <v>20.2577</v>
      </c>
      <c r="BT38">
        <v>19.1113</v>
      </c>
      <c r="BU38">
        <v>1799.95</v>
      </c>
      <c r="BV38">
        <v>0.89999399999999996</v>
      </c>
      <c r="BW38">
        <v>0.100006</v>
      </c>
      <c r="BX38">
        <v>0</v>
      </c>
      <c r="BY38">
        <v>2.2492999999999999</v>
      </c>
      <c r="BZ38">
        <v>0</v>
      </c>
      <c r="CA38">
        <v>7405.13</v>
      </c>
      <c r="CB38">
        <v>13894.5</v>
      </c>
      <c r="CC38">
        <v>35.186999999999998</v>
      </c>
      <c r="CD38">
        <v>38.125</v>
      </c>
      <c r="CE38">
        <v>36.625</v>
      </c>
      <c r="CF38">
        <v>37.561999999999998</v>
      </c>
      <c r="CG38">
        <v>35.875</v>
      </c>
      <c r="CH38">
        <v>1619.94</v>
      </c>
      <c r="CI38">
        <v>180.01</v>
      </c>
      <c r="CJ38">
        <v>0</v>
      </c>
      <c r="CK38">
        <v>1689645335.4000001</v>
      </c>
      <c r="CL38">
        <v>0</v>
      </c>
      <c r="CM38">
        <v>1689643969.0999999</v>
      </c>
      <c r="CN38" t="s">
        <v>349</v>
      </c>
      <c r="CO38">
        <v>1689643969.0999999</v>
      </c>
      <c r="CP38">
        <v>1689643967.0999999</v>
      </c>
      <c r="CQ38">
        <v>64</v>
      </c>
      <c r="CR38">
        <v>0.17499999999999999</v>
      </c>
      <c r="CS38">
        <v>-3.3000000000000002E-2</v>
      </c>
      <c r="CT38">
        <v>-3.1389999999999998</v>
      </c>
      <c r="CU38">
        <v>0.13900000000000001</v>
      </c>
      <c r="CV38">
        <v>410</v>
      </c>
      <c r="CW38">
        <v>21</v>
      </c>
      <c r="CX38">
        <v>0.17</v>
      </c>
      <c r="CY38">
        <v>0.02</v>
      </c>
      <c r="CZ38">
        <v>8.4630319834221108</v>
      </c>
      <c r="DA38">
        <v>1.7878461836378501</v>
      </c>
      <c r="DB38">
        <v>0.19827548338109399</v>
      </c>
      <c r="DC38">
        <v>1</v>
      </c>
      <c r="DD38">
        <v>405.18284999999997</v>
      </c>
      <c r="DE38">
        <v>1.97156390977444</v>
      </c>
      <c r="DF38">
        <v>0.193204367186669</v>
      </c>
      <c r="DG38">
        <v>-1</v>
      </c>
      <c r="DH38">
        <v>1799.9890476190501</v>
      </c>
      <c r="DI38">
        <v>-0.25128934870165298</v>
      </c>
      <c r="DJ38">
        <v>0.12382417495728899</v>
      </c>
      <c r="DK38">
        <v>1</v>
      </c>
      <c r="DL38">
        <v>2</v>
      </c>
      <c r="DM38">
        <v>2</v>
      </c>
      <c r="DN38" t="s">
        <v>350</v>
      </c>
      <c r="DO38">
        <v>3.0020899999999999</v>
      </c>
      <c r="DP38">
        <v>2.7767599999999999</v>
      </c>
      <c r="DQ38">
        <v>9.6802399999999997E-2</v>
      </c>
      <c r="DR38">
        <v>9.6843399999999996E-2</v>
      </c>
      <c r="DS38">
        <v>0.119049</v>
      </c>
      <c r="DT38">
        <v>0.111335</v>
      </c>
      <c r="DU38">
        <v>26256.5</v>
      </c>
      <c r="DV38">
        <v>27772</v>
      </c>
      <c r="DW38">
        <v>27216.2</v>
      </c>
      <c r="DX38">
        <v>28870.9</v>
      </c>
      <c r="DY38">
        <v>31591.1</v>
      </c>
      <c r="DZ38">
        <v>34226.199999999997</v>
      </c>
      <c r="EA38">
        <v>36381.9</v>
      </c>
      <c r="EB38">
        <v>39195.300000000003</v>
      </c>
      <c r="EC38">
        <v>2.0886999999999998</v>
      </c>
      <c r="ED38">
        <v>1.77115</v>
      </c>
      <c r="EE38">
        <v>0.15243100000000001</v>
      </c>
      <c r="EF38">
        <v>0</v>
      </c>
      <c r="EG38">
        <v>26.223800000000001</v>
      </c>
      <c r="EH38">
        <v>999.9</v>
      </c>
      <c r="EI38">
        <v>37.143999999999998</v>
      </c>
      <c r="EJ38">
        <v>37.061</v>
      </c>
      <c r="EK38">
        <v>23.426600000000001</v>
      </c>
      <c r="EL38">
        <v>62.660600000000002</v>
      </c>
      <c r="EM38">
        <v>30.232399999999998</v>
      </c>
      <c r="EN38">
        <v>1</v>
      </c>
      <c r="EO38">
        <v>-0.108829</v>
      </c>
      <c r="EP38">
        <v>-5.9557900000000004</v>
      </c>
      <c r="EQ38">
        <v>19.333200000000001</v>
      </c>
      <c r="ER38">
        <v>5.2174399999999999</v>
      </c>
      <c r="ES38">
        <v>11.9322</v>
      </c>
      <c r="ET38">
        <v>4.9555499999999997</v>
      </c>
      <c r="EU38">
        <v>3.2973300000000001</v>
      </c>
      <c r="EV38">
        <v>9999</v>
      </c>
      <c r="EW38">
        <v>107</v>
      </c>
      <c r="EX38">
        <v>56</v>
      </c>
      <c r="EY38">
        <v>3800.9</v>
      </c>
      <c r="EZ38">
        <v>1.86019</v>
      </c>
      <c r="FA38">
        <v>1.85941</v>
      </c>
      <c r="FB38">
        <v>1.8647800000000001</v>
      </c>
      <c r="FC38">
        <v>1.86877</v>
      </c>
      <c r="FD38">
        <v>1.86374</v>
      </c>
      <c r="FE38">
        <v>1.8636699999999999</v>
      </c>
      <c r="FF38">
        <v>1.86372</v>
      </c>
      <c r="FG38">
        <v>1.86348</v>
      </c>
      <c r="FH38">
        <v>0</v>
      </c>
      <c r="FI38">
        <v>0</v>
      </c>
      <c r="FJ38">
        <v>0</v>
      </c>
      <c r="FK38">
        <v>0</v>
      </c>
      <c r="FL38" t="s">
        <v>351</v>
      </c>
      <c r="FM38" t="s">
        <v>352</v>
      </c>
      <c r="FN38" t="s">
        <v>353</v>
      </c>
      <c r="FO38" t="s">
        <v>353</v>
      </c>
      <c r="FP38" t="s">
        <v>353</v>
      </c>
      <c r="FQ38" t="s">
        <v>353</v>
      </c>
      <c r="FR38">
        <v>0</v>
      </c>
      <c r="FS38">
        <v>100</v>
      </c>
      <c r="FT38">
        <v>100</v>
      </c>
      <c r="FU38">
        <v>-3.1389999999999998</v>
      </c>
      <c r="FV38">
        <v>0.1391</v>
      </c>
      <c r="FW38">
        <v>-3.1387999999999501</v>
      </c>
      <c r="FX38">
        <v>0</v>
      </c>
      <c r="FY38">
        <v>0</v>
      </c>
      <c r="FZ38">
        <v>0</v>
      </c>
      <c r="GA38">
        <v>0.13915999999999701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22.6</v>
      </c>
      <c r="GJ38">
        <v>22.7</v>
      </c>
      <c r="GK38">
        <v>1.0571299999999999</v>
      </c>
      <c r="GL38">
        <v>2.6147499999999999</v>
      </c>
      <c r="GM38">
        <v>1.4489700000000001</v>
      </c>
      <c r="GN38">
        <v>2.2863799999999999</v>
      </c>
      <c r="GO38">
        <v>1.5466299999999999</v>
      </c>
      <c r="GP38">
        <v>2.47437</v>
      </c>
      <c r="GQ38">
        <v>38.110599999999998</v>
      </c>
      <c r="GR38">
        <v>14.911300000000001</v>
      </c>
      <c r="GS38">
        <v>18</v>
      </c>
      <c r="GT38">
        <v>533.90499999999997</v>
      </c>
      <c r="GU38">
        <v>416.33800000000002</v>
      </c>
      <c r="GV38">
        <v>29.694900000000001</v>
      </c>
      <c r="GW38">
        <v>25.836400000000001</v>
      </c>
      <c r="GX38">
        <v>30.001200000000001</v>
      </c>
      <c r="GY38">
        <v>25.679099999999998</v>
      </c>
      <c r="GZ38">
        <v>25.629200000000001</v>
      </c>
      <c r="HA38">
        <v>21.1677</v>
      </c>
      <c r="HB38">
        <v>0</v>
      </c>
      <c r="HC38">
        <v>-30</v>
      </c>
      <c r="HD38">
        <v>29.220300000000002</v>
      </c>
      <c r="HE38">
        <v>405.55599999999998</v>
      </c>
      <c r="HF38">
        <v>0</v>
      </c>
      <c r="HG38">
        <v>100.236</v>
      </c>
      <c r="HH38">
        <v>95.226900000000001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2023-07-17T17:55:54Z</dcterms:created>
  <dcterms:modified xsi:type="dcterms:W3CDTF">2023-07-21T06:28:45Z</dcterms:modified>
</cp:coreProperties>
</file>