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81CFB1CA-D61B-D541-9472-88B841888320}" xr6:coauthVersionLast="47" xr6:coauthVersionMax="47" xr10:uidLastSave="{00000000-0000-0000-0000-000000000000}"/>
  <bookViews>
    <workbookView xWindow="240" yWindow="760" windowWidth="19880" windowHeight="12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P38" i="1"/>
  <c r="AO38" i="1"/>
  <c r="AN38" i="1"/>
  <c r="AL38" i="1"/>
  <c r="P38" i="1" s="1"/>
  <c r="AD38" i="1"/>
  <c r="AC38" i="1"/>
  <c r="AB38" i="1"/>
  <c r="X38" i="1"/>
  <c r="U38" i="1"/>
  <c r="S38" i="1"/>
  <c r="AR37" i="1"/>
  <c r="X37" i="1" s="1"/>
  <c r="AQ37" i="1"/>
  <c r="AO37" i="1"/>
  <c r="AN37" i="1"/>
  <c r="AL37" i="1"/>
  <c r="P37" i="1" s="1"/>
  <c r="AD37" i="1"/>
  <c r="AC37" i="1"/>
  <c r="AB37" i="1"/>
  <c r="U37" i="1"/>
  <c r="AR36" i="1"/>
  <c r="AQ36" i="1"/>
  <c r="AO36" i="1"/>
  <c r="AN36" i="1"/>
  <c r="AL36" i="1"/>
  <c r="N36" i="1" s="1"/>
  <c r="M36" i="1" s="1"/>
  <c r="AD36" i="1"/>
  <c r="AC36" i="1"/>
  <c r="AB36" i="1"/>
  <c r="U36" i="1"/>
  <c r="P36" i="1"/>
  <c r="O36" i="1"/>
  <c r="AR35" i="1"/>
  <c r="AQ35" i="1"/>
  <c r="AP35" i="1"/>
  <c r="AO35" i="1"/>
  <c r="AN35" i="1"/>
  <c r="AL35" i="1" s="1"/>
  <c r="AM35" i="1"/>
  <c r="AD35" i="1"/>
  <c r="AC35" i="1"/>
  <c r="AB35" i="1" s="1"/>
  <c r="X35" i="1"/>
  <c r="U35" i="1"/>
  <c r="AR34" i="1"/>
  <c r="AQ34" i="1"/>
  <c r="AP34" i="1"/>
  <c r="AO34" i="1"/>
  <c r="AN34" i="1"/>
  <c r="AL34" i="1"/>
  <c r="P34" i="1" s="1"/>
  <c r="AD34" i="1"/>
  <c r="AC34" i="1"/>
  <c r="AB34" i="1"/>
  <c r="X34" i="1"/>
  <c r="U34" i="1"/>
  <c r="S34" i="1"/>
  <c r="AR33" i="1"/>
  <c r="AQ33" i="1"/>
  <c r="AO33" i="1"/>
  <c r="AP33" i="1" s="1"/>
  <c r="AN33" i="1"/>
  <c r="AL33" i="1"/>
  <c r="P33" i="1" s="1"/>
  <c r="AD33" i="1"/>
  <c r="AC33" i="1"/>
  <c r="AB33" i="1"/>
  <c r="U33" i="1"/>
  <c r="AR32" i="1"/>
  <c r="AQ32" i="1"/>
  <c r="AO32" i="1"/>
  <c r="AN32" i="1"/>
  <c r="AL32" i="1"/>
  <c r="N32" i="1" s="1"/>
  <c r="M32" i="1" s="1"/>
  <c r="AD32" i="1"/>
  <c r="AC32" i="1"/>
  <c r="AB32" i="1"/>
  <c r="U32" i="1"/>
  <c r="P32" i="1"/>
  <c r="O32" i="1"/>
  <c r="AR31" i="1"/>
  <c r="AQ31" i="1"/>
  <c r="AP31" i="1"/>
  <c r="AO31" i="1"/>
  <c r="AN31" i="1"/>
  <c r="AL31" i="1" s="1"/>
  <c r="AM31" i="1"/>
  <c r="AD31" i="1"/>
  <c r="AC31" i="1"/>
  <c r="AB31" i="1" s="1"/>
  <c r="X31" i="1"/>
  <c r="U31" i="1"/>
  <c r="AR30" i="1"/>
  <c r="AQ30" i="1"/>
  <c r="AP30" i="1"/>
  <c r="AO30" i="1"/>
  <c r="AN30" i="1"/>
  <c r="AL30" i="1"/>
  <c r="P30" i="1" s="1"/>
  <c r="AD30" i="1"/>
  <c r="AC30" i="1"/>
  <c r="AB30" i="1"/>
  <c r="X30" i="1"/>
  <c r="U30" i="1"/>
  <c r="S30" i="1"/>
  <c r="AR29" i="1"/>
  <c r="AQ29" i="1"/>
  <c r="AO29" i="1"/>
  <c r="AP29" i="1" s="1"/>
  <c r="AN29" i="1"/>
  <c r="AL29" i="1"/>
  <c r="P29" i="1" s="1"/>
  <c r="AD29" i="1"/>
  <c r="AC29" i="1"/>
  <c r="AB29" i="1"/>
  <c r="U29" i="1"/>
  <c r="AR28" i="1"/>
  <c r="AQ28" i="1"/>
  <c r="AO28" i="1"/>
  <c r="AN28" i="1"/>
  <c r="AL28" i="1"/>
  <c r="N28" i="1" s="1"/>
  <c r="M28" i="1" s="1"/>
  <c r="AD28" i="1"/>
  <c r="AC28" i="1"/>
  <c r="AB28" i="1"/>
  <c r="U28" i="1"/>
  <c r="P28" i="1"/>
  <c r="O28" i="1"/>
  <c r="AR27" i="1"/>
  <c r="AQ27" i="1"/>
  <c r="AP27" i="1"/>
  <c r="AO27" i="1"/>
  <c r="AN27" i="1"/>
  <c r="AL27" i="1" s="1"/>
  <c r="AD27" i="1"/>
  <c r="AC27" i="1"/>
  <c r="AB27" i="1" s="1"/>
  <c r="X27" i="1"/>
  <c r="U27" i="1"/>
  <c r="AR26" i="1"/>
  <c r="AQ26" i="1"/>
  <c r="AP26" i="1"/>
  <c r="AO26" i="1"/>
  <c r="AN26" i="1"/>
  <c r="AL26" i="1"/>
  <c r="P26" i="1" s="1"/>
  <c r="AD26" i="1"/>
  <c r="AC26" i="1"/>
  <c r="AB26" i="1"/>
  <c r="X26" i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AR24" i="1"/>
  <c r="AQ24" i="1"/>
  <c r="AO24" i="1"/>
  <c r="AN24" i="1"/>
  <c r="AL24" i="1"/>
  <c r="N24" i="1" s="1"/>
  <c r="M24" i="1" s="1"/>
  <c r="AD24" i="1"/>
  <c r="AC24" i="1"/>
  <c r="AB24" i="1"/>
  <c r="U24" i="1"/>
  <c r="P24" i="1"/>
  <c r="O24" i="1"/>
  <c r="AR23" i="1"/>
  <c r="AQ23" i="1"/>
  <c r="AP23" i="1"/>
  <c r="AO23" i="1"/>
  <c r="AN23" i="1"/>
  <c r="AL23" i="1" s="1"/>
  <c r="AM23" i="1"/>
  <c r="AD23" i="1"/>
  <c r="AC23" i="1"/>
  <c r="AB23" i="1" s="1"/>
  <c r="X23" i="1"/>
  <c r="U23" i="1"/>
  <c r="AR22" i="1"/>
  <c r="AQ22" i="1"/>
  <c r="AP22" i="1"/>
  <c r="AO22" i="1"/>
  <c r="AN22" i="1"/>
  <c r="AL22" i="1"/>
  <c r="N22" i="1" s="1"/>
  <c r="M22" i="1" s="1"/>
  <c r="AD22" i="1"/>
  <c r="AC22" i="1"/>
  <c r="AB22" i="1"/>
  <c r="X22" i="1"/>
  <c r="U22" i="1"/>
  <c r="S22" i="1"/>
  <c r="AR21" i="1"/>
  <c r="AQ21" i="1"/>
  <c r="AO21" i="1"/>
  <c r="AN21" i="1"/>
  <c r="AL21" i="1"/>
  <c r="P21" i="1" s="1"/>
  <c r="AD21" i="1"/>
  <c r="AC21" i="1"/>
  <c r="AB21" i="1"/>
  <c r="U21" i="1"/>
  <c r="AR20" i="1"/>
  <c r="AQ20" i="1"/>
  <c r="AO20" i="1"/>
  <c r="AP20" i="1" s="1"/>
  <c r="AN20" i="1"/>
  <c r="AL20" i="1"/>
  <c r="N20" i="1" s="1"/>
  <c r="M20" i="1" s="1"/>
  <c r="AF20" i="1" s="1"/>
  <c r="AD20" i="1"/>
  <c r="AC20" i="1"/>
  <c r="AB20" i="1"/>
  <c r="X20" i="1"/>
  <c r="U20" i="1"/>
  <c r="P20" i="1"/>
  <c r="O20" i="1"/>
  <c r="AR19" i="1"/>
  <c r="AQ19" i="1"/>
  <c r="AP19" i="1"/>
  <c r="AO19" i="1"/>
  <c r="AN19" i="1"/>
  <c r="AL19" i="1" s="1"/>
  <c r="AD19" i="1"/>
  <c r="AC19" i="1"/>
  <c r="AB19" i="1" s="1"/>
  <c r="X19" i="1"/>
  <c r="U19" i="1"/>
  <c r="AP36" i="1" l="1"/>
  <c r="X36" i="1"/>
  <c r="Y20" i="1"/>
  <c r="Z20" i="1" s="1"/>
  <c r="V20" i="1" s="1"/>
  <c r="T20" i="1" s="1"/>
  <c r="W20" i="1" s="1"/>
  <c r="Q20" i="1" s="1"/>
  <c r="R20" i="1" s="1"/>
  <c r="S35" i="1"/>
  <c r="P35" i="1"/>
  <c r="O35" i="1"/>
  <c r="N35" i="1"/>
  <c r="M35" i="1" s="1"/>
  <c r="Y35" i="1" s="1"/>
  <c r="Z35" i="1" s="1"/>
  <c r="AP32" i="1"/>
  <c r="X32" i="1"/>
  <c r="AF36" i="1"/>
  <c r="S31" i="1"/>
  <c r="P31" i="1"/>
  <c r="N31" i="1"/>
  <c r="M31" i="1" s="1"/>
  <c r="Y31" i="1" s="1"/>
  <c r="Z31" i="1" s="1"/>
  <c r="AG31" i="1" s="1"/>
  <c r="O31" i="1"/>
  <c r="AP24" i="1"/>
  <c r="X24" i="1"/>
  <c r="AF28" i="1"/>
  <c r="S23" i="1"/>
  <c r="P23" i="1"/>
  <c r="N23" i="1"/>
  <c r="M23" i="1" s="1"/>
  <c r="Y23" i="1" s="1"/>
  <c r="Z23" i="1" s="1"/>
  <c r="AG23" i="1" s="1"/>
  <c r="O23" i="1"/>
  <c r="S19" i="1"/>
  <c r="P19" i="1"/>
  <c r="O19" i="1"/>
  <c r="S27" i="1"/>
  <c r="P27" i="1"/>
  <c r="O27" i="1"/>
  <c r="N27" i="1"/>
  <c r="M27" i="1" s="1"/>
  <c r="Y27" i="1" s="1"/>
  <c r="Z27" i="1" s="1"/>
  <c r="AG27" i="1" s="1"/>
  <c r="N19" i="1"/>
  <c r="M19" i="1" s="1"/>
  <c r="AF22" i="1"/>
  <c r="AF24" i="1"/>
  <c r="Y22" i="1"/>
  <c r="Z22" i="1" s="1"/>
  <c r="AG22" i="1" s="1"/>
  <c r="AM19" i="1"/>
  <c r="AP21" i="1"/>
  <c r="AM27" i="1"/>
  <c r="AP28" i="1"/>
  <c r="X28" i="1"/>
  <c r="AF32" i="1"/>
  <c r="AP37" i="1"/>
  <c r="S21" i="1"/>
  <c r="AM22" i="1"/>
  <c r="S25" i="1"/>
  <c r="AM26" i="1"/>
  <c r="S29" i="1"/>
  <c r="AM30" i="1"/>
  <c r="S33" i="1"/>
  <c r="AM34" i="1"/>
  <c r="S37" i="1"/>
  <c r="AM38" i="1"/>
  <c r="N34" i="1"/>
  <c r="M34" i="1" s="1"/>
  <c r="Y34" i="1" s="1"/>
  <c r="Z34" i="1" s="1"/>
  <c r="N38" i="1"/>
  <c r="M38" i="1" s="1"/>
  <c r="Y38" i="1" s="1"/>
  <c r="Z38" i="1" s="1"/>
  <c r="AG38" i="1" s="1"/>
  <c r="N26" i="1"/>
  <c r="M26" i="1" s="1"/>
  <c r="Y26" i="1" s="1"/>
  <c r="Z26" i="1" s="1"/>
  <c r="S20" i="1"/>
  <c r="AM21" i="1"/>
  <c r="O22" i="1"/>
  <c r="S24" i="1"/>
  <c r="AM25" i="1"/>
  <c r="O26" i="1"/>
  <c r="S28" i="1"/>
  <c r="AM29" i="1"/>
  <c r="O30" i="1"/>
  <c r="S32" i="1"/>
  <c r="AM33" i="1"/>
  <c r="O34" i="1"/>
  <c r="S36" i="1"/>
  <c r="AM37" i="1"/>
  <c r="O38" i="1"/>
  <c r="N30" i="1"/>
  <c r="M30" i="1" s="1"/>
  <c r="Y30" i="1" s="1"/>
  <c r="Z30" i="1" s="1"/>
  <c r="AG30" i="1" s="1"/>
  <c r="P22" i="1"/>
  <c r="N25" i="1"/>
  <c r="M25" i="1" s="1"/>
  <c r="N29" i="1"/>
  <c r="M29" i="1" s="1"/>
  <c r="N33" i="1"/>
  <c r="M33" i="1" s="1"/>
  <c r="N37" i="1"/>
  <c r="M37" i="1" s="1"/>
  <c r="AM20" i="1"/>
  <c r="O21" i="1"/>
  <c r="AM24" i="1"/>
  <c r="O25" i="1"/>
  <c r="AM28" i="1"/>
  <c r="O29" i="1"/>
  <c r="AM32" i="1"/>
  <c r="O33" i="1"/>
  <c r="AM36" i="1"/>
  <c r="O37" i="1"/>
  <c r="N21" i="1"/>
  <c r="M21" i="1" s="1"/>
  <c r="X21" i="1"/>
  <c r="X25" i="1"/>
  <c r="X29" i="1"/>
  <c r="X33" i="1"/>
  <c r="AH34" i="1" l="1"/>
  <c r="AA34" i="1"/>
  <c r="AE34" i="1" s="1"/>
  <c r="AG34" i="1"/>
  <c r="AH26" i="1"/>
  <c r="AA26" i="1"/>
  <c r="AE26" i="1" s="1"/>
  <c r="AG26" i="1"/>
  <c r="Y33" i="1"/>
  <c r="Z33" i="1" s="1"/>
  <c r="AF19" i="1"/>
  <c r="AF38" i="1"/>
  <c r="V38" i="1"/>
  <c r="T38" i="1" s="1"/>
  <c r="W38" i="1" s="1"/>
  <c r="Q38" i="1" s="1"/>
  <c r="R38" i="1" s="1"/>
  <c r="AF35" i="1"/>
  <c r="V35" i="1"/>
  <c r="T35" i="1" s="1"/>
  <c r="W35" i="1" s="1"/>
  <c r="Q35" i="1" s="1"/>
  <c r="R35" i="1" s="1"/>
  <c r="AA31" i="1"/>
  <c r="AE31" i="1" s="1"/>
  <c r="AH31" i="1"/>
  <c r="V23" i="1"/>
  <c r="T23" i="1" s="1"/>
  <c r="W23" i="1" s="1"/>
  <c r="Q23" i="1" s="1"/>
  <c r="R23" i="1" s="1"/>
  <c r="AF23" i="1"/>
  <c r="Y29" i="1"/>
  <c r="Z29" i="1" s="1"/>
  <c r="AH30" i="1"/>
  <c r="AA30" i="1"/>
  <c r="AE30" i="1" s="1"/>
  <c r="AF25" i="1"/>
  <c r="Y21" i="1"/>
  <c r="Z21" i="1" s="1"/>
  <c r="V21" i="1" s="1"/>
  <c r="T21" i="1" s="1"/>
  <c r="W21" i="1" s="1"/>
  <c r="Q21" i="1" s="1"/>
  <c r="R21" i="1" s="1"/>
  <c r="AA23" i="1"/>
  <c r="AE23" i="1" s="1"/>
  <c r="AH23" i="1"/>
  <c r="AF33" i="1"/>
  <c r="AA27" i="1"/>
  <c r="AE27" i="1" s="1"/>
  <c r="AH27" i="1"/>
  <c r="AH38" i="1"/>
  <c r="AA38" i="1"/>
  <c r="AE38" i="1" s="1"/>
  <c r="AF27" i="1"/>
  <c r="V27" i="1"/>
  <c r="T27" i="1" s="1"/>
  <c r="W27" i="1" s="1"/>
  <c r="Q27" i="1" s="1"/>
  <c r="R27" i="1" s="1"/>
  <c r="Y28" i="1"/>
  <c r="Z28" i="1" s="1"/>
  <c r="Y36" i="1"/>
  <c r="Z36" i="1" s="1"/>
  <c r="AF30" i="1"/>
  <c r="V30" i="1"/>
  <c r="T30" i="1" s="1"/>
  <c r="W30" i="1" s="1"/>
  <c r="Q30" i="1" s="1"/>
  <c r="R30" i="1" s="1"/>
  <c r="Y32" i="1"/>
  <c r="Z32" i="1" s="1"/>
  <c r="AA35" i="1"/>
  <c r="AE35" i="1" s="1"/>
  <c r="AH35" i="1"/>
  <c r="Y19" i="1"/>
  <c r="Z19" i="1" s="1"/>
  <c r="AF29" i="1"/>
  <c r="V26" i="1"/>
  <c r="T26" i="1" s="1"/>
  <c r="W26" i="1" s="1"/>
  <c r="Q26" i="1" s="1"/>
  <c r="R26" i="1" s="1"/>
  <c r="AF26" i="1"/>
  <c r="Y25" i="1"/>
  <c r="Z25" i="1" s="1"/>
  <c r="V25" i="1" s="1"/>
  <c r="T25" i="1" s="1"/>
  <c r="W25" i="1" s="1"/>
  <c r="Q25" i="1" s="1"/>
  <c r="R25" i="1" s="1"/>
  <c r="AH22" i="1"/>
  <c r="AI22" i="1" s="1"/>
  <c r="AA22" i="1"/>
  <c r="AE22" i="1" s="1"/>
  <c r="Y24" i="1"/>
  <c r="Z24" i="1" s="1"/>
  <c r="AF34" i="1"/>
  <c r="V34" i="1"/>
  <c r="T34" i="1" s="1"/>
  <c r="W34" i="1" s="1"/>
  <c r="Q34" i="1" s="1"/>
  <c r="R34" i="1" s="1"/>
  <c r="AF21" i="1"/>
  <c r="AF37" i="1"/>
  <c r="Y37" i="1"/>
  <c r="Z37" i="1" s="1"/>
  <c r="V37" i="1" s="1"/>
  <c r="T37" i="1" s="1"/>
  <c r="W37" i="1" s="1"/>
  <c r="Q37" i="1" s="1"/>
  <c r="R37" i="1" s="1"/>
  <c r="AG35" i="1"/>
  <c r="V22" i="1"/>
  <c r="T22" i="1" s="1"/>
  <c r="W22" i="1" s="1"/>
  <c r="Q22" i="1" s="1"/>
  <c r="R22" i="1" s="1"/>
  <c r="AF31" i="1"/>
  <c r="V31" i="1"/>
  <c r="T31" i="1" s="1"/>
  <c r="W31" i="1" s="1"/>
  <c r="Q31" i="1" s="1"/>
  <c r="R31" i="1" s="1"/>
  <c r="AH20" i="1"/>
  <c r="AA20" i="1"/>
  <c r="AE20" i="1" s="1"/>
  <c r="AG20" i="1"/>
  <c r="AI27" i="1" l="1"/>
  <c r="AI23" i="1"/>
  <c r="AI30" i="1"/>
  <c r="AI35" i="1"/>
  <c r="AI31" i="1"/>
  <c r="AI20" i="1"/>
  <c r="AI26" i="1"/>
  <c r="AA33" i="1"/>
  <c r="AE33" i="1" s="1"/>
  <c r="AH33" i="1"/>
  <c r="AG33" i="1"/>
  <c r="AH19" i="1"/>
  <c r="AA19" i="1"/>
  <c r="AE19" i="1" s="1"/>
  <c r="AG19" i="1"/>
  <c r="AH28" i="1"/>
  <c r="AA28" i="1"/>
  <c r="AE28" i="1" s="1"/>
  <c r="AG28" i="1"/>
  <c r="V28" i="1"/>
  <c r="T28" i="1" s="1"/>
  <c r="W28" i="1" s="1"/>
  <c r="Q28" i="1" s="1"/>
  <c r="R28" i="1" s="1"/>
  <c r="V33" i="1"/>
  <c r="T33" i="1" s="1"/>
  <c r="W33" i="1" s="1"/>
  <c r="Q33" i="1" s="1"/>
  <c r="R33" i="1" s="1"/>
  <c r="AA37" i="1"/>
  <c r="AE37" i="1" s="1"/>
  <c r="AH37" i="1"/>
  <c r="AG37" i="1"/>
  <c r="AA36" i="1"/>
  <c r="AE36" i="1" s="1"/>
  <c r="AH36" i="1"/>
  <c r="AG36" i="1"/>
  <c r="V36" i="1"/>
  <c r="T36" i="1" s="1"/>
  <c r="W36" i="1" s="1"/>
  <c r="Q36" i="1" s="1"/>
  <c r="R36" i="1" s="1"/>
  <c r="AH25" i="1"/>
  <c r="AA25" i="1"/>
  <c r="AE25" i="1" s="1"/>
  <c r="AG25" i="1"/>
  <c r="AA29" i="1"/>
  <c r="AE29" i="1" s="1"/>
  <c r="AH29" i="1"/>
  <c r="AG29" i="1"/>
  <c r="AA21" i="1"/>
  <c r="AE21" i="1" s="1"/>
  <c r="AH21" i="1"/>
  <c r="AG21" i="1"/>
  <c r="V19" i="1"/>
  <c r="T19" i="1" s="1"/>
  <c r="W19" i="1" s="1"/>
  <c r="Q19" i="1" s="1"/>
  <c r="R19" i="1" s="1"/>
  <c r="AH32" i="1"/>
  <c r="AA32" i="1"/>
  <c r="AE32" i="1" s="1"/>
  <c r="AG32" i="1"/>
  <c r="V32" i="1"/>
  <c r="T32" i="1" s="1"/>
  <c r="W32" i="1" s="1"/>
  <c r="Q32" i="1" s="1"/>
  <c r="R32" i="1" s="1"/>
  <c r="AA24" i="1"/>
  <c r="AE24" i="1" s="1"/>
  <c r="AH24" i="1"/>
  <c r="AG24" i="1"/>
  <c r="V24" i="1"/>
  <c r="T24" i="1" s="1"/>
  <c r="W24" i="1" s="1"/>
  <c r="Q24" i="1" s="1"/>
  <c r="R24" i="1" s="1"/>
  <c r="V29" i="1"/>
  <c r="T29" i="1" s="1"/>
  <c r="W29" i="1" s="1"/>
  <c r="Q29" i="1" s="1"/>
  <c r="R29" i="1" s="1"/>
  <c r="AI38" i="1"/>
  <c r="AI34" i="1"/>
  <c r="AI24" i="1" l="1"/>
  <c r="AI28" i="1"/>
  <c r="AI21" i="1"/>
  <c r="AI33" i="1"/>
  <c r="AI36" i="1"/>
  <c r="AI29" i="1"/>
  <c r="AI32" i="1"/>
  <c r="AI37" i="1"/>
  <c r="AI19" i="1"/>
  <c r="AI25" i="1"/>
</calcChain>
</file>

<file path=xl/sharedStrings.xml><?xml version="1.0" encoding="utf-8"?>
<sst xmlns="http://schemas.openxmlformats.org/spreadsheetml/2006/main" count="1016" uniqueCount="397">
  <si>
    <t>File opened</t>
  </si>
  <si>
    <t>2023-07-17 17:08:12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</si>
  <si>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</si>
  <si>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</si>
  <si>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</si>
  <si>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</si>
  <si>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</si>
  <si>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</si>
  <si>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</si>
  <si>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</si>
  <si>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</si>
  <si>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</si>
  <si>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</si>
  <si>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</si>
  <si>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</si>
  <si>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</si>
  <si>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</si>
  <si>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</si>
  <si>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</si>
  <si>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</si>
  <si>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</si>
  <si>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</si>
  <si>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</si>
  <si>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</si>
  <si>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</si>
  <si>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</si>
  <si>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</si>
  <si>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17:08:12</t>
  </si>
  <si>
    <t>Stability Definition:	CO2_r (Meas): Std&lt;0.75 Per=20	A (GasEx): Std&lt;0.2 Per=20	Qin (LeafQ): Per=20</t>
  </si>
  <si>
    <t>17:08:18</t>
  </si>
  <si>
    <t>Stability Definition:	CO2_r (Meas): Std&lt;0.75 Per=20	A (GasEx): Std&lt;0.2 Per=20	Qin (LeafQ): Std&lt;1 Per=20</t>
  </si>
  <si>
    <t>17:08:19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</si>
  <si>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</si>
  <si>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</si>
  <si>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</si>
  <si>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</si>
  <si>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</si>
  <si>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</si>
  <si>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</si>
  <si>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</si>
  <si>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</si>
  <si>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</si>
  <si>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</si>
  <si>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</si>
  <si>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</si>
  <si>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</si>
  <si>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</si>
  <si>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</si>
  <si>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</si>
  <si>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</si>
  <si>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</si>
  <si>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</si>
  <si>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</si>
  <si>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</si>
  <si>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</si>
  <si>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</si>
  <si>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</si>
  <si>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</si>
  <si>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</si>
  <si>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</si>
  <si>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</si>
  <si>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</si>
  <si>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</si>
  <si>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</si>
  <si>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</si>
  <si>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</si>
  <si>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</si>
  <si>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</si>
  <si>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</si>
  <si>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</si>
  <si>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</si>
  <si>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</si>
  <si>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</si>
  <si>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</si>
  <si>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</si>
  <si>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</si>
  <si>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</si>
  <si>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</si>
  <si>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</si>
  <si>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</si>
  <si>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</si>
  <si>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</si>
  <si>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</si>
  <si>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</si>
  <si>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</si>
  <si>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</si>
  <si>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</si>
  <si>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</si>
  <si>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</si>
  <si>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</si>
  <si>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</si>
  <si>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2.76119 78.6648 382.433 627.292 883.69 1083.7 1274.17 1401.54</t>
  </si>
  <si>
    <t>Fs_true</t>
  </si>
  <si>
    <t>0.423121 100.346 404.866 601.294 802.989 1000.82 1201.55 1401.45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</si>
  <si>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</si>
  <si>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</si>
  <si>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</si>
  <si>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</si>
  <si>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</si>
  <si>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</si>
  <si>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</si>
  <si>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</si>
  <si>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</si>
  <si>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</si>
  <si>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</si>
  <si>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</si>
  <si>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</si>
  <si>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</si>
  <si>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</si>
  <si>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</si>
  <si>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</si>
  <si>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</si>
  <si>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</si>
  <si>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</si>
  <si>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</si>
  <si>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</si>
  <si>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</si>
  <si>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</si>
  <si>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</si>
  <si>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</si>
  <si>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</si>
  <si>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</si>
  <si>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</si>
  <si>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</si>
  <si>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</si>
  <si>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</si>
  <si>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</si>
  <si>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</si>
  <si>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</si>
  <si>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</si>
  <si>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</si>
  <si>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</si>
  <si>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</si>
  <si>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</si>
  <si>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</si>
  <si>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</si>
  <si>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</si>
  <si>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</si>
  <si>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</si>
  <si>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</si>
  <si>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</si>
  <si>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</si>
  <si>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</si>
  <si>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</si>
  <si>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</si>
  <si>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</si>
  <si>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</si>
  <si>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</si>
  <si>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</si>
  <si>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</si>
  <si>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</si>
  <si>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</si>
  <si>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</si>
  <si>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</si>
  <si>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</si>
  <si>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</si>
  <si>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</si>
  <si>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</si>
  <si>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</si>
  <si>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</si>
  <si>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</si>
  <si>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</si>
  <si>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</si>
  <si>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</si>
  <si>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</si>
  <si>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</si>
  <si>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</si>
  <si>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</si>
  <si>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</si>
  <si>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</si>
  <si>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</si>
  <si>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</si>
  <si>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</si>
  <si>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</si>
  <si>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</si>
  <si>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</si>
  <si>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</si>
  <si>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</si>
  <si>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</si>
  <si>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</si>
  <si>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</si>
  <si>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</si>
  <si>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</si>
  <si>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</si>
  <si>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</si>
  <si>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</si>
  <si>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</si>
  <si>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</si>
  <si>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</si>
  <si>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</si>
  <si>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</si>
  <si>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</si>
  <si>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</si>
  <si>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</si>
  <si>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</si>
  <si>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</si>
  <si>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</si>
  <si>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</si>
  <si>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</si>
  <si>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</si>
  <si>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</si>
  <si>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</si>
  <si>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</si>
  <si>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</si>
  <si>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</si>
  <si>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</si>
  <si>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</si>
  <si>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</si>
  <si>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</si>
  <si>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</si>
  <si>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</si>
  <si>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</si>
  <si>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</si>
  <si>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</si>
  <si>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</si>
  <si>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</si>
  <si>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</si>
  <si>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</si>
  <si>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</si>
  <si>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</si>
  <si>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</si>
  <si>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</si>
  <si>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</si>
  <si>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</si>
  <si>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</si>
  <si>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</si>
  <si>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</si>
  <si>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</si>
  <si>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</si>
  <si>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</si>
  <si>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</si>
  <si>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</si>
  <si>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</si>
  <si>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</si>
  <si>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</si>
  <si>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</si>
  <si>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</si>
  <si>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</si>
  <si>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</si>
  <si>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</si>
  <si>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</si>
  <si>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</si>
  <si>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</si>
  <si>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</si>
  <si>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</si>
  <si>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</si>
  <si>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</si>
  <si>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</si>
  <si>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</si>
  <si>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</si>
  <si>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</si>
  <si>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</si>
  <si>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</si>
  <si>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</si>
  <si>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</si>
  <si>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</si>
  <si>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</si>
  <si>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</si>
  <si>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</si>
  <si>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</si>
  <si>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</si>
  <si>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</si>
  <si>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</si>
  <si>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</si>
  <si>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</si>
  <si>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</si>
  <si>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</si>
  <si>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</si>
  <si>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</si>
  <si>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</si>
  <si>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</si>
  <si>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</si>
  <si>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</si>
  <si>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</si>
  <si>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</si>
  <si>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</si>
  <si>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</si>
  <si>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</si>
  <si>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</si>
  <si>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</si>
  <si>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</si>
  <si>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</si>
  <si>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</si>
  <si>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</si>
  <si>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</si>
  <si>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</si>
  <si>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</si>
  <si>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</si>
  <si>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</si>
  <si>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</si>
  <si>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</si>
  <si>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</si>
  <si>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</si>
  <si>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</si>
  <si>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</si>
  <si>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</si>
  <si>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</si>
  <si>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</si>
  <si>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</si>
  <si>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</si>
  <si>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</si>
  <si>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</si>
  <si>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</si>
  <si>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</si>
  <si>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</si>
  <si>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</si>
  <si>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</si>
  <si>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</si>
  <si>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</si>
  <si>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</si>
  <si>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</si>
  <si>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</si>
  <si>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</si>
  <si>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</si>
  <si>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</si>
  <si>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</si>
  <si>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</si>
  <si>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</si>
  <si>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</si>
  <si>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</si>
  <si>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</si>
  <si>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</si>
  <si>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</si>
  <si>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</si>
  <si>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</si>
  <si>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</si>
  <si>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</si>
  <si>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</si>
  <si>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</si>
  <si>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</si>
  <si>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</si>
  <si>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</si>
  <si>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</si>
  <si>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</si>
  <si>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</si>
  <si>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</si>
  <si>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</si>
  <si>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</si>
  <si>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</si>
  <si>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</si>
  <si>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</si>
  <si>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</si>
  <si>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</si>
  <si>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</si>
  <si>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</si>
  <si>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</si>
  <si>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17:54:24</t>
  </si>
  <si>
    <t>17:54:24</t>
  </si>
  <si>
    <t>none</t>
  </si>
  <si>
    <t>Picabo</t>
  </si>
  <si>
    <t>20230717</t>
  </si>
  <si>
    <t>kse</t>
  </si>
  <si>
    <t>BNL21839</t>
  </si>
  <si>
    <t>17:49:57</t>
  </si>
  <si>
    <t>2/2</t>
  </si>
  <si>
    <t>00000000</t>
  </si>
  <si>
    <t>iiiiiiii</t>
  </si>
  <si>
    <t>off</t>
  </si>
  <si>
    <t>20230717 17:55:24</t>
  </si>
  <si>
    <t>17:55:24</t>
  </si>
  <si>
    <t>20230717 17:56:25</t>
  </si>
  <si>
    <t>17:56:25</t>
  </si>
  <si>
    <t>20230717 17:57:25</t>
  </si>
  <si>
    <t>17:57:25</t>
  </si>
  <si>
    <t>20230717 17:58:26</t>
  </si>
  <si>
    <t>17:58:26</t>
  </si>
  <si>
    <t>20230717 17:59:26</t>
  </si>
  <si>
    <t>17:59:26</t>
  </si>
  <si>
    <t>20230717 18:00:27</t>
  </si>
  <si>
    <t>18:00:27</t>
  </si>
  <si>
    <t>20230717 18:01:28</t>
  </si>
  <si>
    <t>18:01:28</t>
  </si>
  <si>
    <t>20230717 18:02:28</t>
  </si>
  <si>
    <t>18:02:28</t>
  </si>
  <si>
    <t>20230717 18:03:29</t>
  </si>
  <si>
    <t>18:03:29</t>
  </si>
  <si>
    <t>20230717 18:04:29</t>
  </si>
  <si>
    <t>18:04:29</t>
  </si>
  <si>
    <t>20230717 18:05:30</t>
  </si>
  <si>
    <t>18:05:30</t>
  </si>
  <si>
    <t>20230717 18:06:30</t>
  </si>
  <si>
    <t>18:06:30</t>
  </si>
  <si>
    <t>20230717 18:07:31</t>
  </si>
  <si>
    <t>18:07:31</t>
  </si>
  <si>
    <t>20230717 18:08:31</t>
  </si>
  <si>
    <t>18:08:31</t>
  </si>
  <si>
    <t>20230717 18:09:32</t>
  </si>
  <si>
    <t>18:09:32</t>
  </si>
  <si>
    <t>20230717 18:10:32</t>
  </si>
  <si>
    <t>18:10:32</t>
  </si>
  <si>
    <t>20230717 18:11:33</t>
  </si>
  <si>
    <t>18:11:33</t>
  </si>
  <si>
    <t>20230717 18:12:33</t>
  </si>
  <si>
    <t>18:12:33</t>
  </si>
  <si>
    <t>20230717 18:13:46</t>
  </si>
  <si>
    <t>18:13:46</t>
  </si>
  <si>
    <t>DROC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</si>
</sst>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3.3740000000000001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1689645264.0999999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1689645264.0999999</v>
      </c>
      <c r="M19">
        <f t="shared" ref="M19:M38" si="0">(N19)/1000</f>
        <v>4.0562735907449061E-3</v>
      </c>
      <c r="N19">
        <f t="shared" ref="N19:N38" si="1">1000*AZ19*AL19*(AV19-AW19)/(100*$B$7*(1000-AL19*AV19))</f>
        <v>4.0562735907449063</v>
      </c>
      <c r="O19">
        <f t="shared" ref="O19:O38" si="2">AZ19*AL19*(AU19-AT19*(1000-AL19*AW19)/(1000-AL19*AV19))/(100*$B$7)</f>
        <v>16.041939044716692</v>
      </c>
      <c r="P19">
        <f t="shared" ref="P19:P38" si="3">AT19 - IF(AL19&gt;1, O19*$B$7*100/(AN19*BH19), 0)</f>
        <v>399.97699999999998</v>
      </c>
      <c r="Q19">
        <f t="shared" ref="Q19:Q38" si="4">((W19-M19/2)*P19-O19)/(W19+M19/2)</f>
        <v>265.9938721608662</v>
      </c>
      <c r="R19">
        <f t="shared" ref="R19:R38" si="5">Q19*(BA19+BB19)/1000</f>
        <v>26.653210038742269</v>
      </c>
      <c r="S19">
        <f t="shared" ref="S19:S38" si="6">(AT19 - IF(AL19&gt;1, O19*$B$7*100/(AN19*BH19), 0))*(BA19+BB19)/1000</f>
        <v>40.078633786039696</v>
      </c>
      <c r="T19">
        <f t="shared" ref="T19:T38" si="7">2/((1/V19-1/U19)+SIGN(V19)*SQRT((1/V19-1/U19)*(1/V19-1/U19) + 4*$C$7/(($C$7+1)*($C$7+1))*(2*1/V19*1/U19-1/U19*1/U19)))</f>
        <v>0.21344910078590709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3.6597721922283357</v>
      </c>
      <c r="V19">
        <f t="shared" ref="V19:V38" si="9">M19*(1000-(1000*0.61365*EXP(17.502*Z19/(240.97+Z19))/(BA19+BB19)+AV19)/2)/(1000*0.61365*EXP(17.502*Z19/(240.97+Z19))/(BA19+BB19)-AV19)</f>
        <v>0.20676644432419405</v>
      </c>
      <c r="W19">
        <f t="shared" ref="W19:W38" si="10">1/(($C$7+1)/(T19/1.6)+1/(U19/1.37)) + $C$7/(($C$7+1)/(T19/1.6) + $C$7/(U19/1.37))</f>
        <v>0.12981200958433209</v>
      </c>
      <c r="X19">
        <f t="shared" ref="X19:X38" si="11">(AO19*AR19)</f>
        <v>330.77202</v>
      </c>
      <c r="Y19">
        <f t="shared" ref="Y19:Y38" si="12">(BC19+(X19+2*0.95*0.0000000567*(((BC19+$B$9)+273)^4-(BC19+273)^4)-44100*M19)/(1.84*29.3*U19+8*0.95*0.0000000567*(BC19+273)^3))</f>
        <v>29.785416758114255</v>
      </c>
      <c r="Z19">
        <f t="shared" ref="Z19:Z38" si="13">($C$9*BD19+$D$9*BE19+$E$9*Y19)</f>
        <v>28.990200000000002</v>
      </c>
      <c r="AA19">
        <f t="shared" ref="AA19:AA38" si="14">0.61365*EXP(17.502*Z19/(240.97+Z19))</f>
        <v>4.0194926609447528</v>
      </c>
      <c r="AB19">
        <f t="shared" ref="AB19:AB38" si="15">(AC19/AD19*100)</f>
        <v>52.381852034032171</v>
      </c>
      <c r="AC19">
        <f t="shared" ref="AC19:AC38" si="16">AV19*(BA19+BB19)/1000</f>
        <v>2.1139187944986499</v>
      </c>
      <c r="AD19">
        <f t="shared" ref="AD19:AD38" si="17">0.61365*EXP(17.502*BC19/(240.97+BC19))</f>
        <v>4.0355938410219814</v>
      </c>
      <c r="AE19">
        <f t="shared" ref="AE19:AE38" si="18">(AA19-AV19*(BA19+BB19)/1000)</f>
        <v>1.9055738664461028</v>
      </c>
      <c r="AF19">
        <f t="shared" ref="AF19:AF38" si="19">(-M19*44100)</f>
        <v>-178.88166535185036</v>
      </c>
      <c r="AG19">
        <f t="shared" ref="AG19:AG38" si="20">2*29.3*U19*0.92*(BC19-Z19)</f>
        <v>13.633819615334081</v>
      </c>
      <c r="AH19">
        <f t="shared" ref="AH19:AH38" si="21">2*0.95*0.0000000567*(((BC19+$B$9)+273)^4-(Z19+273)^4)</f>
        <v>0.82035589789160679</v>
      </c>
      <c r="AI19">
        <f t="shared" ref="AI19:AI38" si="22">X19+AH19+AF19+AG19</f>
        <v>166.34453016137533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52534.496860101841</v>
      </c>
      <c r="AO19">
        <f t="shared" ref="AO19:AO38" si="26">$B$13*BI19+$C$13*BJ19+$F$13*BU19*(1-BX19)</f>
        <v>1999.95</v>
      </c>
      <c r="AP19">
        <f t="shared" ref="AP19:AP38" si="27">AO19*AQ19</f>
        <v>1685.9580000000001</v>
      </c>
      <c r="AQ19">
        <f t="shared" ref="AQ19:AQ38" si="28">($B$13*$D$11+$C$13*$D$11+$F$13*((CH19+BZ19)/MAX(CH19+BZ19+CI19, 0.1)*$I$11+CI19/MAX(CH19+BZ19+CI19, 0.1)*$J$11))/($B$13+$C$13+$F$13)</f>
        <v>0.84300007500187502</v>
      </c>
      <c r="AR19">
        <f t="shared" ref="AR19:AR38" si="29">($B$13*$K$11+$C$13*$K$11+$F$13*((CH19+BZ19)/MAX(CH19+BZ19+CI19, 0.1)*$P$11+CI19/MAX(CH19+BZ19+CI19, 0.1)*$Q$11))/($B$13+$C$13+$F$13)</f>
        <v>0.16539014475361882</v>
      </c>
      <c r="AS19">
        <v>1689645264.0999999</v>
      </c>
      <c r="AT19">
        <v>399.97699999999998</v>
      </c>
      <c r="AU19">
        <v>411.89499999999998</v>
      </c>
      <c r="AV19">
        <v>21.096499999999999</v>
      </c>
      <c r="AW19">
        <v>18.4175</v>
      </c>
      <c r="AX19">
        <v>402.26400000000001</v>
      </c>
      <c r="AY19">
        <v>21.2121</v>
      </c>
      <c r="AZ19">
        <v>500.08</v>
      </c>
      <c r="BA19">
        <v>100.142</v>
      </c>
      <c r="BB19">
        <v>6.03461E-2</v>
      </c>
      <c r="BC19">
        <v>29.0593</v>
      </c>
      <c r="BD19">
        <v>28.990200000000002</v>
      </c>
      <c r="BE19">
        <v>999.9</v>
      </c>
      <c r="BF19">
        <v>0</v>
      </c>
      <c r="BG19">
        <v>0</v>
      </c>
      <c r="BH19">
        <v>9988.75</v>
      </c>
      <c r="BI19">
        <v>0</v>
      </c>
      <c r="BJ19">
        <v>0.89930200000000005</v>
      </c>
      <c r="BK19">
        <v>-11.918100000000001</v>
      </c>
      <c r="BL19">
        <v>408.59699999999998</v>
      </c>
      <c r="BM19">
        <v>419.62299999999999</v>
      </c>
      <c r="BN19">
        <v>2.6790099999999999</v>
      </c>
      <c r="BO19">
        <v>411.89499999999998</v>
      </c>
      <c r="BP19">
        <v>18.4175</v>
      </c>
      <c r="BQ19">
        <v>2.11266</v>
      </c>
      <c r="BR19">
        <v>1.8443700000000001</v>
      </c>
      <c r="BS19">
        <v>18.314900000000002</v>
      </c>
      <c r="BT19">
        <v>16.167999999999999</v>
      </c>
      <c r="BU19">
        <v>1999.95</v>
      </c>
      <c r="BV19">
        <v>0.89999799999999996</v>
      </c>
      <c r="BW19">
        <v>0.10000199999999999</v>
      </c>
      <c r="BX19">
        <v>0</v>
      </c>
      <c r="BY19">
        <v>2.4472</v>
      </c>
      <c r="BZ19">
        <v>0</v>
      </c>
      <c r="CA19">
        <v>8035.46</v>
      </c>
      <c r="CB19">
        <v>16222.2</v>
      </c>
      <c r="CC19">
        <v>37</v>
      </c>
      <c r="CD19">
        <v>38.25</v>
      </c>
      <c r="CE19">
        <v>37</v>
      </c>
      <c r="CF19">
        <v>36.75</v>
      </c>
      <c r="CG19">
        <v>36.875</v>
      </c>
      <c r="CH19">
        <v>1799.95</v>
      </c>
      <c r="CI19">
        <v>200</v>
      </c>
      <c r="CJ19">
        <v>0</v>
      </c>
      <c r="CK19">
        <v>1689645276.3</v>
      </c>
      <c r="CL19">
        <v>0</v>
      </c>
      <c r="CM19">
        <v>1689644997.5999999</v>
      </c>
      <c r="CN19" t="s">
        <v>353</v>
      </c>
      <c r="CO19">
        <v>1689644992.5999999</v>
      </c>
      <c r="CP19">
        <v>1689644997.5999999</v>
      </c>
      <c r="CQ19">
        <v>63</v>
      </c>
      <c r="CR19">
        <v>0.13800000000000001</v>
      </c>
      <c r="CS19">
        <v>-9.0999999999999998E-2</v>
      </c>
      <c r="CT19">
        <v>-2.3250000000000002</v>
      </c>
      <c r="CU19">
        <v>-0.11600000000000001</v>
      </c>
      <c r="CV19">
        <v>412</v>
      </c>
      <c r="CW19">
        <v>18</v>
      </c>
      <c r="CX19">
        <v>0.17</v>
      </c>
      <c r="CY19">
        <v>0.04</v>
      </c>
      <c r="CZ19">
        <v>17.95269713931517</v>
      </c>
      <c r="DA19">
        <v>-0.85822144070908335</v>
      </c>
      <c r="DB19">
        <v>0.11943056922579651</v>
      </c>
      <c r="DC19">
        <v>1</v>
      </c>
      <c r="DD19">
        <v>411.90647499999989</v>
      </c>
      <c r="DE19">
        <v>-0.54572983114544182</v>
      </c>
      <c r="DF19">
        <v>5.5284259740005018E-2</v>
      </c>
      <c r="DG19">
        <v>-1</v>
      </c>
      <c r="DH19">
        <v>1999.9968292682929</v>
      </c>
      <c r="DI19">
        <v>0.21873985613157301</v>
      </c>
      <c r="DJ19">
        <v>8.0529922461521145E-2</v>
      </c>
      <c r="DK19">
        <v>1</v>
      </c>
      <c r="DL19">
        <v>2</v>
      </c>
      <c r="DM19">
        <v>2</v>
      </c>
      <c r="DN19" t="s">
        <v>354</v>
      </c>
      <c r="DO19">
        <v>2.9634</v>
      </c>
      <c r="DP19">
        <v>2.6681499999999998</v>
      </c>
      <c r="DQ19">
        <v>9.3565599999999999E-2</v>
      </c>
      <c r="DR19">
        <v>9.4821500000000003E-2</v>
      </c>
      <c r="DS19">
        <v>0.10478</v>
      </c>
      <c r="DT19">
        <v>9.3588699999999997E-2</v>
      </c>
      <c r="DU19">
        <v>27282.1</v>
      </c>
      <c r="DV19">
        <v>30774.400000000001</v>
      </c>
      <c r="DW19">
        <v>28335</v>
      </c>
      <c r="DX19">
        <v>32611.4</v>
      </c>
      <c r="DY19">
        <v>35241.4</v>
      </c>
      <c r="DZ19">
        <v>40065.5</v>
      </c>
      <c r="EA19">
        <v>41577.699999999997</v>
      </c>
      <c r="EB19">
        <v>47062.400000000001</v>
      </c>
      <c r="EC19">
        <v>1.9954499999999999</v>
      </c>
      <c r="ED19">
        <v>1.92435</v>
      </c>
      <c r="EE19">
        <v>0.115886</v>
      </c>
      <c r="EF19">
        <v>0</v>
      </c>
      <c r="EG19">
        <v>27.098199999999999</v>
      </c>
      <c r="EH19">
        <v>999.9</v>
      </c>
      <c r="EI19">
        <v>38</v>
      </c>
      <c r="EJ19">
        <v>34.9</v>
      </c>
      <c r="EK19">
        <v>21.313099999999999</v>
      </c>
      <c r="EL19">
        <v>63.774299999999997</v>
      </c>
      <c r="EM19">
        <v>11.2179</v>
      </c>
      <c r="EN19">
        <v>1</v>
      </c>
      <c r="EO19">
        <v>-7.9545199999999996E-2</v>
      </c>
      <c r="EP19">
        <v>-0.96312399999999998</v>
      </c>
      <c r="EQ19">
        <v>20.226400000000002</v>
      </c>
      <c r="ER19">
        <v>5.2271700000000001</v>
      </c>
      <c r="ES19">
        <v>12.0099</v>
      </c>
      <c r="ET19">
        <v>4.9896000000000003</v>
      </c>
      <c r="EU19">
        <v>3.3050000000000002</v>
      </c>
      <c r="EV19">
        <v>5840.1</v>
      </c>
      <c r="EW19">
        <v>9355.9</v>
      </c>
      <c r="EX19">
        <v>489.4</v>
      </c>
      <c r="EY19">
        <v>53.9</v>
      </c>
      <c r="EZ19">
        <v>1.8529100000000001</v>
      </c>
      <c r="FA19">
        <v>1.8616299999999999</v>
      </c>
      <c r="FB19">
        <v>1.8609</v>
      </c>
      <c r="FC19">
        <v>1.8569599999999999</v>
      </c>
      <c r="FD19">
        <v>1.8612299999999999</v>
      </c>
      <c r="FE19">
        <v>1.85745</v>
      </c>
      <c r="FF19">
        <v>1.8595699999999999</v>
      </c>
      <c r="FG19">
        <v>1.8624700000000001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-2.2869999999999999</v>
      </c>
      <c r="FV19">
        <v>-0.11559999999999999</v>
      </c>
      <c r="FW19">
        <v>-0.84313838291872023</v>
      </c>
      <c r="FX19">
        <v>-4.0117494158234393E-3</v>
      </c>
      <c r="FY19">
        <v>1.087516141204025E-6</v>
      </c>
      <c r="FZ19">
        <v>-8.657206703991749E-11</v>
      </c>
      <c r="GA19">
        <v>-0.1155350000000013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4.5</v>
      </c>
      <c r="GJ19">
        <v>4.4000000000000004</v>
      </c>
      <c r="GK19">
        <v>1.0351600000000001</v>
      </c>
      <c r="GL19">
        <v>2.4145500000000002</v>
      </c>
      <c r="GM19">
        <v>1.5942400000000001</v>
      </c>
      <c r="GN19">
        <v>2.3071299999999999</v>
      </c>
      <c r="GO19">
        <v>1.40015</v>
      </c>
      <c r="GP19">
        <v>2.3730500000000001</v>
      </c>
      <c r="GQ19">
        <v>36.410699999999999</v>
      </c>
      <c r="GR19">
        <v>15.0777</v>
      </c>
      <c r="GS19">
        <v>18</v>
      </c>
      <c r="GT19">
        <v>517.02</v>
      </c>
      <c r="GU19">
        <v>500.39299999999997</v>
      </c>
      <c r="GV19">
        <v>28.441500000000001</v>
      </c>
      <c r="GW19">
        <v>26.211400000000001</v>
      </c>
      <c r="GX19">
        <v>30.000599999999999</v>
      </c>
      <c r="GY19">
        <v>26.0929</v>
      </c>
      <c r="GZ19">
        <v>26.0379</v>
      </c>
      <c r="HA19">
        <v>20.771699999999999</v>
      </c>
      <c r="HB19">
        <v>10</v>
      </c>
      <c r="HC19">
        <v>-30</v>
      </c>
      <c r="HD19">
        <v>28.452000000000002</v>
      </c>
      <c r="HE19">
        <v>411.94099999999997</v>
      </c>
      <c r="HF19">
        <v>0</v>
      </c>
      <c r="HG19">
        <v>104.017</v>
      </c>
      <c r="HH19">
        <v>103.639</v>
      </c>
    </row>
    <row r="20" spans="1:216" x14ac:dyDescent="0.2">
      <c r="A20">
        <v>2</v>
      </c>
      <c r="B20">
        <v>1689645324.5999999</v>
      </c>
      <c r="C20">
        <v>60.5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1689645324.5999999</v>
      </c>
      <c r="M20">
        <f t="shared" si="0"/>
        <v>4.0132547556156915E-3</v>
      </c>
      <c r="N20">
        <f t="shared" si="1"/>
        <v>4.0132547556156917</v>
      </c>
      <c r="O20">
        <f t="shared" si="2"/>
        <v>15.980723624124686</v>
      </c>
      <c r="P20">
        <f t="shared" si="3"/>
        <v>399.964</v>
      </c>
      <c r="Q20">
        <f t="shared" si="4"/>
        <v>265.18538640321134</v>
      </c>
      <c r="R20">
        <f t="shared" si="5"/>
        <v>26.572807609795774</v>
      </c>
      <c r="S20">
        <f t="shared" si="6"/>
        <v>40.078250792765601</v>
      </c>
      <c r="T20">
        <f t="shared" si="7"/>
        <v>0.21118000310883575</v>
      </c>
      <c r="U20">
        <f t="shared" si="8"/>
        <v>3.6644826854520947</v>
      </c>
      <c r="V20">
        <f t="shared" si="9"/>
        <v>0.20464446010667953</v>
      </c>
      <c r="W20">
        <f t="shared" si="10"/>
        <v>0.12847313183540596</v>
      </c>
      <c r="X20">
        <f t="shared" si="11"/>
        <v>297.750021</v>
      </c>
      <c r="Y20">
        <f t="shared" si="12"/>
        <v>29.639622079751128</v>
      </c>
      <c r="Z20">
        <f t="shared" si="13"/>
        <v>28.9757</v>
      </c>
      <c r="AA20">
        <f t="shared" si="14"/>
        <v>4.0161210959455493</v>
      </c>
      <c r="AB20">
        <f t="shared" si="15"/>
        <v>52.30084575615345</v>
      </c>
      <c r="AC20">
        <f t="shared" si="16"/>
        <v>2.11110144882266</v>
      </c>
      <c r="AD20">
        <f t="shared" si="17"/>
        <v>4.0364575721498319</v>
      </c>
      <c r="AE20">
        <f t="shared" si="18"/>
        <v>1.9050196471228893</v>
      </c>
      <c r="AF20">
        <f t="shared" si="19"/>
        <v>-176.984534722652</v>
      </c>
      <c r="AG20">
        <f t="shared" si="20"/>
        <v>17.246952253975362</v>
      </c>
      <c r="AH20">
        <f t="shared" si="21"/>
        <v>1.0363708989545404</v>
      </c>
      <c r="AI20">
        <f t="shared" si="22"/>
        <v>139.04880943027791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52629.486654002932</v>
      </c>
      <c r="AO20">
        <f t="shared" si="26"/>
        <v>1800.29</v>
      </c>
      <c r="AP20">
        <f t="shared" si="27"/>
        <v>1517.6444999999999</v>
      </c>
      <c r="AQ20">
        <f t="shared" si="28"/>
        <v>0.84300001666398183</v>
      </c>
      <c r="AR20">
        <f t="shared" si="29"/>
        <v>0.1653900321614851</v>
      </c>
      <c r="AS20">
        <v>1689645324.5999999</v>
      </c>
      <c r="AT20">
        <v>399.964</v>
      </c>
      <c r="AU20">
        <v>411.83100000000002</v>
      </c>
      <c r="AV20">
        <v>21.067900000000002</v>
      </c>
      <c r="AW20">
        <v>18.416799999999999</v>
      </c>
      <c r="AX20">
        <v>402.25</v>
      </c>
      <c r="AY20">
        <v>21.183499999999999</v>
      </c>
      <c r="AZ20">
        <v>499.99799999999999</v>
      </c>
      <c r="BA20">
        <v>100.14400000000001</v>
      </c>
      <c r="BB20">
        <v>6.0645400000000002E-2</v>
      </c>
      <c r="BC20">
        <v>29.062999999999999</v>
      </c>
      <c r="BD20">
        <v>28.9757</v>
      </c>
      <c r="BE20">
        <v>999.9</v>
      </c>
      <c r="BF20">
        <v>0</v>
      </c>
      <c r="BG20">
        <v>0</v>
      </c>
      <c r="BH20">
        <v>10007.5</v>
      </c>
      <c r="BI20">
        <v>0</v>
      </c>
      <c r="BJ20">
        <v>0.77939499999999995</v>
      </c>
      <c r="BK20">
        <v>-11.867599999999999</v>
      </c>
      <c r="BL20">
        <v>408.572</v>
      </c>
      <c r="BM20">
        <v>419.55799999999999</v>
      </c>
      <c r="BN20">
        <v>2.6511200000000001</v>
      </c>
      <c r="BO20">
        <v>411.83100000000002</v>
      </c>
      <c r="BP20">
        <v>18.416799999999999</v>
      </c>
      <c r="BQ20">
        <v>2.1098300000000001</v>
      </c>
      <c r="BR20">
        <v>1.84433</v>
      </c>
      <c r="BS20">
        <v>18.293600000000001</v>
      </c>
      <c r="BT20">
        <v>16.1677</v>
      </c>
      <c r="BU20">
        <v>1800.29</v>
      </c>
      <c r="BV20">
        <v>0.90000100000000005</v>
      </c>
      <c r="BW20">
        <v>9.9999099999999994E-2</v>
      </c>
      <c r="BX20">
        <v>0</v>
      </c>
      <c r="BY20">
        <v>2.2170000000000001</v>
      </c>
      <c r="BZ20">
        <v>0</v>
      </c>
      <c r="CA20">
        <v>7121.45</v>
      </c>
      <c r="CB20">
        <v>14602.7</v>
      </c>
      <c r="CC20">
        <v>36.936999999999998</v>
      </c>
      <c r="CD20">
        <v>38.311999999999998</v>
      </c>
      <c r="CE20">
        <v>36.936999999999998</v>
      </c>
      <c r="CF20">
        <v>36.75</v>
      </c>
      <c r="CG20">
        <v>36.811999999999998</v>
      </c>
      <c r="CH20">
        <v>1620.26</v>
      </c>
      <c r="CI20">
        <v>180.03</v>
      </c>
      <c r="CJ20">
        <v>0</v>
      </c>
      <c r="CK20">
        <v>1689645336.3</v>
      </c>
      <c r="CL20">
        <v>0</v>
      </c>
      <c r="CM20">
        <v>1689644997.5999999</v>
      </c>
      <c r="CN20" t="s">
        <v>353</v>
      </c>
      <c r="CO20">
        <v>1689644992.5999999</v>
      </c>
      <c r="CP20">
        <v>1689644997.5999999</v>
      </c>
      <c r="CQ20">
        <v>63</v>
      </c>
      <c r="CR20">
        <v>0.13800000000000001</v>
      </c>
      <c r="CS20">
        <v>-9.0999999999999998E-2</v>
      </c>
      <c r="CT20">
        <v>-2.3250000000000002</v>
      </c>
      <c r="CU20">
        <v>-0.11600000000000001</v>
      </c>
      <c r="CV20">
        <v>412</v>
      </c>
      <c r="CW20">
        <v>18</v>
      </c>
      <c r="CX20">
        <v>0.17</v>
      </c>
      <c r="CY20">
        <v>0.04</v>
      </c>
      <c r="CZ20">
        <v>17.87315536495996</v>
      </c>
      <c r="DA20">
        <v>6.1397786856423747E-2</v>
      </c>
      <c r="DB20">
        <v>4.8562055936314609E-2</v>
      </c>
      <c r="DC20">
        <v>1</v>
      </c>
      <c r="DD20">
        <v>411.81285000000003</v>
      </c>
      <c r="DE20">
        <v>-0.24164352720421581</v>
      </c>
      <c r="DF20">
        <v>3.178171644200424E-2</v>
      </c>
      <c r="DG20">
        <v>-1</v>
      </c>
      <c r="DH20">
        <v>1800.0084999999999</v>
      </c>
      <c r="DI20">
        <v>2.7866259145343662E-2</v>
      </c>
      <c r="DJ20">
        <v>0.1238254820301315</v>
      </c>
      <c r="DK20">
        <v>1</v>
      </c>
      <c r="DL20">
        <v>2</v>
      </c>
      <c r="DM20">
        <v>2</v>
      </c>
      <c r="DN20" t="s">
        <v>354</v>
      </c>
      <c r="DO20">
        <v>2.9631099999999999</v>
      </c>
      <c r="DP20">
        <v>2.6686100000000001</v>
      </c>
      <c r="DQ20">
        <v>9.3556600000000004E-2</v>
      </c>
      <c r="DR20">
        <v>9.4805299999999995E-2</v>
      </c>
      <c r="DS20">
        <v>0.104672</v>
      </c>
      <c r="DT20">
        <v>9.3581399999999995E-2</v>
      </c>
      <c r="DU20">
        <v>27279</v>
      </c>
      <c r="DV20">
        <v>30772.3</v>
      </c>
      <c r="DW20">
        <v>28331.7</v>
      </c>
      <c r="DX20">
        <v>32608.799999999999</v>
      </c>
      <c r="DY20">
        <v>35241.599999999999</v>
      </c>
      <c r="DZ20">
        <v>40062.6</v>
      </c>
      <c r="EA20">
        <v>41572.699999999997</v>
      </c>
      <c r="EB20">
        <v>47058.6</v>
      </c>
      <c r="EC20">
        <v>1.9947999999999999</v>
      </c>
      <c r="ED20">
        <v>1.9234</v>
      </c>
      <c r="EE20">
        <v>0.115421</v>
      </c>
      <c r="EF20">
        <v>0</v>
      </c>
      <c r="EG20">
        <v>27.0913</v>
      </c>
      <c r="EH20">
        <v>999.9</v>
      </c>
      <c r="EI20">
        <v>38.1</v>
      </c>
      <c r="EJ20">
        <v>34.9</v>
      </c>
      <c r="EK20">
        <v>21.370899999999999</v>
      </c>
      <c r="EL20">
        <v>63.804299999999998</v>
      </c>
      <c r="EM20">
        <v>11.27</v>
      </c>
      <c r="EN20">
        <v>1</v>
      </c>
      <c r="EO20">
        <v>-7.3866899999999999E-2</v>
      </c>
      <c r="EP20">
        <v>-1.5026600000000001</v>
      </c>
      <c r="EQ20">
        <v>20.2241</v>
      </c>
      <c r="ER20">
        <v>5.2276199999999999</v>
      </c>
      <c r="ES20">
        <v>12.0099</v>
      </c>
      <c r="ET20">
        <v>4.9894999999999996</v>
      </c>
      <c r="EU20">
        <v>3.3050000000000002</v>
      </c>
      <c r="EV20">
        <v>5841.5</v>
      </c>
      <c r="EW20">
        <v>9358.4</v>
      </c>
      <c r="EX20">
        <v>489.4</v>
      </c>
      <c r="EY20">
        <v>53.9</v>
      </c>
      <c r="EZ20">
        <v>1.85294</v>
      </c>
      <c r="FA20">
        <v>1.86164</v>
      </c>
      <c r="FB20">
        <v>1.8608800000000001</v>
      </c>
      <c r="FC20">
        <v>1.85697</v>
      </c>
      <c r="FD20">
        <v>1.8612</v>
      </c>
      <c r="FE20">
        <v>1.85745</v>
      </c>
      <c r="FF20">
        <v>1.8595299999999999</v>
      </c>
      <c r="FG20">
        <v>1.8624799999999999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-2.286</v>
      </c>
      <c r="FV20">
        <v>-0.11559999999999999</v>
      </c>
      <c r="FW20">
        <v>-0.84313838291872023</v>
      </c>
      <c r="FX20">
        <v>-4.0117494158234393E-3</v>
      </c>
      <c r="FY20">
        <v>1.087516141204025E-6</v>
      </c>
      <c r="FZ20">
        <v>-8.657206703991749E-11</v>
      </c>
      <c r="GA20">
        <v>-0.1155350000000013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5.5</v>
      </c>
      <c r="GJ20">
        <v>5.5</v>
      </c>
      <c r="GK20">
        <v>1.0339400000000001</v>
      </c>
      <c r="GL20">
        <v>2.4084500000000002</v>
      </c>
      <c r="GM20">
        <v>1.5942400000000001</v>
      </c>
      <c r="GN20">
        <v>2.3083499999999999</v>
      </c>
      <c r="GO20">
        <v>1.39893</v>
      </c>
      <c r="GP20">
        <v>2.3278799999999999</v>
      </c>
      <c r="GQ20">
        <v>36.410699999999999</v>
      </c>
      <c r="GR20">
        <v>15.068899999999999</v>
      </c>
      <c r="GS20">
        <v>18</v>
      </c>
      <c r="GT20">
        <v>516.90300000000002</v>
      </c>
      <c r="GU20">
        <v>499.98599999999999</v>
      </c>
      <c r="GV20">
        <v>29.0426</v>
      </c>
      <c r="GW20">
        <v>26.259599999999999</v>
      </c>
      <c r="GX20">
        <v>30.000399999999999</v>
      </c>
      <c r="GY20">
        <v>26.126200000000001</v>
      </c>
      <c r="GZ20">
        <v>26.0655</v>
      </c>
      <c r="HA20">
        <v>20.769200000000001</v>
      </c>
      <c r="HB20">
        <v>10</v>
      </c>
      <c r="HC20">
        <v>-30</v>
      </c>
      <c r="HD20">
        <v>29.045100000000001</v>
      </c>
      <c r="HE20">
        <v>411.77800000000002</v>
      </c>
      <c r="HF20">
        <v>0</v>
      </c>
      <c r="HG20">
        <v>104.004</v>
      </c>
      <c r="HH20">
        <v>103.631</v>
      </c>
    </row>
    <row r="21" spans="1:216" x14ac:dyDescent="0.2">
      <c r="A21">
        <v>3</v>
      </c>
      <c r="B21">
        <v>1689645385.0999999</v>
      </c>
      <c r="C21">
        <v>121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1689645385.0999999</v>
      </c>
      <c r="M21">
        <f t="shared" si="0"/>
        <v>3.9817315232877036E-3</v>
      </c>
      <c r="N21">
        <f t="shared" si="1"/>
        <v>3.9817315232877037</v>
      </c>
      <c r="O21">
        <f t="shared" si="2"/>
        <v>15.62513624537357</v>
      </c>
      <c r="P21">
        <f t="shared" si="3"/>
        <v>400.05599999999998</v>
      </c>
      <c r="Q21">
        <f t="shared" si="4"/>
        <v>265.92246796198242</v>
      </c>
      <c r="R21">
        <f t="shared" si="5"/>
        <v>26.64697164568631</v>
      </c>
      <c r="S21">
        <f t="shared" si="6"/>
        <v>40.087928524379997</v>
      </c>
      <c r="T21">
        <f t="shared" si="7"/>
        <v>0.20764275027418394</v>
      </c>
      <c r="U21">
        <f t="shared" si="8"/>
        <v>3.6608039374983021</v>
      </c>
      <c r="V21">
        <f t="shared" si="9"/>
        <v>0.2013146413419746</v>
      </c>
      <c r="W21">
        <f t="shared" si="10"/>
        <v>0.12637414163094332</v>
      </c>
      <c r="X21">
        <f t="shared" si="11"/>
        <v>248.075424</v>
      </c>
      <c r="Y21">
        <f t="shared" si="12"/>
        <v>29.471793049525132</v>
      </c>
      <c r="Z21">
        <f t="shared" si="13"/>
        <v>29.005199999999999</v>
      </c>
      <c r="AA21">
        <f t="shared" si="14"/>
        <v>4.0229830837721927</v>
      </c>
      <c r="AB21">
        <f t="shared" si="15"/>
        <v>51.87832343001795</v>
      </c>
      <c r="AC21">
        <f t="shared" si="16"/>
        <v>2.1016160861025002</v>
      </c>
      <c r="AD21">
        <f t="shared" si="17"/>
        <v>4.0510485828199654</v>
      </c>
      <c r="AE21">
        <f t="shared" si="18"/>
        <v>1.9213669976696925</v>
      </c>
      <c r="AF21">
        <f t="shared" si="19"/>
        <v>-175.59436017698772</v>
      </c>
      <c r="AG21">
        <f t="shared" si="20"/>
        <v>23.722823677784802</v>
      </c>
      <c r="AH21">
        <f t="shared" si="21"/>
        <v>1.427590504568323</v>
      </c>
      <c r="AI21">
        <f t="shared" si="22"/>
        <v>97.631478005365395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52544.018562494719</v>
      </c>
      <c r="AO21">
        <f t="shared" si="26"/>
        <v>1499.94</v>
      </c>
      <c r="AP21">
        <f t="shared" si="27"/>
        <v>1264.4495999999999</v>
      </c>
      <c r="AQ21">
        <f t="shared" si="28"/>
        <v>0.84300012000480018</v>
      </c>
      <c r="AR21">
        <f t="shared" si="29"/>
        <v>0.16539023160926436</v>
      </c>
      <c r="AS21">
        <v>1689645385.0999999</v>
      </c>
      <c r="AT21">
        <v>400.05599999999998</v>
      </c>
      <c r="AU21">
        <v>411.67200000000003</v>
      </c>
      <c r="AV21">
        <v>20.972999999999999</v>
      </c>
      <c r="AW21">
        <v>18.3431</v>
      </c>
      <c r="AX21">
        <v>402.34300000000002</v>
      </c>
      <c r="AY21">
        <v>21.0885</v>
      </c>
      <c r="AZ21">
        <v>500.11799999999999</v>
      </c>
      <c r="BA21">
        <v>100.146</v>
      </c>
      <c r="BB21">
        <v>5.9792499999999998E-2</v>
      </c>
      <c r="BC21">
        <v>29.125399999999999</v>
      </c>
      <c r="BD21">
        <v>29.005199999999999</v>
      </c>
      <c r="BE21">
        <v>999.9</v>
      </c>
      <c r="BF21">
        <v>0</v>
      </c>
      <c r="BG21">
        <v>0</v>
      </c>
      <c r="BH21">
        <v>9992.5</v>
      </c>
      <c r="BI21">
        <v>0</v>
      </c>
      <c r="BJ21">
        <v>0.77939499999999995</v>
      </c>
      <c r="BK21">
        <v>-11.6158</v>
      </c>
      <c r="BL21">
        <v>408.62599999999998</v>
      </c>
      <c r="BM21">
        <v>419.36500000000001</v>
      </c>
      <c r="BN21">
        <v>2.6298499999999998</v>
      </c>
      <c r="BO21">
        <v>411.67200000000003</v>
      </c>
      <c r="BP21">
        <v>18.3431</v>
      </c>
      <c r="BQ21">
        <v>2.1003599999999998</v>
      </c>
      <c r="BR21">
        <v>1.8369899999999999</v>
      </c>
      <c r="BS21">
        <v>18.221900000000002</v>
      </c>
      <c r="BT21">
        <v>16.1051</v>
      </c>
      <c r="BU21">
        <v>1499.94</v>
      </c>
      <c r="BV21">
        <v>0.89999799999999996</v>
      </c>
      <c r="BW21">
        <v>0.10000199999999999</v>
      </c>
      <c r="BX21">
        <v>0</v>
      </c>
      <c r="BY21">
        <v>2.7475999999999998</v>
      </c>
      <c r="BZ21">
        <v>0</v>
      </c>
      <c r="CA21">
        <v>6151.01</v>
      </c>
      <c r="CB21">
        <v>12166.4</v>
      </c>
      <c r="CC21">
        <v>36.625</v>
      </c>
      <c r="CD21">
        <v>38.25</v>
      </c>
      <c r="CE21">
        <v>36.875</v>
      </c>
      <c r="CF21">
        <v>36.75</v>
      </c>
      <c r="CG21">
        <v>36.625</v>
      </c>
      <c r="CH21">
        <v>1349.94</v>
      </c>
      <c r="CI21">
        <v>150</v>
      </c>
      <c r="CJ21">
        <v>0</v>
      </c>
      <c r="CK21">
        <v>1689645396.9000001</v>
      </c>
      <c r="CL21">
        <v>0</v>
      </c>
      <c r="CM21">
        <v>1689644997.5999999</v>
      </c>
      <c r="CN21" t="s">
        <v>353</v>
      </c>
      <c r="CO21">
        <v>1689644992.5999999</v>
      </c>
      <c r="CP21">
        <v>1689644997.5999999</v>
      </c>
      <c r="CQ21">
        <v>63</v>
      </c>
      <c r="CR21">
        <v>0.13800000000000001</v>
      </c>
      <c r="CS21">
        <v>-9.0999999999999998E-2</v>
      </c>
      <c r="CT21">
        <v>-2.3250000000000002</v>
      </c>
      <c r="CU21">
        <v>-0.11600000000000001</v>
      </c>
      <c r="CV21">
        <v>412</v>
      </c>
      <c r="CW21">
        <v>18</v>
      </c>
      <c r="CX21">
        <v>0.17</v>
      </c>
      <c r="CY21">
        <v>0.04</v>
      </c>
      <c r="CZ21">
        <v>17.6266989014769</v>
      </c>
      <c r="DA21">
        <v>0.19438156824484759</v>
      </c>
      <c r="DB21">
        <v>4.2074039210787222E-2</v>
      </c>
      <c r="DC21">
        <v>1</v>
      </c>
      <c r="DD21">
        <v>411.66127499999999</v>
      </c>
      <c r="DE21">
        <v>0.16184240150000381</v>
      </c>
      <c r="DF21">
        <v>2.402809553418625E-2</v>
      </c>
      <c r="DG21">
        <v>-1</v>
      </c>
      <c r="DH21">
        <v>1499.984878048781</v>
      </c>
      <c r="DI21">
        <v>-0.19075141074148699</v>
      </c>
      <c r="DJ21">
        <v>0.13780725229985019</v>
      </c>
      <c r="DK21">
        <v>1</v>
      </c>
      <c r="DL21">
        <v>2</v>
      </c>
      <c r="DM21">
        <v>2</v>
      </c>
      <c r="DN21" t="s">
        <v>354</v>
      </c>
      <c r="DO21">
        <v>2.9633500000000002</v>
      </c>
      <c r="DP21">
        <v>2.66764</v>
      </c>
      <c r="DQ21">
        <v>9.3565300000000004E-2</v>
      </c>
      <c r="DR21">
        <v>9.4770900000000005E-2</v>
      </c>
      <c r="DS21">
        <v>0.10433099999999999</v>
      </c>
      <c r="DT21">
        <v>9.3308699999999994E-2</v>
      </c>
      <c r="DU21">
        <v>27277.3</v>
      </c>
      <c r="DV21">
        <v>30770</v>
      </c>
      <c r="DW21">
        <v>28330.400000000001</v>
      </c>
      <c r="DX21">
        <v>32605.3</v>
      </c>
      <c r="DY21">
        <v>35253.4</v>
      </c>
      <c r="DZ21">
        <v>40070.400000000001</v>
      </c>
      <c r="EA21">
        <v>41570.300000000003</v>
      </c>
      <c r="EB21">
        <v>47053.7</v>
      </c>
      <c r="EC21">
        <v>1.9945200000000001</v>
      </c>
      <c r="ED21">
        <v>1.9225300000000001</v>
      </c>
      <c r="EE21">
        <v>0.116296</v>
      </c>
      <c r="EF21">
        <v>0</v>
      </c>
      <c r="EG21">
        <v>27.1067</v>
      </c>
      <c r="EH21">
        <v>999.9</v>
      </c>
      <c r="EI21">
        <v>38</v>
      </c>
      <c r="EJ21">
        <v>34.9</v>
      </c>
      <c r="EK21">
        <v>21.316500000000001</v>
      </c>
      <c r="EL21">
        <v>63.554299999999998</v>
      </c>
      <c r="EM21">
        <v>11.097799999999999</v>
      </c>
      <c r="EN21">
        <v>1</v>
      </c>
      <c r="EO21">
        <v>-6.9237800000000002E-2</v>
      </c>
      <c r="EP21">
        <v>-1.7528699999999999</v>
      </c>
      <c r="EQ21">
        <v>20.2242</v>
      </c>
      <c r="ER21">
        <v>5.2262700000000004</v>
      </c>
      <c r="ES21">
        <v>12.0099</v>
      </c>
      <c r="ET21">
        <v>4.9895500000000004</v>
      </c>
      <c r="EU21">
        <v>3.3050000000000002</v>
      </c>
      <c r="EV21">
        <v>5842.9</v>
      </c>
      <c r="EW21">
        <v>9360.7999999999993</v>
      </c>
      <c r="EX21">
        <v>489.4</v>
      </c>
      <c r="EY21">
        <v>53.9</v>
      </c>
      <c r="EZ21">
        <v>1.8528800000000001</v>
      </c>
      <c r="FA21">
        <v>1.86161</v>
      </c>
      <c r="FB21">
        <v>1.86086</v>
      </c>
      <c r="FC21">
        <v>1.8569800000000001</v>
      </c>
      <c r="FD21">
        <v>1.86121</v>
      </c>
      <c r="FE21">
        <v>1.85745</v>
      </c>
      <c r="FF21">
        <v>1.8595600000000001</v>
      </c>
      <c r="FG21">
        <v>1.8624700000000001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-2.2869999999999999</v>
      </c>
      <c r="FV21">
        <v>-0.11550000000000001</v>
      </c>
      <c r="FW21">
        <v>-0.84313838291872023</v>
      </c>
      <c r="FX21">
        <v>-4.0117494158234393E-3</v>
      </c>
      <c r="FY21">
        <v>1.087516141204025E-6</v>
      </c>
      <c r="FZ21">
        <v>-8.657206703991749E-11</v>
      </c>
      <c r="GA21">
        <v>-0.1155350000000013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6.5</v>
      </c>
      <c r="GJ21">
        <v>6.5</v>
      </c>
      <c r="GK21">
        <v>1.0339400000000001</v>
      </c>
      <c r="GL21">
        <v>2.4206500000000002</v>
      </c>
      <c r="GM21">
        <v>1.5942400000000001</v>
      </c>
      <c r="GN21">
        <v>2.3071299999999999</v>
      </c>
      <c r="GO21">
        <v>1.40015</v>
      </c>
      <c r="GP21">
        <v>2.2985799999999998</v>
      </c>
      <c r="GQ21">
        <v>36.387099999999997</v>
      </c>
      <c r="GR21">
        <v>15.0602</v>
      </c>
      <c r="GS21">
        <v>18</v>
      </c>
      <c r="GT21">
        <v>517.05499999999995</v>
      </c>
      <c r="GU21">
        <v>499.66899999999998</v>
      </c>
      <c r="GV21">
        <v>29.508600000000001</v>
      </c>
      <c r="GW21">
        <v>26.304600000000001</v>
      </c>
      <c r="GX21">
        <v>30.000399999999999</v>
      </c>
      <c r="GY21">
        <v>26.161799999999999</v>
      </c>
      <c r="GZ21">
        <v>26.097100000000001</v>
      </c>
      <c r="HA21">
        <v>20.756499999999999</v>
      </c>
      <c r="HB21">
        <v>10</v>
      </c>
      <c r="HC21">
        <v>-30</v>
      </c>
      <c r="HD21">
        <v>29.502800000000001</v>
      </c>
      <c r="HE21">
        <v>411.55099999999999</v>
      </c>
      <c r="HF21">
        <v>0</v>
      </c>
      <c r="HG21">
        <v>103.999</v>
      </c>
      <c r="HH21">
        <v>103.62</v>
      </c>
    </row>
    <row r="22" spans="1:216" x14ac:dyDescent="0.2">
      <c r="A22">
        <v>4</v>
      </c>
      <c r="B22">
        <v>1689645445.5999999</v>
      </c>
      <c r="C22">
        <v>181.5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1689645445.5999999</v>
      </c>
      <c r="M22">
        <f t="shared" si="0"/>
        <v>3.9213886423803126E-3</v>
      </c>
      <c r="N22">
        <f t="shared" si="1"/>
        <v>3.9213886423803124</v>
      </c>
      <c r="O22">
        <f t="shared" si="2"/>
        <v>15.296385412194727</v>
      </c>
      <c r="P22">
        <f t="shared" si="3"/>
        <v>400.04899999999998</v>
      </c>
      <c r="Q22">
        <f t="shared" si="4"/>
        <v>265.85558262500496</v>
      </c>
      <c r="R22">
        <f t="shared" si="5"/>
        <v>26.640646782658504</v>
      </c>
      <c r="S22">
        <f t="shared" si="6"/>
        <v>40.087795033397803</v>
      </c>
      <c r="T22">
        <f t="shared" si="7"/>
        <v>0.20315681997843474</v>
      </c>
      <c r="U22">
        <f t="shared" si="8"/>
        <v>3.6645323445825349</v>
      </c>
      <c r="V22">
        <f t="shared" si="9"/>
        <v>0.19710085644345271</v>
      </c>
      <c r="W22">
        <f t="shared" si="10"/>
        <v>0.12371710230322834</v>
      </c>
      <c r="X22">
        <f t="shared" si="11"/>
        <v>206.740692</v>
      </c>
      <c r="Y22">
        <f t="shared" si="12"/>
        <v>29.348507967335689</v>
      </c>
      <c r="Z22">
        <f t="shared" si="13"/>
        <v>29.0091</v>
      </c>
      <c r="AA22">
        <f t="shared" si="14"/>
        <v>4.0238910265050345</v>
      </c>
      <c r="AB22">
        <f t="shared" si="15"/>
        <v>51.434094776915273</v>
      </c>
      <c r="AC22">
        <f t="shared" si="16"/>
        <v>2.0910639798622803</v>
      </c>
      <c r="AD22">
        <f t="shared" si="17"/>
        <v>4.0655211079962363</v>
      </c>
      <c r="AE22">
        <f t="shared" si="18"/>
        <v>1.9328270466427542</v>
      </c>
      <c r="AF22">
        <f t="shared" si="19"/>
        <v>-172.93323912897179</v>
      </c>
      <c r="AG22">
        <f t="shared" si="20"/>
        <v>35.166083661481949</v>
      </c>
      <c r="AH22">
        <f t="shared" si="21"/>
        <v>2.114757981450579</v>
      </c>
      <c r="AI22">
        <f t="shared" si="22"/>
        <v>71.088294513960719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52608.923803806538</v>
      </c>
      <c r="AO22">
        <f t="shared" si="26"/>
        <v>1250.02</v>
      </c>
      <c r="AP22">
        <f t="shared" si="27"/>
        <v>1053.7668000000001</v>
      </c>
      <c r="AQ22">
        <f t="shared" si="28"/>
        <v>0.84299995200076805</v>
      </c>
      <c r="AR22">
        <f t="shared" si="29"/>
        <v>0.16538990736148221</v>
      </c>
      <c r="AS22">
        <v>1689645445.5999999</v>
      </c>
      <c r="AT22">
        <v>400.04899999999998</v>
      </c>
      <c r="AU22">
        <v>411.42899999999997</v>
      </c>
      <c r="AV22">
        <v>20.8674</v>
      </c>
      <c r="AW22">
        <v>18.276599999999998</v>
      </c>
      <c r="AX22">
        <v>402.33600000000001</v>
      </c>
      <c r="AY22">
        <v>20.982900000000001</v>
      </c>
      <c r="AZ22">
        <v>500.02600000000001</v>
      </c>
      <c r="BA22">
        <v>100.146</v>
      </c>
      <c r="BB22">
        <v>6.1212200000000001E-2</v>
      </c>
      <c r="BC22">
        <v>29.187100000000001</v>
      </c>
      <c r="BD22">
        <v>29.0091</v>
      </c>
      <c r="BE22">
        <v>999.9</v>
      </c>
      <c r="BF22">
        <v>0</v>
      </c>
      <c r="BG22">
        <v>0</v>
      </c>
      <c r="BH22">
        <v>10007.5</v>
      </c>
      <c r="BI22">
        <v>0</v>
      </c>
      <c r="BJ22">
        <v>0.77939499999999995</v>
      </c>
      <c r="BK22">
        <v>-11.3804</v>
      </c>
      <c r="BL22">
        <v>408.57499999999999</v>
      </c>
      <c r="BM22">
        <v>419.089</v>
      </c>
      <c r="BN22">
        <v>2.5907499999999999</v>
      </c>
      <c r="BO22">
        <v>411.42899999999997</v>
      </c>
      <c r="BP22">
        <v>18.276599999999998</v>
      </c>
      <c r="BQ22">
        <v>2.0897700000000001</v>
      </c>
      <c r="BR22">
        <v>1.8303199999999999</v>
      </c>
      <c r="BS22">
        <v>18.141500000000001</v>
      </c>
      <c r="BT22">
        <v>16.048200000000001</v>
      </c>
      <c r="BU22">
        <v>1250.02</v>
      </c>
      <c r="BV22">
        <v>0.89999799999999996</v>
      </c>
      <c r="BW22">
        <v>0.10000199999999999</v>
      </c>
      <c r="BX22">
        <v>0</v>
      </c>
      <c r="BY22">
        <v>3.0057</v>
      </c>
      <c r="BZ22">
        <v>0</v>
      </c>
      <c r="CA22">
        <v>5527.25</v>
      </c>
      <c r="CB22">
        <v>10139.299999999999</v>
      </c>
      <c r="CC22">
        <v>36.25</v>
      </c>
      <c r="CD22">
        <v>38.186999999999998</v>
      </c>
      <c r="CE22">
        <v>36.686999999999998</v>
      </c>
      <c r="CF22">
        <v>36.625</v>
      </c>
      <c r="CG22">
        <v>36.436999999999998</v>
      </c>
      <c r="CH22">
        <v>1125.02</v>
      </c>
      <c r="CI22">
        <v>125</v>
      </c>
      <c r="CJ22">
        <v>0</v>
      </c>
      <c r="CK22">
        <v>1689645457.5</v>
      </c>
      <c r="CL22">
        <v>0</v>
      </c>
      <c r="CM22">
        <v>1689644997.5999999</v>
      </c>
      <c r="CN22" t="s">
        <v>353</v>
      </c>
      <c r="CO22">
        <v>1689644992.5999999</v>
      </c>
      <c r="CP22">
        <v>1689644997.5999999</v>
      </c>
      <c r="CQ22">
        <v>63</v>
      </c>
      <c r="CR22">
        <v>0.13800000000000001</v>
      </c>
      <c r="CS22">
        <v>-9.0999999999999998E-2</v>
      </c>
      <c r="CT22">
        <v>-2.3250000000000002</v>
      </c>
      <c r="CU22">
        <v>-0.11600000000000001</v>
      </c>
      <c r="CV22">
        <v>412</v>
      </c>
      <c r="CW22">
        <v>18</v>
      </c>
      <c r="CX22">
        <v>0.17</v>
      </c>
      <c r="CY22">
        <v>0.04</v>
      </c>
      <c r="CZ22">
        <v>17.34245425962488</v>
      </c>
      <c r="DA22">
        <v>0.3962874611161713</v>
      </c>
      <c r="DB22">
        <v>6.95524643569993E-2</v>
      </c>
      <c r="DC22">
        <v>1</v>
      </c>
      <c r="DD22">
        <v>411.47465</v>
      </c>
      <c r="DE22">
        <v>0.23815384615338439</v>
      </c>
      <c r="DF22">
        <v>2.9521644601875979E-2</v>
      </c>
      <c r="DG22">
        <v>-1</v>
      </c>
      <c r="DH22">
        <v>1250.010243902439</v>
      </c>
      <c r="DI22">
        <v>-7.998762030808855E-2</v>
      </c>
      <c r="DJ22">
        <v>9.3194991095317897E-2</v>
      </c>
      <c r="DK22">
        <v>1</v>
      </c>
      <c r="DL22">
        <v>2</v>
      </c>
      <c r="DM22">
        <v>2</v>
      </c>
      <c r="DN22" t="s">
        <v>354</v>
      </c>
      <c r="DO22">
        <v>2.9630700000000001</v>
      </c>
      <c r="DP22">
        <v>2.6691799999999999</v>
      </c>
      <c r="DQ22">
        <v>9.3557399999999999E-2</v>
      </c>
      <c r="DR22">
        <v>9.4723399999999999E-2</v>
      </c>
      <c r="DS22">
        <v>0.103952</v>
      </c>
      <c r="DT22">
        <v>9.3062900000000004E-2</v>
      </c>
      <c r="DU22">
        <v>27276.3</v>
      </c>
      <c r="DV22">
        <v>30771</v>
      </c>
      <c r="DW22">
        <v>28329.200000000001</v>
      </c>
      <c r="DX22">
        <v>32604.799999999999</v>
      </c>
      <c r="DY22">
        <v>35267.699999999997</v>
      </c>
      <c r="DZ22">
        <v>40080.199999999997</v>
      </c>
      <c r="EA22">
        <v>41569.199999999997</v>
      </c>
      <c r="EB22">
        <v>47052.5</v>
      </c>
      <c r="EC22">
        <v>1.9938</v>
      </c>
      <c r="ED22">
        <v>1.92262</v>
      </c>
      <c r="EE22">
        <v>0.114582</v>
      </c>
      <c r="EF22">
        <v>0</v>
      </c>
      <c r="EG22">
        <v>27.1386</v>
      </c>
      <c r="EH22">
        <v>999.9</v>
      </c>
      <c r="EI22">
        <v>38</v>
      </c>
      <c r="EJ22">
        <v>34.9</v>
      </c>
      <c r="EK22">
        <v>21.3156</v>
      </c>
      <c r="EL22">
        <v>63.704300000000003</v>
      </c>
      <c r="EM22">
        <v>11.5184</v>
      </c>
      <c r="EN22">
        <v>1</v>
      </c>
      <c r="EO22">
        <v>-6.7395800000000006E-2</v>
      </c>
      <c r="EP22">
        <v>7.4558799999999995E-2</v>
      </c>
      <c r="EQ22">
        <v>20.233699999999999</v>
      </c>
      <c r="ER22">
        <v>5.22403</v>
      </c>
      <c r="ES22">
        <v>12.0099</v>
      </c>
      <c r="ET22">
        <v>4.9897499999999999</v>
      </c>
      <c r="EU22">
        <v>3.3050000000000002</v>
      </c>
      <c r="EV22">
        <v>5844.3</v>
      </c>
      <c r="EW22">
        <v>9363.2000000000007</v>
      </c>
      <c r="EX22">
        <v>489.4</v>
      </c>
      <c r="EY22">
        <v>53.9</v>
      </c>
      <c r="EZ22">
        <v>1.8529500000000001</v>
      </c>
      <c r="FA22">
        <v>1.8616299999999999</v>
      </c>
      <c r="FB22">
        <v>1.8609100000000001</v>
      </c>
      <c r="FC22">
        <v>1.8569800000000001</v>
      </c>
      <c r="FD22">
        <v>1.8612299999999999</v>
      </c>
      <c r="FE22">
        <v>1.85745</v>
      </c>
      <c r="FF22">
        <v>1.85958</v>
      </c>
      <c r="FG22">
        <v>1.8624799999999999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-2.2869999999999999</v>
      </c>
      <c r="FV22">
        <v>-0.11550000000000001</v>
      </c>
      <c r="FW22">
        <v>-0.84313838291872023</v>
      </c>
      <c r="FX22">
        <v>-4.0117494158234393E-3</v>
      </c>
      <c r="FY22">
        <v>1.087516141204025E-6</v>
      </c>
      <c r="FZ22">
        <v>-8.657206703991749E-11</v>
      </c>
      <c r="GA22">
        <v>-0.1155350000000013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7.5</v>
      </c>
      <c r="GJ22">
        <v>7.5</v>
      </c>
      <c r="GK22">
        <v>1.0339400000000001</v>
      </c>
      <c r="GL22">
        <v>2.4084500000000002</v>
      </c>
      <c r="GM22">
        <v>1.5942400000000001</v>
      </c>
      <c r="GN22">
        <v>2.3083499999999999</v>
      </c>
      <c r="GO22">
        <v>1.39893</v>
      </c>
      <c r="GP22">
        <v>2.3303199999999999</v>
      </c>
      <c r="GQ22">
        <v>36.387099999999997</v>
      </c>
      <c r="GR22">
        <v>15.068899999999999</v>
      </c>
      <c r="GS22">
        <v>18</v>
      </c>
      <c r="GT22">
        <v>516.79100000000005</v>
      </c>
      <c r="GU22">
        <v>499.90899999999999</v>
      </c>
      <c r="GV22">
        <v>29.477</v>
      </c>
      <c r="GW22">
        <v>26.3338</v>
      </c>
      <c r="GX22">
        <v>30.0002</v>
      </c>
      <c r="GY22">
        <v>26.184699999999999</v>
      </c>
      <c r="GZ22">
        <v>26.114799999999999</v>
      </c>
      <c r="HA22">
        <v>20.749500000000001</v>
      </c>
      <c r="HB22">
        <v>10</v>
      </c>
      <c r="HC22">
        <v>-30</v>
      </c>
      <c r="HD22">
        <v>29.235099999999999</v>
      </c>
      <c r="HE22">
        <v>411.322</v>
      </c>
      <c r="HF22">
        <v>0</v>
      </c>
      <c r="HG22">
        <v>103.995</v>
      </c>
      <c r="HH22">
        <v>103.617</v>
      </c>
    </row>
    <row r="23" spans="1:216" x14ac:dyDescent="0.2">
      <c r="A23">
        <v>5</v>
      </c>
      <c r="B23">
        <v>1689645506.0999999</v>
      </c>
      <c r="C23">
        <v>242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1689645506.0999999</v>
      </c>
      <c r="M23">
        <f t="shared" si="0"/>
        <v>3.8117178293589045E-3</v>
      </c>
      <c r="N23">
        <f t="shared" si="1"/>
        <v>3.8117178293589045</v>
      </c>
      <c r="O23">
        <f t="shared" si="2"/>
        <v>14.965231111519435</v>
      </c>
      <c r="P23">
        <f t="shared" si="3"/>
        <v>400.03699999999998</v>
      </c>
      <c r="Q23">
        <f t="shared" si="4"/>
        <v>265.60148589956862</v>
      </c>
      <c r="R23">
        <f t="shared" si="5"/>
        <v>26.614207469667647</v>
      </c>
      <c r="S23">
        <f t="shared" si="6"/>
        <v>40.085121050750594</v>
      </c>
      <c r="T23">
        <f t="shared" si="7"/>
        <v>0.19816926597601123</v>
      </c>
      <c r="U23">
        <f t="shared" si="8"/>
        <v>3.6644578557074103</v>
      </c>
      <c r="V23">
        <f t="shared" si="9"/>
        <v>0.19240234629264386</v>
      </c>
      <c r="W23">
        <f t="shared" si="10"/>
        <v>0.1207556222212027</v>
      </c>
      <c r="X23">
        <f t="shared" si="11"/>
        <v>165.38471582947886</v>
      </c>
      <c r="Y23">
        <f t="shared" si="12"/>
        <v>29.138051309770898</v>
      </c>
      <c r="Z23">
        <f t="shared" si="13"/>
        <v>28.925799999999999</v>
      </c>
      <c r="AA23">
        <f t="shared" si="14"/>
        <v>4.0045371006088306</v>
      </c>
      <c r="AB23">
        <f t="shared" si="15"/>
        <v>51.260281809734444</v>
      </c>
      <c r="AC23">
        <f t="shared" si="16"/>
        <v>2.0796542015453401</v>
      </c>
      <c r="AD23">
        <f t="shared" si="17"/>
        <v>4.0570479289686796</v>
      </c>
      <c r="AE23">
        <f t="shared" si="18"/>
        <v>1.9248828990634905</v>
      </c>
      <c r="AF23">
        <f t="shared" si="19"/>
        <v>-168.09675627472768</v>
      </c>
      <c r="AG23">
        <f t="shared" si="20"/>
        <v>44.490118331685601</v>
      </c>
      <c r="AH23">
        <f t="shared" si="21"/>
        <v>2.6739395241419479</v>
      </c>
      <c r="AI23">
        <f t="shared" si="22"/>
        <v>44.45201741057874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52613.63318855637</v>
      </c>
      <c r="AO23">
        <f t="shared" si="26"/>
        <v>999.96699999999998</v>
      </c>
      <c r="AP23">
        <f t="shared" si="27"/>
        <v>842.97227099972997</v>
      </c>
      <c r="AQ23">
        <f t="shared" si="28"/>
        <v>0.84300009000270004</v>
      </c>
      <c r="AR23">
        <f t="shared" si="29"/>
        <v>0.16539017370521114</v>
      </c>
      <c r="AS23">
        <v>1689645506.0999999</v>
      </c>
      <c r="AT23">
        <v>400.03699999999998</v>
      </c>
      <c r="AU23">
        <v>411.16199999999998</v>
      </c>
      <c r="AV23">
        <v>20.754300000000001</v>
      </c>
      <c r="AW23">
        <v>18.2361</v>
      </c>
      <c r="AX23">
        <v>402.32400000000001</v>
      </c>
      <c r="AY23">
        <v>20.869800000000001</v>
      </c>
      <c r="AZ23">
        <v>500.11200000000002</v>
      </c>
      <c r="BA23">
        <v>100.143</v>
      </c>
      <c r="BB23">
        <v>6.0533799999999999E-2</v>
      </c>
      <c r="BC23">
        <v>29.151</v>
      </c>
      <c r="BD23">
        <v>28.925799999999999</v>
      </c>
      <c r="BE23">
        <v>999.9</v>
      </c>
      <c r="BF23">
        <v>0</v>
      </c>
      <c r="BG23">
        <v>0</v>
      </c>
      <c r="BH23">
        <v>10007.5</v>
      </c>
      <c r="BI23">
        <v>0</v>
      </c>
      <c r="BJ23">
        <v>0.78838799999999998</v>
      </c>
      <c r="BK23">
        <v>-11.124499999999999</v>
      </c>
      <c r="BL23">
        <v>408.51600000000002</v>
      </c>
      <c r="BM23">
        <v>418.79899999999998</v>
      </c>
      <c r="BN23">
        <v>2.5182099999999998</v>
      </c>
      <c r="BO23">
        <v>411.16199999999998</v>
      </c>
      <c r="BP23">
        <v>18.2361</v>
      </c>
      <c r="BQ23">
        <v>2.0783999999999998</v>
      </c>
      <c r="BR23">
        <v>1.82622</v>
      </c>
      <c r="BS23">
        <v>18.054600000000001</v>
      </c>
      <c r="BT23">
        <v>16.013000000000002</v>
      </c>
      <c r="BU23">
        <v>999.96699999999998</v>
      </c>
      <c r="BV23">
        <v>0.9</v>
      </c>
      <c r="BW23">
        <v>9.99998E-2</v>
      </c>
      <c r="BX23">
        <v>0</v>
      </c>
      <c r="BY23">
        <v>2.4060999999999999</v>
      </c>
      <c r="BZ23">
        <v>0</v>
      </c>
      <c r="CA23">
        <v>4993.43</v>
      </c>
      <c r="CB23">
        <v>8111.03</v>
      </c>
      <c r="CC23">
        <v>35.75</v>
      </c>
      <c r="CD23">
        <v>38</v>
      </c>
      <c r="CE23">
        <v>36.375</v>
      </c>
      <c r="CF23">
        <v>36.5</v>
      </c>
      <c r="CG23">
        <v>36.061999999999998</v>
      </c>
      <c r="CH23">
        <v>899.97</v>
      </c>
      <c r="CI23">
        <v>100</v>
      </c>
      <c r="CJ23">
        <v>0</v>
      </c>
      <c r="CK23">
        <v>1689645518.0999999</v>
      </c>
      <c r="CL23">
        <v>0</v>
      </c>
      <c r="CM23">
        <v>1689644997.5999999</v>
      </c>
      <c r="CN23" t="s">
        <v>353</v>
      </c>
      <c r="CO23">
        <v>1689644992.5999999</v>
      </c>
      <c r="CP23">
        <v>1689644997.5999999</v>
      </c>
      <c r="CQ23">
        <v>63</v>
      </c>
      <c r="CR23">
        <v>0.13800000000000001</v>
      </c>
      <c r="CS23">
        <v>-9.0999999999999998E-2</v>
      </c>
      <c r="CT23">
        <v>-2.3250000000000002</v>
      </c>
      <c r="CU23">
        <v>-0.11600000000000001</v>
      </c>
      <c r="CV23">
        <v>412</v>
      </c>
      <c r="CW23">
        <v>18</v>
      </c>
      <c r="CX23">
        <v>0.17</v>
      </c>
      <c r="CY23">
        <v>0.04</v>
      </c>
      <c r="CZ23">
        <v>16.929414935397709</v>
      </c>
      <c r="DA23">
        <v>-0.67442351604608908</v>
      </c>
      <c r="DB23">
        <v>0.134653851150764</v>
      </c>
      <c r="DC23">
        <v>1</v>
      </c>
      <c r="DD23">
        <v>411.17680487804881</v>
      </c>
      <c r="DE23">
        <v>4.0055749128538591E-2</v>
      </c>
      <c r="DF23">
        <v>5.9518482274853478E-2</v>
      </c>
      <c r="DG23">
        <v>-1</v>
      </c>
      <c r="DH23">
        <v>1000.018463414634</v>
      </c>
      <c r="DI23">
        <v>-0.1131633436239483</v>
      </c>
      <c r="DJ23">
        <v>0.14082112811978509</v>
      </c>
      <c r="DK23">
        <v>1</v>
      </c>
      <c r="DL23">
        <v>2</v>
      </c>
      <c r="DM23">
        <v>2</v>
      </c>
      <c r="DN23" t="s">
        <v>354</v>
      </c>
      <c r="DO23">
        <v>2.96326</v>
      </c>
      <c r="DP23">
        <v>2.6684999999999999</v>
      </c>
      <c r="DQ23">
        <v>9.3548800000000001E-2</v>
      </c>
      <c r="DR23">
        <v>9.4671000000000005E-2</v>
      </c>
      <c r="DS23">
        <v>0.103546</v>
      </c>
      <c r="DT23">
        <v>9.2910199999999998E-2</v>
      </c>
      <c r="DU23">
        <v>27276.1</v>
      </c>
      <c r="DV23">
        <v>30772.400000000001</v>
      </c>
      <c r="DW23">
        <v>28328.799999999999</v>
      </c>
      <c r="DX23">
        <v>32604.5</v>
      </c>
      <c r="DY23">
        <v>35283.599999999999</v>
      </c>
      <c r="DZ23">
        <v>40086.300000000003</v>
      </c>
      <c r="EA23">
        <v>41568.800000000003</v>
      </c>
      <c r="EB23">
        <v>47051.7</v>
      </c>
      <c r="EC23">
        <v>1.9940500000000001</v>
      </c>
      <c r="ED23">
        <v>1.9225699999999999</v>
      </c>
      <c r="EE23">
        <v>0.11086500000000001</v>
      </c>
      <c r="EF23">
        <v>0</v>
      </c>
      <c r="EG23">
        <v>27.1157</v>
      </c>
      <c r="EH23">
        <v>999.9</v>
      </c>
      <c r="EI23">
        <v>37.9</v>
      </c>
      <c r="EJ23">
        <v>34.9</v>
      </c>
      <c r="EK23">
        <v>21.2578</v>
      </c>
      <c r="EL23">
        <v>63.484299999999998</v>
      </c>
      <c r="EM23">
        <v>11.5144</v>
      </c>
      <c r="EN23">
        <v>1</v>
      </c>
      <c r="EO23">
        <v>-6.6686999999999996E-2</v>
      </c>
      <c r="EP23">
        <v>-2.2170299999999998</v>
      </c>
      <c r="EQ23">
        <v>20.223199999999999</v>
      </c>
      <c r="ER23">
        <v>5.2276199999999999</v>
      </c>
      <c r="ES23">
        <v>12.0099</v>
      </c>
      <c r="ET23">
        <v>4.9897</v>
      </c>
      <c r="EU23">
        <v>3.3050000000000002</v>
      </c>
      <c r="EV23">
        <v>5845.5</v>
      </c>
      <c r="EW23">
        <v>9365.2000000000007</v>
      </c>
      <c r="EX23">
        <v>489.4</v>
      </c>
      <c r="EY23">
        <v>54</v>
      </c>
      <c r="EZ23">
        <v>1.8529599999999999</v>
      </c>
      <c r="FA23">
        <v>1.8616699999999999</v>
      </c>
      <c r="FB23">
        <v>1.86093</v>
      </c>
      <c r="FC23">
        <v>1.8569899999999999</v>
      </c>
      <c r="FD23">
        <v>1.86127</v>
      </c>
      <c r="FE23">
        <v>1.85745</v>
      </c>
      <c r="FF23">
        <v>1.8595900000000001</v>
      </c>
      <c r="FG23">
        <v>1.86249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-2.2869999999999999</v>
      </c>
      <c r="FV23">
        <v>-0.11550000000000001</v>
      </c>
      <c r="FW23">
        <v>-0.84313838291872023</v>
      </c>
      <c r="FX23">
        <v>-4.0117494158234393E-3</v>
      </c>
      <c r="FY23">
        <v>1.087516141204025E-6</v>
      </c>
      <c r="FZ23">
        <v>-8.657206703991749E-11</v>
      </c>
      <c r="GA23">
        <v>-0.1155350000000013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8.6</v>
      </c>
      <c r="GJ23">
        <v>8.5</v>
      </c>
      <c r="GK23">
        <v>1.03271</v>
      </c>
      <c r="GL23">
        <v>2.4096700000000002</v>
      </c>
      <c r="GM23">
        <v>1.5942400000000001</v>
      </c>
      <c r="GN23">
        <v>2.3083499999999999</v>
      </c>
      <c r="GO23">
        <v>1.39893</v>
      </c>
      <c r="GP23">
        <v>2.4182100000000002</v>
      </c>
      <c r="GQ23">
        <v>36.340000000000003</v>
      </c>
      <c r="GR23">
        <v>15.0602</v>
      </c>
      <c r="GS23">
        <v>18</v>
      </c>
      <c r="GT23">
        <v>517.08900000000006</v>
      </c>
      <c r="GU23">
        <v>500</v>
      </c>
      <c r="GV23">
        <v>29.988800000000001</v>
      </c>
      <c r="GW23">
        <v>26.348600000000001</v>
      </c>
      <c r="GX23">
        <v>30.0002</v>
      </c>
      <c r="GY23">
        <v>26.198799999999999</v>
      </c>
      <c r="GZ23">
        <v>26.128</v>
      </c>
      <c r="HA23">
        <v>20.7347</v>
      </c>
      <c r="HB23">
        <v>10</v>
      </c>
      <c r="HC23">
        <v>-30</v>
      </c>
      <c r="HD23">
        <v>30.042400000000001</v>
      </c>
      <c r="HE23">
        <v>410.86799999999999</v>
      </c>
      <c r="HF23">
        <v>0</v>
      </c>
      <c r="HG23">
        <v>103.994</v>
      </c>
      <c r="HH23">
        <v>103.616</v>
      </c>
    </row>
    <row r="24" spans="1:216" x14ac:dyDescent="0.2">
      <c r="A24">
        <v>6</v>
      </c>
      <c r="B24">
        <v>1689645566.5999999</v>
      </c>
      <c r="C24">
        <v>302.5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1689645566.5999999</v>
      </c>
      <c r="M24">
        <f t="shared" si="0"/>
        <v>3.7185806187350536E-3</v>
      </c>
      <c r="N24">
        <f t="shared" si="1"/>
        <v>3.7185806187350536</v>
      </c>
      <c r="O24">
        <f t="shared" si="2"/>
        <v>13.970384550673771</v>
      </c>
      <c r="P24">
        <f t="shared" si="3"/>
        <v>400.00200000000001</v>
      </c>
      <c r="Q24">
        <f t="shared" si="4"/>
        <v>269.31106468564474</v>
      </c>
      <c r="R24">
        <f t="shared" si="5"/>
        <v>26.985313103422232</v>
      </c>
      <c r="S24">
        <f t="shared" si="6"/>
        <v>40.080711962557807</v>
      </c>
      <c r="T24">
        <f t="shared" si="7"/>
        <v>0.190872788231993</v>
      </c>
      <c r="U24">
        <f t="shared" si="8"/>
        <v>3.6668922387890923</v>
      </c>
      <c r="V24">
        <f t="shared" si="9"/>
        <v>0.18551998898748068</v>
      </c>
      <c r="W24">
        <f t="shared" si="10"/>
        <v>0.11641841730782732</v>
      </c>
      <c r="X24">
        <f t="shared" si="11"/>
        <v>124.06074249138938</v>
      </c>
      <c r="Y24">
        <f t="shared" si="12"/>
        <v>29.088292918139793</v>
      </c>
      <c r="Z24">
        <f t="shared" si="13"/>
        <v>28.998699999999999</v>
      </c>
      <c r="AA24">
        <f t="shared" si="14"/>
        <v>4.0214702428539804</v>
      </c>
      <c r="AB24">
        <f t="shared" si="15"/>
        <v>50.747702986334261</v>
      </c>
      <c r="AC24">
        <f t="shared" si="16"/>
        <v>2.0741163725905505</v>
      </c>
      <c r="AD24">
        <f t="shared" si="17"/>
        <v>4.0871138012868968</v>
      </c>
      <c r="AE24">
        <f t="shared" si="18"/>
        <v>1.9473538702634299</v>
      </c>
      <c r="AF24">
        <f t="shared" si="19"/>
        <v>-163.98940528621586</v>
      </c>
      <c r="AG24">
        <f t="shared" si="20"/>
        <v>55.372827375165251</v>
      </c>
      <c r="AH24">
        <f t="shared" si="21"/>
        <v>3.3291176072771593</v>
      </c>
      <c r="AI24">
        <f t="shared" si="22"/>
        <v>18.773282187615926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52640.724610918456</v>
      </c>
      <c r="AO24">
        <f t="shared" si="26"/>
        <v>750.11099999999999</v>
      </c>
      <c r="AP24">
        <f t="shared" si="27"/>
        <v>632.34351300071989</v>
      </c>
      <c r="AQ24">
        <f t="shared" si="28"/>
        <v>0.842999920012798</v>
      </c>
      <c r="AR24">
        <f t="shared" si="29"/>
        <v>0.16538984562470005</v>
      </c>
      <c r="AS24">
        <v>1689645566.5999999</v>
      </c>
      <c r="AT24">
        <v>400.00200000000001</v>
      </c>
      <c r="AU24">
        <v>410.43099999999998</v>
      </c>
      <c r="AV24">
        <v>20.6995</v>
      </c>
      <c r="AW24">
        <v>18.242599999999999</v>
      </c>
      <c r="AX24">
        <v>402.28899999999999</v>
      </c>
      <c r="AY24">
        <v>20.815000000000001</v>
      </c>
      <c r="AZ24">
        <v>500.09300000000002</v>
      </c>
      <c r="BA24">
        <v>100.14100000000001</v>
      </c>
      <c r="BB24">
        <v>6.0278900000000003E-2</v>
      </c>
      <c r="BC24">
        <v>29.2788</v>
      </c>
      <c r="BD24">
        <v>28.998699999999999</v>
      </c>
      <c r="BE24">
        <v>999.9</v>
      </c>
      <c r="BF24">
        <v>0</v>
      </c>
      <c r="BG24">
        <v>0</v>
      </c>
      <c r="BH24">
        <v>10017.5</v>
      </c>
      <c r="BI24">
        <v>0</v>
      </c>
      <c r="BJ24">
        <v>0.92777900000000002</v>
      </c>
      <c r="BK24">
        <v>-10.428900000000001</v>
      </c>
      <c r="BL24">
        <v>408.45699999999999</v>
      </c>
      <c r="BM24">
        <v>418.05799999999999</v>
      </c>
      <c r="BN24">
        <v>2.4569100000000001</v>
      </c>
      <c r="BO24">
        <v>410.43099999999998</v>
      </c>
      <c r="BP24">
        <v>18.242599999999999</v>
      </c>
      <c r="BQ24">
        <v>2.0728599999999999</v>
      </c>
      <c r="BR24">
        <v>1.8268200000000001</v>
      </c>
      <c r="BS24">
        <v>18.0121</v>
      </c>
      <c r="BT24">
        <v>16.0182</v>
      </c>
      <c r="BU24">
        <v>750.11099999999999</v>
      </c>
      <c r="BV24">
        <v>0.900007</v>
      </c>
      <c r="BW24">
        <v>9.9993399999999996E-2</v>
      </c>
      <c r="BX24">
        <v>0</v>
      </c>
      <c r="BY24">
        <v>2.7006000000000001</v>
      </c>
      <c r="BZ24">
        <v>0</v>
      </c>
      <c r="CA24">
        <v>4661.88</v>
      </c>
      <c r="CB24">
        <v>6084.39</v>
      </c>
      <c r="CC24">
        <v>36.061999999999998</v>
      </c>
      <c r="CD24">
        <v>39.186999999999998</v>
      </c>
      <c r="CE24">
        <v>37.311999999999998</v>
      </c>
      <c r="CF24">
        <v>37.686999999999998</v>
      </c>
      <c r="CG24">
        <v>36.75</v>
      </c>
      <c r="CH24">
        <v>675.11</v>
      </c>
      <c r="CI24">
        <v>75.010000000000005</v>
      </c>
      <c r="CJ24">
        <v>0</v>
      </c>
      <c r="CK24">
        <v>1689645578.7</v>
      </c>
      <c r="CL24">
        <v>0</v>
      </c>
      <c r="CM24">
        <v>1689644997.5999999</v>
      </c>
      <c r="CN24" t="s">
        <v>353</v>
      </c>
      <c r="CO24">
        <v>1689644992.5999999</v>
      </c>
      <c r="CP24">
        <v>1689644997.5999999</v>
      </c>
      <c r="CQ24">
        <v>63</v>
      </c>
      <c r="CR24">
        <v>0.13800000000000001</v>
      </c>
      <c r="CS24">
        <v>-9.0999999999999998E-2</v>
      </c>
      <c r="CT24">
        <v>-2.3250000000000002</v>
      </c>
      <c r="CU24">
        <v>-0.11600000000000001</v>
      </c>
      <c r="CV24">
        <v>412</v>
      </c>
      <c r="CW24">
        <v>18</v>
      </c>
      <c r="CX24">
        <v>0.17</v>
      </c>
      <c r="CY24">
        <v>0.04</v>
      </c>
      <c r="CZ24">
        <v>15.66418839442658</v>
      </c>
      <c r="DA24">
        <v>0.96313051980822539</v>
      </c>
      <c r="DB24">
        <v>0.1012124456891255</v>
      </c>
      <c r="DC24">
        <v>1</v>
      </c>
      <c r="DD24">
        <v>410.42351219512199</v>
      </c>
      <c r="DE24">
        <v>0.37143554006981228</v>
      </c>
      <c r="DF24">
        <v>4.7715172179894662E-2</v>
      </c>
      <c r="DG24">
        <v>-1</v>
      </c>
      <c r="DH24">
        <v>749.98832500000003</v>
      </c>
      <c r="DI24">
        <v>-0.11645879452016519</v>
      </c>
      <c r="DJ24">
        <v>0.15416523400235491</v>
      </c>
      <c r="DK24">
        <v>1</v>
      </c>
      <c r="DL24">
        <v>2</v>
      </c>
      <c r="DM24">
        <v>2</v>
      </c>
      <c r="DN24" t="s">
        <v>354</v>
      </c>
      <c r="DO24">
        <v>2.9632000000000001</v>
      </c>
      <c r="DP24">
        <v>2.6683400000000002</v>
      </c>
      <c r="DQ24">
        <v>9.3537599999999999E-2</v>
      </c>
      <c r="DR24">
        <v>9.4538899999999995E-2</v>
      </c>
      <c r="DS24">
        <v>0.103348</v>
      </c>
      <c r="DT24">
        <v>9.2929600000000001E-2</v>
      </c>
      <c r="DU24">
        <v>27276.1</v>
      </c>
      <c r="DV24">
        <v>30777.7</v>
      </c>
      <c r="DW24">
        <v>28328.400000000001</v>
      </c>
      <c r="DX24">
        <v>32605.3</v>
      </c>
      <c r="DY24">
        <v>35290.800000000003</v>
      </c>
      <c r="DZ24">
        <v>40086.6</v>
      </c>
      <c r="EA24">
        <v>41567.800000000003</v>
      </c>
      <c r="EB24">
        <v>47053</v>
      </c>
      <c r="EC24">
        <v>1.9935</v>
      </c>
      <c r="ED24">
        <v>1.9226700000000001</v>
      </c>
      <c r="EE24">
        <v>0.112958</v>
      </c>
      <c r="EF24">
        <v>0</v>
      </c>
      <c r="EG24">
        <v>27.154699999999998</v>
      </c>
      <c r="EH24">
        <v>999.9</v>
      </c>
      <c r="EI24">
        <v>38</v>
      </c>
      <c r="EJ24">
        <v>34.799999999999997</v>
      </c>
      <c r="EK24">
        <v>21.197099999999999</v>
      </c>
      <c r="EL24">
        <v>63.634300000000003</v>
      </c>
      <c r="EM24">
        <v>11.586499999999999</v>
      </c>
      <c r="EN24">
        <v>1</v>
      </c>
      <c r="EO24">
        <v>-6.7083299999999998E-2</v>
      </c>
      <c r="EP24">
        <v>-1.56789</v>
      </c>
      <c r="EQ24">
        <v>20.234999999999999</v>
      </c>
      <c r="ER24">
        <v>5.22837</v>
      </c>
      <c r="ES24">
        <v>12.0099</v>
      </c>
      <c r="ET24">
        <v>4.9896500000000001</v>
      </c>
      <c r="EU24">
        <v>3.3050000000000002</v>
      </c>
      <c r="EV24">
        <v>5846.8</v>
      </c>
      <c r="EW24">
        <v>9367.6</v>
      </c>
      <c r="EX24">
        <v>489.4</v>
      </c>
      <c r="EY24">
        <v>54</v>
      </c>
      <c r="EZ24">
        <v>1.8529500000000001</v>
      </c>
      <c r="FA24">
        <v>1.86165</v>
      </c>
      <c r="FB24">
        <v>1.86094</v>
      </c>
      <c r="FC24">
        <v>1.8569800000000001</v>
      </c>
      <c r="FD24">
        <v>1.8612500000000001</v>
      </c>
      <c r="FE24">
        <v>1.85745</v>
      </c>
      <c r="FF24">
        <v>1.8595900000000001</v>
      </c>
      <c r="FG24">
        <v>1.86249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-2.2869999999999999</v>
      </c>
      <c r="FV24">
        <v>-0.11550000000000001</v>
      </c>
      <c r="FW24">
        <v>-0.84313838291872023</v>
      </c>
      <c r="FX24">
        <v>-4.0117494158234393E-3</v>
      </c>
      <c r="FY24">
        <v>1.087516141204025E-6</v>
      </c>
      <c r="FZ24">
        <v>-8.657206703991749E-11</v>
      </c>
      <c r="GA24">
        <v>-0.1155350000000013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9.6</v>
      </c>
      <c r="GJ24">
        <v>9.5</v>
      </c>
      <c r="GK24">
        <v>1.03149</v>
      </c>
      <c r="GL24">
        <v>2.4047900000000002</v>
      </c>
      <c r="GM24">
        <v>1.5942400000000001</v>
      </c>
      <c r="GN24">
        <v>2.3071299999999999</v>
      </c>
      <c r="GO24">
        <v>1.39893</v>
      </c>
      <c r="GP24">
        <v>2.4157700000000002</v>
      </c>
      <c r="GQ24">
        <v>36.316499999999998</v>
      </c>
      <c r="GR24">
        <v>15.0602</v>
      </c>
      <c r="GS24">
        <v>18</v>
      </c>
      <c r="GT24">
        <v>516.80899999999997</v>
      </c>
      <c r="GU24">
        <v>500.15499999999997</v>
      </c>
      <c r="GV24">
        <v>29.7121</v>
      </c>
      <c r="GW24">
        <v>26.3553</v>
      </c>
      <c r="GX24">
        <v>29.9999</v>
      </c>
      <c r="GY24">
        <v>26.207699999999999</v>
      </c>
      <c r="GZ24">
        <v>26.136800000000001</v>
      </c>
      <c r="HA24">
        <v>20.710999999999999</v>
      </c>
      <c r="HB24">
        <v>10</v>
      </c>
      <c r="HC24">
        <v>-30</v>
      </c>
      <c r="HD24">
        <v>29.781300000000002</v>
      </c>
      <c r="HE24">
        <v>410.65499999999997</v>
      </c>
      <c r="HF24">
        <v>0</v>
      </c>
      <c r="HG24">
        <v>103.992</v>
      </c>
      <c r="HH24">
        <v>103.619</v>
      </c>
    </row>
    <row r="25" spans="1:216" x14ac:dyDescent="0.2">
      <c r="A25">
        <v>7</v>
      </c>
      <c r="B25">
        <v>1689645627.5</v>
      </c>
      <c r="C25">
        <v>363.40000009536737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1689645627.5</v>
      </c>
      <c r="M25">
        <f t="shared" si="0"/>
        <v>3.5763009952206421E-3</v>
      </c>
      <c r="N25">
        <f t="shared" si="1"/>
        <v>3.5763009952206422</v>
      </c>
      <c r="O25">
        <f t="shared" si="2"/>
        <v>12.691058495812696</v>
      </c>
      <c r="P25">
        <f t="shared" si="3"/>
        <v>400.05</v>
      </c>
      <c r="Q25">
        <f t="shared" si="4"/>
        <v>275.75531867044555</v>
      </c>
      <c r="R25">
        <f t="shared" si="5"/>
        <v>27.631005509350423</v>
      </c>
      <c r="S25">
        <f t="shared" si="6"/>
        <v>40.085477978490005</v>
      </c>
      <c r="T25">
        <f t="shared" si="7"/>
        <v>0.18318376978070805</v>
      </c>
      <c r="U25">
        <f t="shared" si="8"/>
        <v>3.6525678627999798</v>
      </c>
      <c r="V25">
        <f t="shared" si="9"/>
        <v>0.17822874332440411</v>
      </c>
      <c r="W25">
        <f t="shared" si="10"/>
        <v>0.11182699021390846</v>
      </c>
      <c r="X25">
        <f t="shared" si="11"/>
        <v>99.240243280131651</v>
      </c>
      <c r="Y25">
        <f t="shared" si="12"/>
        <v>29.028579600786937</v>
      </c>
      <c r="Z25">
        <f t="shared" si="13"/>
        <v>28.997900000000001</v>
      </c>
      <c r="AA25">
        <f t="shared" si="14"/>
        <v>4.0212840813376589</v>
      </c>
      <c r="AB25">
        <f t="shared" si="15"/>
        <v>50.603868642869152</v>
      </c>
      <c r="AC25">
        <f t="shared" si="16"/>
        <v>2.07179946725272</v>
      </c>
      <c r="AD25">
        <f t="shared" si="17"/>
        <v>4.094152330277752</v>
      </c>
      <c r="AE25">
        <f t="shared" si="18"/>
        <v>1.9494846140849389</v>
      </c>
      <c r="AF25">
        <f t="shared" si="19"/>
        <v>-157.71487388923032</v>
      </c>
      <c r="AG25">
        <f t="shared" si="20"/>
        <v>61.182186039007398</v>
      </c>
      <c r="AH25">
        <f t="shared" si="21"/>
        <v>3.6933445875956794</v>
      </c>
      <c r="AI25">
        <f t="shared" si="22"/>
        <v>6.4009000175044051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52345.119869017188</v>
      </c>
      <c r="AO25">
        <f t="shared" si="26"/>
        <v>600.04300000000001</v>
      </c>
      <c r="AP25">
        <f t="shared" si="27"/>
        <v>505.83579900524956</v>
      </c>
      <c r="AQ25">
        <f t="shared" si="28"/>
        <v>0.84299925006249476</v>
      </c>
      <c r="AR25">
        <f t="shared" si="29"/>
        <v>0.16538855262061494</v>
      </c>
      <c r="AS25">
        <v>1689645627.5</v>
      </c>
      <c r="AT25">
        <v>400.05</v>
      </c>
      <c r="AU25">
        <v>409.57900000000001</v>
      </c>
      <c r="AV25">
        <v>20.676400000000001</v>
      </c>
      <c r="AW25">
        <v>18.313099999999999</v>
      </c>
      <c r="AX25">
        <v>402.33699999999999</v>
      </c>
      <c r="AY25">
        <v>20.791899999999998</v>
      </c>
      <c r="AZ25">
        <v>500.01900000000001</v>
      </c>
      <c r="BA25">
        <v>100.14</v>
      </c>
      <c r="BB25">
        <v>6.1169800000000003E-2</v>
      </c>
      <c r="BC25">
        <v>29.308599999999998</v>
      </c>
      <c r="BD25">
        <v>28.997900000000001</v>
      </c>
      <c r="BE25">
        <v>999.9</v>
      </c>
      <c r="BF25">
        <v>0</v>
      </c>
      <c r="BG25">
        <v>0</v>
      </c>
      <c r="BH25">
        <v>9960</v>
      </c>
      <c r="BI25">
        <v>0</v>
      </c>
      <c r="BJ25">
        <v>0.92777900000000002</v>
      </c>
      <c r="BK25">
        <v>-9.5291700000000006</v>
      </c>
      <c r="BL25">
        <v>408.49599999999998</v>
      </c>
      <c r="BM25">
        <v>417.22</v>
      </c>
      <c r="BN25">
        <v>2.3633099999999998</v>
      </c>
      <c r="BO25">
        <v>409.57900000000001</v>
      </c>
      <c r="BP25">
        <v>18.313099999999999</v>
      </c>
      <c r="BQ25">
        <v>2.0705399999999998</v>
      </c>
      <c r="BR25">
        <v>1.83388</v>
      </c>
      <c r="BS25">
        <v>17.994299999999999</v>
      </c>
      <c r="BT25">
        <v>16.078600000000002</v>
      </c>
      <c r="BU25">
        <v>600.04300000000001</v>
      </c>
      <c r="BV25">
        <v>0.90003200000000005</v>
      </c>
      <c r="BW25">
        <v>9.9968100000000004E-2</v>
      </c>
      <c r="BX25">
        <v>0</v>
      </c>
      <c r="BY25">
        <v>2.3197000000000001</v>
      </c>
      <c r="BZ25">
        <v>0</v>
      </c>
      <c r="CA25">
        <v>4218.13</v>
      </c>
      <c r="CB25">
        <v>4867.18</v>
      </c>
      <c r="CC25">
        <v>36.625</v>
      </c>
      <c r="CD25">
        <v>40.5</v>
      </c>
      <c r="CE25">
        <v>38.186999999999998</v>
      </c>
      <c r="CF25">
        <v>39.125</v>
      </c>
      <c r="CG25">
        <v>37.436999999999998</v>
      </c>
      <c r="CH25">
        <v>540.05999999999995</v>
      </c>
      <c r="CI25">
        <v>59.99</v>
      </c>
      <c r="CJ25">
        <v>0</v>
      </c>
      <c r="CK25">
        <v>1689645639.3</v>
      </c>
      <c r="CL25">
        <v>0</v>
      </c>
      <c r="CM25">
        <v>1689644997.5999999</v>
      </c>
      <c r="CN25" t="s">
        <v>353</v>
      </c>
      <c r="CO25">
        <v>1689644992.5999999</v>
      </c>
      <c r="CP25">
        <v>1689644997.5999999</v>
      </c>
      <c r="CQ25">
        <v>63</v>
      </c>
      <c r="CR25">
        <v>0.13800000000000001</v>
      </c>
      <c r="CS25">
        <v>-9.0999999999999998E-2</v>
      </c>
      <c r="CT25">
        <v>-2.3250000000000002</v>
      </c>
      <c r="CU25">
        <v>-0.11600000000000001</v>
      </c>
      <c r="CV25">
        <v>412</v>
      </c>
      <c r="CW25">
        <v>18</v>
      </c>
      <c r="CX25">
        <v>0.17</v>
      </c>
      <c r="CY25">
        <v>0.04</v>
      </c>
      <c r="CZ25">
        <v>14.361746171229219</v>
      </c>
      <c r="DA25">
        <v>-0.37411533632270311</v>
      </c>
      <c r="DB25">
        <v>7.0175559924556929E-2</v>
      </c>
      <c r="DC25">
        <v>1</v>
      </c>
      <c r="DD25">
        <v>409.63541463414629</v>
      </c>
      <c r="DE25">
        <v>-0.109264573361797</v>
      </c>
      <c r="DF25">
        <v>3.1854835073326218E-2</v>
      </c>
      <c r="DG25">
        <v>-1</v>
      </c>
      <c r="DH25">
        <v>599.9982</v>
      </c>
      <c r="DI25">
        <v>0.14992655103112351</v>
      </c>
      <c r="DJ25">
        <v>0.13533554595892519</v>
      </c>
      <c r="DK25">
        <v>1</v>
      </c>
      <c r="DL25">
        <v>2</v>
      </c>
      <c r="DM25">
        <v>2</v>
      </c>
      <c r="DN25" t="s">
        <v>354</v>
      </c>
      <c r="DO25">
        <v>2.9630000000000001</v>
      </c>
      <c r="DP25">
        <v>2.66873</v>
      </c>
      <c r="DQ25">
        <v>9.3541899999999997E-2</v>
      </c>
      <c r="DR25">
        <v>9.4385899999999995E-2</v>
      </c>
      <c r="DS25">
        <v>0.10326200000000001</v>
      </c>
      <c r="DT25">
        <v>9.3181700000000006E-2</v>
      </c>
      <c r="DU25">
        <v>27276.1</v>
      </c>
      <c r="DV25">
        <v>30781.5</v>
      </c>
      <c r="DW25">
        <v>28328.6</v>
      </c>
      <c r="DX25">
        <v>32603.9</v>
      </c>
      <c r="DY25">
        <v>35294.400000000001</v>
      </c>
      <c r="DZ25">
        <v>40073.5</v>
      </c>
      <c r="EA25">
        <v>41567.9</v>
      </c>
      <c r="EB25">
        <v>47050.8</v>
      </c>
      <c r="EC25">
        <v>1.99325</v>
      </c>
      <c r="ED25">
        <v>1.9227000000000001</v>
      </c>
      <c r="EE25">
        <v>0.111777</v>
      </c>
      <c r="EF25">
        <v>0</v>
      </c>
      <c r="EG25">
        <v>27.173100000000002</v>
      </c>
      <c r="EH25">
        <v>999.9</v>
      </c>
      <c r="EI25">
        <v>38.1</v>
      </c>
      <c r="EJ25">
        <v>34.799999999999997</v>
      </c>
      <c r="EK25">
        <v>21.2544</v>
      </c>
      <c r="EL25">
        <v>63.8643</v>
      </c>
      <c r="EM25">
        <v>11.338100000000001</v>
      </c>
      <c r="EN25">
        <v>1</v>
      </c>
      <c r="EO25">
        <v>-6.4705299999999993E-2</v>
      </c>
      <c r="EP25">
        <v>-2.0306000000000002</v>
      </c>
      <c r="EQ25">
        <v>20.230699999999999</v>
      </c>
      <c r="ER25">
        <v>5.2280699999999998</v>
      </c>
      <c r="ES25">
        <v>12.0099</v>
      </c>
      <c r="ET25">
        <v>4.9897499999999999</v>
      </c>
      <c r="EU25">
        <v>3.3050000000000002</v>
      </c>
      <c r="EV25">
        <v>5848.2</v>
      </c>
      <c r="EW25">
        <v>9370</v>
      </c>
      <c r="EX25">
        <v>489.4</v>
      </c>
      <c r="EY25">
        <v>54</v>
      </c>
      <c r="EZ25">
        <v>1.8529199999999999</v>
      </c>
      <c r="FA25">
        <v>1.8616600000000001</v>
      </c>
      <c r="FB25">
        <v>1.8609100000000001</v>
      </c>
      <c r="FC25">
        <v>1.8569899999999999</v>
      </c>
      <c r="FD25">
        <v>1.86127</v>
      </c>
      <c r="FE25">
        <v>1.85745</v>
      </c>
      <c r="FF25">
        <v>1.8595900000000001</v>
      </c>
      <c r="FG25">
        <v>1.86249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-2.2869999999999999</v>
      </c>
      <c r="FV25">
        <v>-0.11550000000000001</v>
      </c>
      <c r="FW25">
        <v>-0.84313838291872023</v>
      </c>
      <c r="FX25">
        <v>-4.0117494158234393E-3</v>
      </c>
      <c r="FY25">
        <v>1.087516141204025E-6</v>
      </c>
      <c r="FZ25">
        <v>-8.657206703991749E-11</v>
      </c>
      <c r="GA25">
        <v>-0.1155350000000013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10.6</v>
      </c>
      <c r="GJ25">
        <v>10.5</v>
      </c>
      <c r="GK25">
        <v>1.03027</v>
      </c>
      <c r="GL25">
        <v>2.4108900000000002</v>
      </c>
      <c r="GM25">
        <v>1.5942400000000001</v>
      </c>
      <c r="GN25">
        <v>2.3083499999999999</v>
      </c>
      <c r="GO25">
        <v>1.39893</v>
      </c>
      <c r="GP25">
        <v>2.4133300000000002</v>
      </c>
      <c r="GQ25">
        <v>36.316499999999998</v>
      </c>
      <c r="GR25">
        <v>15.051399999999999</v>
      </c>
      <c r="GS25">
        <v>18</v>
      </c>
      <c r="GT25">
        <v>516.78499999999997</v>
      </c>
      <c r="GU25">
        <v>500.34100000000001</v>
      </c>
      <c r="GV25">
        <v>30.126799999999999</v>
      </c>
      <c r="GW25">
        <v>26.366399999999999</v>
      </c>
      <c r="GX25">
        <v>30.000399999999999</v>
      </c>
      <c r="GY25">
        <v>26.222799999999999</v>
      </c>
      <c r="GZ25">
        <v>26.154399999999999</v>
      </c>
      <c r="HA25">
        <v>20.6724</v>
      </c>
      <c r="HB25">
        <v>10</v>
      </c>
      <c r="HC25">
        <v>-30</v>
      </c>
      <c r="HD25">
        <v>30.127300000000002</v>
      </c>
      <c r="HE25">
        <v>409.58</v>
      </c>
      <c r="HF25">
        <v>0</v>
      </c>
      <c r="HG25">
        <v>103.99299999999999</v>
      </c>
      <c r="HH25">
        <v>103.614</v>
      </c>
    </row>
    <row r="26" spans="1:216" x14ac:dyDescent="0.2">
      <c r="A26">
        <v>8</v>
      </c>
      <c r="B26">
        <v>1689645688</v>
      </c>
      <c r="C26">
        <v>423.90000009536737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1689645688</v>
      </c>
      <c r="M26">
        <f t="shared" si="0"/>
        <v>3.396090380838282E-3</v>
      </c>
      <c r="N26">
        <f t="shared" si="1"/>
        <v>3.3960903808382819</v>
      </c>
      <c r="O26">
        <f t="shared" si="2"/>
        <v>11.550582509087933</v>
      </c>
      <c r="P26">
        <f t="shared" si="3"/>
        <v>400.04</v>
      </c>
      <c r="Q26">
        <f t="shared" si="4"/>
        <v>280.01006478418952</v>
      </c>
      <c r="R26">
        <f t="shared" si="5"/>
        <v>28.056883074867773</v>
      </c>
      <c r="S26">
        <f t="shared" si="6"/>
        <v>40.083828822083994</v>
      </c>
      <c r="T26">
        <f t="shared" si="7"/>
        <v>0.17316598631834323</v>
      </c>
      <c r="U26">
        <f t="shared" si="8"/>
        <v>3.661251829307306</v>
      </c>
      <c r="V26">
        <f t="shared" si="9"/>
        <v>0.16874125694627443</v>
      </c>
      <c r="W26">
        <f t="shared" si="10"/>
        <v>0.10585141304954551</v>
      </c>
      <c r="X26">
        <f t="shared" si="11"/>
        <v>82.716409553979972</v>
      </c>
      <c r="Y26">
        <f t="shared" si="12"/>
        <v>29.013831556452779</v>
      </c>
      <c r="Z26">
        <f t="shared" si="13"/>
        <v>28.988499999999998</v>
      </c>
      <c r="AA26">
        <f t="shared" si="14"/>
        <v>4.0190972463378491</v>
      </c>
      <c r="AB26">
        <f t="shared" si="15"/>
        <v>50.331356202340537</v>
      </c>
      <c r="AC26">
        <f t="shared" si="16"/>
        <v>2.0636899351411797</v>
      </c>
      <c r="AD26">
        <f t="shared" si="17"/>
        <v>4.1002072879673621</v>
      </c>
      <c r="AE26">
        <f t="shared" si="18"/>
        <v>1.9554073111966694</v>
      </c>
      <c r="AF26">
        <f t="shared" si="19"/>
        <v>-149.76758579496823</v>
      </c>
      <c r="AG26">
        <f t="shared" si="20"/>
        <v>68.236135760492644</v>
      </c>
      <c r="AH26">
        <f t="shared" si="21"/>
        <v>4.1097263917359736</v>
      </c>
      <c r="AI26">
        <f t="shared" si="22"/>
        <v>5.2946859112403644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52516.66097170869</v>
      </c>
      <c r="AO26">
        <f t="shared" si="26"/>
        <v>500.13400000000001</v>
      </c>
      <c r="AP26">
        <f t="shared" si="27"/>
        <v>421.61257199688083</v>
      </c>
      <c r="AQ26">
        <f t="shared" si="28"/>
        <v>0.84299922020274731</v>
      </c>
      <c r="AR26">
        <f t="shared" si="29"/>
        <v>0.16538849499130226</v>
      </c>
      <c r="AS26">
        <v>1689645688</v>
      </c>
      <c r="AT26">
        <v>400.04</v>
      </c>
      <c r="AU26">
        <v>408.75</v>
      </c>
      <c r="AV26">
        <v>20.595800000000001</v>
      </c>
      <c r="AW26">
        <v>18.351600000000001</v>
      </c>
      <c r="AX26">
        <v>402.327</v>
      </c>
      <c r="AY26">
        <v>20.711300000000001</v>
      </c>
      <c r="AZ26">
        <v>500.06299999999999</v>
      </c>
      <c r="BA26">
        <v>100.139</v>
      </c>
      <c r="BB26">
        <v>6.0552099999999998E-2</v>
      </c>
      <c r="BC26">
        <v>29.334199999999999</v>
      </c>
      <c r="BD26">
        <v>28.988499999999998</v>
      </c>
      <c r="BE26">
        <v>999.9</v>
      </c>
      <c r="BF26">
        <v>0</v>
      </c>
      <c r="BG26">
        <v>0</v>
      </c>
      <c r="BH26">
        <v>9995</v>
      </c>
      <c r="BI26">
        <v>0</v>
      </c>
      <c r="BJ26">
        <v>0.89930200000000005</v>
      </c>
      <c r="BK26">
        <v>-8.7099600000000006</v>
      </c>
      <c r="BL26">
        <v>408.45299999999997</v>
      </c>
      <c r="BM26">
        <v>416.392</v>
      </c>
      <c r="BN26">
        <v>2.2441200000000001</v>
      </c>
      <c r="BO26">
        <v>408.75</v>
      </c>
      <c r="BP26">
        <v>18.351600000000001</v>
      </c>
      <c r="BQ26">
        <v>2.06243</v>
      </c>
      <c r="BR26">
        <v>1.83771</v>
      </c>
      <c r="BS26">
        <v>17.931899999999999</v>
      </c>
      <c r="BT26">
        <v>16.1113</v>
      </c>
      <c r="BU26">
        <v>500.13400000000001</v>
      </c>
      <c r="BV26">
        <v>0.90002199999999999</v>
      </c>
      <c r="BW26">
        <v>9.99781E-2</v>
      </c>
      <c r="BX26">
        <v>0</v>
      </c>
      <c r="BY26">
        <v>2.1804999999999999</v>
      </c>
      <c r="BZ26">
        <v>0</v>
      </c>
      <c r="CA26">
        <v>3957.2</v>
      </c>
      <c r="CB26">
        <v>4056.76</v>
      </c>
      <c r="CC26">
        <v>37.125</v>
      </c>
      <c r="CD26">
        <v>41.436999999999998</v>
      </c>
      <c r="CE26">
        <v>38.811999999999998</v>
      </c>
      <c r="CF26">
        <v>40.186999999999998</v>
      </c>
      <c r="CG26">
        <v>38</v>
      </c>
      <c r="CH26">
        <v>450.13</v>
      </c>
      <c r="CI26">
        <v>50</v>
      </c>
      <c r="CJ26">
        <v>0</v>
      </c>
      <c r="CK26">
        <v>1689645699.9000001</v>
      </c>
      <c r="CL26">
        <v>0</v>
      </c>
      <c r="CM26">
        <v>1689644997.5999999</v>
      </c>
      <c r="CN26" t="s">
        <v>353</v>
      </c>
      <c r="CO26">
        <v>1689644992.5999999</v>
      </c>
      <c r="CP26">
        <v>1689644997.5999999</v>
      </c>
      <c r="CQ26">
        <v>63</v>
      </c>
      <c r="CR26">
        <v>0.13800000000000001</v>
      </c>
      <c r="CS26">
        <v>-9.0999999999999998E-2</v>
      </c>
      <c r="CT26">
        <v>-2.3250000000000002</v>
      </c>
      <c r="CU26">
        <v>-0.11600000000000001</v>
      </c>
      <c r="CV26">
        <v>412</v>
      </c>
      <c r="CW26">
        <v>18</v>
      </c>
      <c r="CX26">
        <v>0.17</v>
      </c>
      <c r="CY26">
        <v>0.04</v>
      </c>
      <c r="CZ26">
        <v>12.956686678466211</v>
      </c>
      <c r="DA26">
        <v>-5.1275483814381198E-2</v>
      </c>
      <c r="DB26">
        <v>6.4800952219932942E-2</v>
      </c>
      <c r="DC26">
        <v>1</v>
      </c>
      <c r="DD26">
        <v>408.76902499999989</v>
      </c>
      <c r="DE26">
        <v>-9.2003752345895501E-2</v>
      </c>
      <c r="DF26">
        <v>2.6539110290287649E-2</v>
      </c>
      <c r="DG26">
        <v>-1</v>
      </c>
      <c r="DH26">
        <v>500.00897500000002</v>
      </c>
      <c r="DI26">
        <v>-7.7792517918113646E-2</v>
      </c>
      <c r="DJ26">
        <v>0.14558253458090589</v>
      </c>
      <c r="DK26">
        <v>1</v>
      </c>
      <c r="DL26">
        <v>2</v>
      </c>
      <c r="DM26">
        <v>2</v>
      </c>
      <c r="DN26" t="s">
        <v>354</v>
      </c>
      <c r="DO26">
        <v>2.9630700000000001</v>
      </c>
      <c r="DP26">
        <v>2.6684199999999998</v>
      </c>
      <c r="DQ26">
        <v>9.3531600000000006E-2</v>
      </c>
      <c r="DR26">
        <v>9.4232800000000005E-2</v>
      </c>
      <c r="DS26">
        <v>0.102967</v>
      </c>
      <c r="DT26">
        <v>9.3313900000000005E-2</v>
      </c>
      <c r="DU26">
        <v>27273.9</v>
      </c>
      <c r="DV26">
        <v>30784.7</v>
      </c>
      <c r="DW26">
        <v>28326.1</v>
      </c>
      <c r="DX26">
        <v>32601.9</v>
      </c>
      <c r="DY26">
        <v>35303.4</v>
      </c>
      <c r="DZ26">
        <v>40064.9</v>
      </c>
      <c r="EA26">
        <v>41564.6</v>
      </c>
      <c r="EB26">
        <v>47047.6</v>
      </c>
      <c r="EC26">
        <v>1.9929699999999999</v>
      </c>
      <c r="ED26">
        <v>1.9220999999999999</v>
      </c>
      <c r="EE26">
        <v>0.109442</v>
      </c>
      <c r="EF26">
        <v>0</v>
      </c>
      <c r="EG26">
        <v>27.201899999999998</v>
      </c>
      <c r="EH26">
        <v>999.9</v>
      </c>
      <c r="EI26">
        <v>38.1</v>
      </c>
      <c r="EJ26">
        <v>34.799999999999997</v>
      </c>
      <c r="EK26">
        <v>21.252600000000001</v>
      </c>
      <c r="EL26">
        <v>63.6143</v>
      </c>
      <c r="EM26">
        <v>11.5785</v>
      </c>
      <c r="EN26">
        <v>1</v>
      </c>
      <c r="EO26">
        <v>-6.1549800000000002E-2</v>
      </c>
      <c r="EP26">
        <v>-1.9442299999999999</v>
      </c>
      <c r="EQ26">
        <v>20.232800000000001</v>
      </c>
      <c r="ER26">
        <v>5.2279200000000001</v>
      </c>
      <c r="ES26">
        <v>12.0099</v>
      </c>
      <c r="ET26">
        <v>4.9897999999999998</v>
      </c>
      <c r="EU26">
        <v>3.3050000000000002</v>
      </c>
      <c r="EV26">
        <v>5849.6</v>
      </c>
      <c r="EW26">
        <v>9372.4</v>
      </c>
      <c r="EX26">
        <v>489.4</v>
      </c>
      <c r="EY26">
        <v>54</v>
      </c>
      <c r="EZ26">
        <v>1.8529500000000001</v>
      </c>
      <c r="FA26">
        <v>1.8616600000000001</v>
      </c>
      <c r="FB26">
        <v>1.86094</v>
      </c>
      <c r="FC26">
        <v>1.8569800000000001</v>
      </c>
      <c r="FD26">
        <v>1.86127</v>
      </c>
      <c r="FE26">
        <v>1.85745</v>
      </c>
      <c r="FF26">
        <v>1.8595900000000001</v>
      </c>
      <c r="FG26">
        <v>1.8624799999999999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-2.2869999999999999</v>
      </c>
      <c r="FV26">
        <v>-0.11550000000000001</v>
      </c>
      <c r="FW26">
        <v>-0.84313838291872023</v>
      </c>
      <c r="FX26">
        <v>-4.0117494158234393E-3</v>
      </c>
      <c r="FY26">
        <v>1.087516141204025E-6</v>
      </c>
      <c r="FZ26">
        <v>-8.657206703991749E-11</v>
      </c>
      <c r="GA26">
        <v>-0.1155350000000013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11.6</v>
      </c>
      <c r="GJ26">
        <v>11.5</v>
      </c>
      <c r="GK26">
        <v>1.02783</v>
      </c>
      <c r="GL26">
        <v>2.4047900000000002</v>
      </c>
      <c r="GM26">
        <v>1.5942400000000001</v>
      </c>
      <c r="GN26">
        <v>2.3083499999999999</v>
      </c>
      <c r="GO26">
        <v>1.39893</v>
      </c>
      <c r="GP26">
        <v>2.3877000000000002</v>
      </c>
      <c r="GQ26">
        <v>36.292900000000003</v>
      </c>
      <c r="GR26">
        <v>15.0426</v>
      </c>
      <c r="GS26">
        <v>18</v>
      </c>
      <c r="GT26">
        <v>516.85599999999999</v>
      </c>
      <c r="GU26">
        <v>500.19200000000001</v>
      </c>
      <c r="GV26">
        <v>30.071000000000002</v>
      </c>
      <c r="GW26">
        <v>26.3935</v>
      </c>
      <c r="GX26">
        <v>30.000399999999999</v>
      </c>
      <c r="GY26">
        <v>26.249700000000001</v>
      </c>
      <c r="GZ26">
        <v>26.183299999999999</v>
      </c>
      <c r="HA26">
        <v>20.635100000000001</v>
      </c>
      <c r="HB26">
        <v>10</v>
      </c>
      <c r="HC26">
        <v>-30</v>
      </c>
      <c r="HD26">
        <v>30.078199999999999</v>
      </c>
      <c r="HE26">
        <v>408.601</v>
      </c>
      <c r="HF26">
        <v>0</v>
      </c>
      <c r="HG26">
        <v>103.98399999999999</v>
      </c>
      <c r="HH26">
        <v>103.607</v>
      </c>
    </row>
    <row r="27" spans="1:216" x14ac:dyDescent="0.2">
      <c r="A27">
        <v>9</v>
      </c>
      <c r="B27">
        <v>1689645748.5</v>
      </c>
      <c r="C27">
        <v>484.40000009536737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1689645748.5</v>
      </c>
      <c r="M27">
        <f t="shared" si="0"/>
        <v>3.2099841907647399E-3</v>
      </c>
      <c r="N27">
        <f t="shared" si="1"/>
        <v>3.20998419076474</v>
      </c>
      <c r="O27">
        <f t="shared" si="2"/>
        <v>9.4646957427161134</v>
      </c>
      <c r="P27">
        <f t="shared" si="3"/>
        <v>400.02100000000002</v>
      </c>
      <c r="Q27">
        <f t="shared" si="4"/>
        <v>293.12289190932825</v>
      </c>
      <c r="R27">
        <f t="shared" si="5"/>
        <v>29.371059949700886</v>
      </c>
      <c r="S27">
        <f t="shared" si="6"/>
        <v>40.082303690472699</v>
      </c>
      <c r="T27">
        <f t="shared" si="7"/>
        <v>0.16163402722309136</v>
      </c>
      <c r="U27">
        <f t="shared" si="8"/>
        <v>3.6606550743817365</v>
      </c>
      <c r="V27">
        <f t="shared" si="9"/>
        <v>0.15777131064754493</v>
      </c>
      <c r="W27">
        <f t="shared" si="10"/>
        <v>9.8946430382299291E-2</v>
      </c>
      <c r="X27">
        <f t="shared" si="11"/>
        <v>62.044172999999986</v>
      </c>
      <c r="Y27">
        <f t="shared" si="12"/>
        <v>29.024631092533596</v>
      </c>
      <c r="Z27">
        <f t="shared" si="13"/>
        <v>29.0227</v>
      </c>
      <c r="AA27">
        <f t="shared" si="14"/>
        <v>4.0270585838696222</v>
      </c>
      <c r="AB27">
        <f t="shared" si="15"/>
        <v>49.800167462740781</v>
      </c>
      <c r="AC27">
        <f t="shared" si="16"/>
        <v>2.0502224440004402</v>
      </c>
      <c r="AD27">
        <f t="shared" si="17"/>
        <v>4.1168986942350436</v>
      </c>
      <c r="AE27">
        <f t="shared" si="18"/>
        <v>1.9768361398691821</v>
      </c>
      <c r="AF27">
        <f t="shared" si="19"/>
        <v>-141.56030281272504</v>
      </c>
      <c r="AG27">
        <f t="shared" si="20"/>
        <v>75.369200969728681</v>
      </c>
      <c r="AH27">
        <f t="shared" si="21"/>
        <v>4.5424348928258924</v>
      </c>
      <c r="AI27">
        <f t="shared" si="22"/>
        <v>0.39550604982952109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52492.361298260475</v>
      </c>
      <c r="AO27">
        <f t="shared" si="26"/>
        <v>375.14</v>
      </c>
      <c r="AP27">
        <f t="shared" si="27"/>
        <v>316.24289999999996</v>
      </c>
      <c r="AQ27">
        <f t="shared" si="28"/>
        <v>0.84299968011942195</v>
      </c>
      <c r="AR27">
        <f t="shared" si="29"/>
        <v>0.16538938263048458</v>
      </c>
      <c r="AS27">
        <v>1689645748.5</v>
      </c>
      <c r="AT27">
        <v>400.02100000000002</v>
      </c>
      <c r="AU27">
        <v>407.274</v>
      </c>
      <c r="AV27">
        <v>20.461200000000002</v>
      </c>
      <c r="AW27">
        <v>18.339500000000001</v>
      </c>
      <c r="AX27">
        <v>402.30700000000002</v>
      </c>
      <c r="AY27">
        <v>20.576699999999999</v>
      </c>
      <c r="AZ27">
        <v>500.01799999999997</v>
      </c>
      <c r="BA27">
        <v>100.14</v>
      </c>
      <c r="BB27">
        <v>6.0498700000000002E-2</v>
      </c>
      <c r="BC27">
        <v>29.404599999999999</v>
      </c>
      <c r="BD27">
        <v>29.0227</v>
      </c>
      <c r="BE27">
        <v>999.9</v>
      </c>
      <c r="BF27">
        <v>0</v>
      </c>
      <c r="BG27">
        <v>0</v>
      </c>
      <c r="BH27">
        <v>9992.5</v>
      </c>
      <c r="BI27">
        <v>0</v>
      </c>
      <c r="BJ27">
        <v>0.89930200000000005</v>
      </c>
      <c r="BK27">
        <v>-7.2530200000000002</v>
      </c>
      <c r="BL27">
        <v>408.37700000000001</v>
      </c>
      <c r="BM27">
        <v>414.88200000000001</v>
      </c>
      <c r="BN27">
        <v>2.12168</v>
      </c>
      <c r="BO27">
        <v>407.274</v>
      </c>
      <c r="BP27">
        <v>18.339500000000001</v>
      </c>
      <c r="BQ27">
        <v>2.0489799999999998</v>
      </c>
      <c r="BR27">
        <v>1.8365100000000001</v>
      </c>
      <c r="BS27">
        <v>17.827999999999999</v>
      </c>
      <c r="BT27">
        <v>16.101099999999999</v>
      </c>
      <c r="BU27">
        <v>375.14</v>
      </c>
      <c r="BV27">
        <v>0.9</v>
      </c>
      <c r="BW27">
        <v>0.1</v>
      </c>
      <c r="BX27">
        <v>0</v>
      </c>
      <c r="BY27">
        <v>2.8409</v>
      </c>
      <c r="BZ27">
        <v>0</v>
      </c>
      <c r="CA27">
        <v>3522.16</v>
      </c>
      <c r="CB27">
        <v>3042.88</v>
      </c>
      <c r="CC27">
        <v>37.375</v>
      </c>
      <c r="CD27">
        <v>41.875</v>
      </c>
      <c r="CE27">
        <v>39.061999999999998</v>
      </c>
      <c r="CF27">
        <v>40.561999999999998</v>
      </c>
      <c r="CG27">
        <v>38.186999999999998</v>
      </c>
      <c r="CH27">
        <v>337.63</v>
      </c>
      <c r="CI27">
        <v>37.51</v>
      </c>
      <c r="CJ27">
        <v>0</v>
      </c>
      <c r="CK27">
        <v>1689645760.5</v>
      </c>
      <c r="CL27">
        <v>0</v>
      </c>
      <c r="CM27">
        <v>1689644997.5999999</v>
      </c>
      <c r="CN27" t="s">
        <v>353</v>
      </c>
      <c r="CO27">
        <v>1689644992.5999999</v>
      </c>
      <c r="CP27">
        <v>1689644997.5999999</v>
      </c>
      <c r="CQ27">
        <v>63</v>
      </c>
      <c r="CR27">
        <v>0.13800000000000001</v>
      </c>
      <c r="CS27">
        <v>-9.0999999999999998E-2</v>
      </c>
      <c r="CT27">
        <v>-2.3250000000000002</v>
      </c>
      <c r="CU27">
        <v>-0.11600000000000001</v>
      </c>
      <c r="CV27">
        <v>412</v>
      </c>
      <c r="CW27">
        <v>18</v>
      </c>
      <c r="CX27">
        <v>0.17</v>
      </c>
      <c r="CY27">
        <v>0.04</v>
      </c>
      <c r="CZ27">
        <v>10.55870487356801</v>
      </c>
      <c r="DA27">
        <v>2.886269719340151E-2</v>
      </c>
      <c r="DB27">
        <v>7.5926550725039066E-2</v>
      </c>
      <c r="DC27">
        <v>1</v>
      </c>
      <c r="DD27">
        <v>407.29892682926828</v>
      </c>
      <c r="DE27">
        <v>-0.15127526132444519</v>
      </c>
      <c r="DF27">
        <v>2.938922172091506E-2</v>
      </c>
      <c r="DG27">
        <v>-1</v>
      </c>
      <c r="DH27">
        <v>375.00209756097559</v>
      </c>
      <c r="DI27">
        <v>-4.5176492730215921E-2</v>
      </c>
      <c r="DJ27">
        <v>5.9481419471497363E-2</v>
      </c>
      <c r="DK27">
        <v>1</v>
      </c>
      <c r="DL27">
        <v>2</v>
      </c>
      <c r="DM27">
        <v>2</v>
      </c>
      <c r="DN27" t="s">
        <v>354</v>
      </c>
      <c r="DO27">
        <v>2.9628999999999999</v>
      </c>
      <c r="DP27">
        <v>2.6683400000000002</v>
      </c>
      <c r="DQ27">
        <v>9.3520500000000006E-2</v>
      </c>
      <c r="DR27">
        <v>9.3967700000000001E-2</v>
      </c>
      <c r="DS27">
        <v>0.102483</v>
      </c>
      <c r="DT27">
        <v>9.3264E-2</v>
      </c>
      <c r="DU27">
        <v>27272.400000000001</v>
      </c>
      <c r="DV27">
        <v>30792.3</v>
      </c>
      <c r="DW27">
        <v>28324.400000000001</v>
      </c>
      <c r="DX27">
        <v>32600.5</v>
      </c>
      <c r="DY27">
        <v>35320.400000000001</v>
      </c>
      <c r="DZ27">
        <v>40065.4</v>
      </c>
      <c r="EA27">
        <v>41561.699999999997</v>
      </c>
      <c r="EB27">
        <v>47045.7</v>
      </c>
      <c r="EC27">
        <v>1.9925999999999999</v>
      </c>
      <c r="ED27">
        <v>1.92178</v>
      </c>
      <c r="EE27">
        <v>0.111401</v>
      </c>
      <c r="EF27">
        <v>0</v>
      </c>
      <c r="EG27">
        <v>27.2042</v>
      </c>
      <c r="EH27">
        <v>999.9</v>
      </c>
      <c r="EI27">
        <v>38.200000000000003</v>
      </c>
      <c r="EJ27">
        <v>34.799999999999997</v>
      </c>
      <c r="EK27">
        <v>21.308499999999999</v>
      </c>
      <c r="EL27">
        <v>63.734299999999998</v>
      </c>
      <c r="EM27">
        <v>11.5425</v>
      </c>
      <c r="EN27">
        <v>1</v>
      </c>
      <c r="EO27">
        <v>-5.8465400000000001E-2</v>
      </c>
      <c r="EP27">
        <v>-1.774</v>
      </c>
      <c r="EQ27">
        <v>20.233899999999998</v>
      </c>
      <c r="ER27">
        <v>5.2279200000000001</v>
      </c>
      <c r="ES27">
        <v>12.0099</v>
      </c>
      <c r="ET27">
        <v>4.9896000000000003</v>
      </c>
      <c r="EU27">
        <v>3.3050000000000002</v>
      </c>
      <c r="EV27">
        <v>5851</v>
      </c>
      <c r="EW27">
        <v>9374.7999999999993</v>
      </c>
      <c r="EX27">
        <v>489.4</v>
      </c>
      <c r="EY27">
        <v>54</v>
      </c>
      <c r="EZ27">
        <v>1.85301</v>
      </c>
      <c r="FA27">
        <v>1.8616900000000001</v>
      </c>
      <c r="FB27">
        <v>1.8609599999999999</v>
      </c>
      <c r="FC27">
        <v>1.8569899999999999</v>
      </c>
      <c r="FD27">
        <v>1.86127</v>
      </c>
      <c r="FE27">
        <v>1.85747</v>
      </c>
      <c r="FF27">
        <v>1.85958</v>
      </c>
      <c r="FG27">
        <v>1.86249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-2.286</v>
      </c>
      <c r="FV27">
        <v>-0.11550000000000001</v>
      </c>
      <c r="FW27">
        <v>-0.84313838291872023</v>
      </c>
      <c r="FX27">
        <v>-4.0117494158234393E-3</v>
      </c>
      <c r="FY27">
        <v>1.087516141204025E-6</v>
      </c>
      <c r="FZ27">
        <v>-8.657206703991749E-11</v>
      </c>
      <c r="GA27">
        <v>-0.1155350000000013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12.6</v>
      </c>
      <c r="GJ27">
        <v>12.5</v>
      </c>
      <c r="GK27">
        <v>1.02539</v>
      </c>
      <c r="GL27">
        <v>2.4084500000000002</v>
      </c>
      <c r="GM27">
        <v>1.5942400000000001</v>
      </c>
      <c r="GN27">
        <v>2.3083499999999999</v>
      </c>
      <c r="GO27">
        <v>1.39893</v>
      </c>
      <c r="GP27">
        <v>2.4291999999999998</v>
      </c>
      <c r="GQ27">
        <v>36.292900000000003</v>
      </c>
      <c r="GR27">
        <v>15.033899999999999</v>
      </c>
      <c r="GS27">
        <v>18</v>
      </c>
      <c r="GT27">
        <v>516.90499999999997</v>
      </c>
      <c r="GU27">
        <v>500.25900000000001</v>
      </c>
      <c r="GV27">
        <v>30.100999999999999</v>
      </c>
      <c r="GW27">
        <v>26.427900000000001</v>
      </c>
      <c r="GX27">
        <v>30.000499999999999</v>
      </c>
      <c r="GY27">
        <v>26.281500000000001</v>
      </c>
      <c r="GZ27">
        <v>26.214500000000001</v>
      </c>
      <c r="HA27">
        <v>20.578499999999998</v>
      </c>
      <c r="HB27">
        <v>10</v>
      </c>
      <c r="HC27">
        <v>-30</v>
      </c>
      <c r="HD27">
        <v>30.098199999999999</v>
      </c>
      <c r="HE27">
        <v>407.31400000000002</v>
      </c>
      <c r="HF27">
        <v>0</v>
      </c>
      <c r="HG27">
        <v>103.977</v>
      </c>
      <c r="HH27">
        <v>103.60299999999999</v>
      </c>
    </row>
    <row r="28" spans="1:216" x14ac:dyDescent="0.2">
      <c r="A28">
        <v>10</v>
      </c>
      <c r="B28">
        <v>1689645809</v>
      </c>
      <c r="C28">
        <v>544.90000009536743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1689645809</v>
      </c>
      <c r="M28">
        <f t="shared" si="0"/>
        <v>2.965722179223822E-3</v>
      </c>
      <c r="N28">
        <f t="shared" si="1"/>
        <v>2.965722179223822</v>
      </c>
      <c r="O28">
        <f t="shared" si="2"/>
        <v>6.6307637018965648</v>
      </c>
      <c r="P28">
        <f t="shared" si="3"/>
        <v>399.97899999999998</v>
      </c>
      <c r="Q28">
        <f t="shared" si="4"/>
        <v>315.43222200490459</v>
      </c>
      <c r="R28">
        <f t="shared" si="5"/>
        <v>31.605908519117829</v>
      </c>
      <c r="S28">
        <f t="shared" si="6"/>
        <v>40.0773884266385</v>
      </c>
      <c r="T28">
        <f t="shared" si="7"/>
        <v>0.14836257400610314</v>
      </c>
      <c r="U28">
        <f t="shared" si="8"/>
        <v>3.6593621024869782</v>
      </c>
      <c r="V28">
        <f t="shared" si="9"/>
        <v>0.14510011671539949</v>
      </c>
      <c r="W28">
        <f t="shared" si="10"/>
        <v>9.0974716582641918E-2</v>
      </c>
      <c r="X28">
        <f t="shared" si="11"/>
        <v>41.347144570190814</v>
      </c>
      <c r="Y28">
        <f t="shared" si="12"/>
        <v>28.987364070760048</v>
      </c>
      <c r="Z28">
        <f t="shared" si="13"/>
        <v>29.009599999999999</v>
      </c>
      <c r="AA28">
        <f t="shared" si="14"/>
        <v>4.0240074423406336</v>
      </c>
      <c r="AB28">
        <f t="shared" si="15"/>
        <v>49.473441108041804</v>
      </c>
      <c r="AC28">
        <f t="shared" si="16"/>
        <v>2.0379820794711003</v>
      </c>
      <c r="AD28">
        <f t="shared" si="17"/>
        <v>4.1193457213143612</v>
      </c>
      <c r="AE28">
        <f t="shared" si="18"/>
        <v>1.9860253628695332</v>
      </c>
      <c r="AF28">
        <f t="shared" si="19"/>
        <v>-130.78834810377055</v>
      </c>
      <c r="AG28">
        <f t="shared" si="20"/>
        <v>79.959014574958459</v>
      </c>
      <c r="AH28">
        <f t="shared" si="21"/>
        <v>4.8206948654750734</v>
      </c>
      <c r="AI28">
        <f t="shared" si="22"/>
        <v>-4.661494093146203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52464.327563139981</v>
      </c>
      <c r="AO28">
        <f t="shared" si="26"/>
        <v>249.994</v>
      </c>
      <c r="AP28">
        <f t="shared" si="27"/>
        <v>210.74527200528021</v>
      </c>
      <c r="AQ28">
        <f t="shared" si="28"/>
        <v>0.84300132005280215</v>
      </c>
      <c r="AR28">
        <f t="shared" si="29"/>
        <v>0.16539254770190809</v>
      </c>
      <c r="AS28">
        <v>1689645809</v>
      </c>
      <c r="AT28">
        <v>399.97899999999998</v>
      </c>
      <c r="AU28">
        <v>405.25400000000002</v>
      </c>
      <c r="AV28">
        <v>20.339400000000001</v>
      </c>
      <c r="AW28">
        <v>18.378799999999998</v>
      </c>
      <c r="AX28">
        <v>402.26499999999999</v>
      </c>
      <c r="AY28">
        <v>20.454999999999998</v>
      </c>
      <c r="AZ28">
        <v>499.99099999999999</v>
      </c>
      <c r="BA28">
        <v>100.13800000000001</v>
      </c>
      <c r="BB28">
        <v>6.0731500000000001E-2</v>
      </c>
      <c r="BC28">
        <v>29.414899999999999</v>
      </c>
      <c r="BD28">
        <v>29.009599999999999</v>
      </c>
      <c r="BE28">
        <v>999.9</v>
      </c>
      <c r="BF28">
        <v>0</v>
      </c>
      <c r="BG28">
        <v>0</v>
      </c>
      <c r="BH28">
        <v>9987.5</v>
      </c>
      <c r="BI28">
        <v>0</v>
      </c>
      <c r="BJ28">
        <v>0.86033199999999999</v>
      </c>
      <c r="BK28">
        <v>-5.27515</v>
      </c>
      <c r="BL28">
        <v>408.28300000000002</v>
      </c>
      <c r="BM28">
        <v>412.84100000000001</v>
      </c>
      <c r="BN28">
        <v>1.9606600000000001</v>
      </c>
      <c r="BO28">
        <v>405.25400000000002</v>
      </c>
      <c r="BP28">
        <v>18.378799999999998</v>
      </c>
      <c r="BQ28">
        <v>2.03674</v>
      </c>
      <c r="BR28">
        <v>1.8404100000000001</v>
      </c>
      <c r="BS28">
        <v>17.732900000000001</v>
      </c>
      <c r="BT28">
        <v>16.1343</v>
      </c>
      <c r="BU28">
        <v>249.994</v>
      </c>
      <c r="BV28">
        <v>0.89995800000000004</v>
      </c>
      <c r="BW28">
        <v>0.10004200000000001</v>
      </c>
      <c r="BX28">
        <v>0</v>
      </c>
      <c r="BY28">
        <v>2.4434999999999998</v>
      </c>
      <c r="BZ28">
        <v>0</v>
      </c>
      <c r="CA28">
        <v>2790.1</v>
      </c>
      <c r="CB28">
        <v>2027.75</v>
      </c>
      <c r="CC28">
        <v>36.436999999999998</v>
      </c>
      <c r="CD28">
        <v>40.125</v>
      </c>
      <c r="CE28">
        <v>37.936999999999998</v>
      </c>
      <c r="CF28">
        <v>38.686999999999998</v>
      </c>
      <c r="CG28">
        <v>37.125</v>
      </c>
      <c r="CH28">
        <v>224.98</v>
      </c>
      <c r="CI28">
        <v>25.01</v>
      </c>
      <c r="CJ28">
        <v>0</v>
      </c>
      <c r="CK28">
        <v>1689645821.0999999</v>
      </c>
      <c r="CL28">
        <v>0</v>
      </c>
      <c r="CM28">
        <v>1689644997.5999999</v>
      </c>
      <c r="CN28" t="s">
        <v>353</v>
      </c>
      <c r="CO28">
        <v>1689644992.5999999</v>
      </c>
      <c r="CP28">
        <v>1689644997.5999999</v>
      </c>
      <c r="CQ28">
        <v>63</v>
      </c>
      <c r="CR28">
        <v>0.13800000000000001</v>
      </c>
      <c r="CS28">
        <v>-9.0999999999999998E-2</v>
      </c>
      <c r="CT28">
        <v>-2.3250000000000002</v>
      </c>
      <c r="CU28">
        <v>-0.11600000000000001</v>
      </c>
      <c r="CV28">
        <v>412</v>
      </c>
      <c r="CW28">
        <v>18</v>
      </c>
      <c r="CX28">
        <v>0.17</v>
      </c>
      <c r="CY28">
        <v>0.04</v>
      </c>
      <c r="CZ28">
        <v>7.2078493380827782</v>
      </c>
      <c r="DA28">
        <v>1.2667217494467149</v>
      </c>
      <c r="DB28">
        <v>0.1418326402788686</v>
      </c>
      <c r="DC28">
        <v>1</v>
      </c>
      <c r="DD28">
        <v>405.2660243902439</v>
      </c>
      <c r="DE28">
        <v>-0.14540069686454329</v>
      </c>
      <c r="DF28">
        <v>3.9443994136092272E-2</v>
      </c>
      <c r="DG28">
        <v>-1</v>
      </c>
      <c r="DH28">
        <v>250.00760975609759</v>
      </c>
      <c r="DI28">
        <v>0.1444344132201924</v>
      </c>
      <c r="DJ28">
        <v>6.22120206597922E-2</v>
      </c>
      <c r="DK28">
        <v>1</v>
      </c>
      <c r="DL28">
        <v>2</v>
      </c>
      <c r="DM28">
        <v>2</v>
      </c>
      <c r="DN28" t="s">
        <v>354</v>
      </c>
      <c r="DO28">
        <v>2.9627400000000002</v>
      </c>
      <c r="DP28">
        <v>2.6685300000000001</v>
      </c>
      <c r="DQ28">
        <v>9.3499299999999994E-2</v>
      </c>
      <c r="DR28">
        <v>9.3600500000000003E-2</v>
      </c>
      <c r="DS28">
        <v>0.102036</v>
      </c>
      <c r="DT28">
        <v>9.3394500000000005E-2</v>
      </c>
      <c r="DU28">
        <v>27270.2</v>
      </c>
      <c r="DV28">
        <v>30802.400000000001</v>
      </c>
      <c r="DW28">
        <v>28321.599999999999</v>
      </c>
      <c r="DX28">
        <v>32598.2</v>
      </c>
      <c r="DY28">
        <v>35335.4</v>
      </c>
      <c r="DZ28">
        <v>40056.699999999997</v>
      </c>
      <c r="EA28">
        <v>41558.199999999997</v>
      </c>
      <c r="EB28">
        <v>47042.3</v>
      </c>
      <c r="EC28">
        <v>1.9916499999999999</v>
      </c>
      <c r="ED28">
        <v>1.9209000000000001</v>
      </c>
      <c r="EE28">
        <v>0.108987</v>
      </c>
      <c r="EF28">
        <v>0</v>
      </c>
      <c r="EG28">
        <v>27.230599999999999</v>
      </c>
      <c r="EH28">
        <v>999.9</v>
      </c>
      <c r="EI28">
        <v>38.200000000000003</v>
      </c>
      <c r="EJ28">
        <v>34.799999999999997</v>
      </c>
      <c r="EK28">
        <v>21.309699999999999</v>
      </c>
      <c r="EL28">
        <v>63.844299999999997</v>
      </c>
      <c r="EM28">
        <v>11.177899999999999</v>
      </c>
      <c r="EN28">
        <v>1</v>
      </c>
      <c r="EO28">
        <v>-5.3615299999999998E-2</v>
      </c>
      <c r="EP28">
        <v>-1.8087299999999999</v>
      </c>
      <c r="EQ28">
        <v>20.234200000000001</v>
      </c>
      <c r="ER28">
        <v>5.2280699999999998</v>
      </c>
      <c r="ES28">
        <v>12.0099</v>
      </c>
      <c r="ET28">
        <v>4.9896000000000003</v>
      </c>
      <c r="EU28">
        <v>3.3050000000000002</v>
      </c>
      <c r="EV28">
        <v>5852.1</v>
      </c>
      <c r="EW28">
        <v>9376.9</v>
      </c>
      <c r="EX28">
        <v>489.4</v>
      </c>
      <c r="EY28">
        <v>54</v>
      </c>
      <c r="EZ28">
        <v>1.85303</v>
      </c>
      <c r="FA28">
        <v>1.86171</v>
      </c>
      <c r="FB28">
        <v>1.8609599999999999</v>
      </c>
      <c r="FC28">
        <v>1.8569899999999999</v>
      </c>
      <c r="FD28">
        <v>1.86127</v>
      </c>
      <c r="FE28">
        <v>1.85747</v>
      </c>
      <c r="FF28">
        <v>1.8595900000000001</v>
      </c>
      <c r="FG28">
        <v>1.86249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-2.286</v>
      </c>
      <c r="FV28">
        <v>-0.11559999999999999</v>
      </c>
      <c r="FW28">
        <v>-0.84313838291872023</v>
      </c>
      <c r="FX28">
        <v>-4.0117494158234393E-3</v>
      </c>
      <c r="FY28">
        <v>1.087516141204025E-6</v>
      </c>
      <c r="FZ28">
        <v>-8.657206703991749E-11</v>
      </c>
      <c r="GA28">
        <v>-0.1155350000000013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13.6</v>
      </c>
      <c r="GJ28">
        <v>13.5</v>
      </c>
      <c r="GK28">
        <v>1.02051</v>
      </c>
      <c r="GL28">
        <v>2.4145500000000002</v>
      </c>
      <c r="GM28">
        <v>1.5942400000000001</v>
      </c>
      <c r="GN28">
        <v>2.3083499999999999</v>
      </c>
      <c r="GO28">
        <v>1.39893</v>
      </c>
      <c r="GP28">
        <v>2.32178</v>
      </c>
      <c r="GQ28">
        <v>36.316499999999998</v>
      </c>
      <c r="GR28">
        <v>15.016400000000001</v>
      </c>
      <c r="GS28">
        <v>18</v>
      </c>
      <c r="GT28">
        <v>516.68799999999999</v>
      </c>
      <c r="GU28">
        <v>500.06900000000002</v>
      </c>
      <c r="GV28">
        <v>30.088000000000001</v>
      </c>
      <c r="GW28">
        <v>26.475999999999999</v>
      </c>
      <c r="GX28">
        <v>30.000499999999999</v>
      </c>
      <c r="GY28">
        <v>26.325399999999998</v>
      </c>
      <c r="GZ28">
        <v>26.259399999999999</v>
      </c>
      <c r="HA28">
        <v>20.4956</v>
      </c>
      <c r="HB28">
        <v>10</v>
      </c>
      <c r="HC28">
        <v>-30</v>
      </c>
      <c r="HD28">
        <v>30.078399999999998</v>
      </c>
      <c r="HE28">
        <v>405.32299999999998</v>
      </c>
      <c r="HF28">
        <v>0</v>
      </c>
      <c r="HG28">
        <v>103.968</v>
      </c>
      <c r="HH28">
        <v>103.596</v>
      </c>
    </row>
    <row r="29" spans="1:216" x14ac:dyDescent="0.2">
      <c r="A29">
        <v>11</v>
      </c>
      <c r="B29">
        <v>1689645869.5</v>
      </c>
      <c r="C29">
        <v>605.40000009536743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1689645869.5</v>
      </c>
      <c r="M29">
        <f t="shared" si="0"/>
        <v>2.7391427449814476E-3</v>
      </c>
      <c r="N29">
        <f t="shared" si="1"/>
        <v>2.7391427449814474</v>
      </c>
      <c r="O29">
        <f t="shared" si="2"/>
        <v>4.5941791310905931</v>
      </c>
      <c r="P29">
        <f t="shared" si="3"/>
        <v>400.00700000000001</v>
      </c>
      <c r="Q29">
        <f t="shared" si="4"/>
        <v>332.78477072200195</v>
      </c>
      <c r="R29">
        <f t="shared" si="5"/>
        <v>33.342477141115715</v>
      </c>
      <c r="S29">
        <f t="shared" si="6"/>
        <v>40.0776280262169</v>
      </c>
      <c r="T29">
        <f t="shared" si="7"/>
        <v>0.13558174860698499</v>
      </c>
      <c r="U29">
        <f t="shared" si="8"/>
        <v>3.6591884668429189</v>
      </c>
      <c r="V29">
        <f t="shared" si="9"/>
        <v>0.13285147507232933</v>
      </c>
      <c r="W29">
        <f t="shared" si="10"/>
        <v>8.3272896813917363E-2</v>
      </c>
      <c r="X29">
        <f t="shared" si="11"/>
        <v>29.740123964490291</v>
      </c>
      <c r="Y29">
        <f t="shared" si="12"/>
        <v>28.959920554844832</v>
      </c>
      <c r="Z29">
        <f t="shared" si="13"/>
        <v>28.999400000000001</v>
      </c>
      <c r="AA29">
        <f t="shared" si="14"/>
        <v>4.0216331403452292</v>
      </c>
      <c r="AB29">
        <f t="shared" si="15"/>
        <v>49.047078163709109</v>
      </c>
      <c r="AC29">
        <f t="shared" si="16"/>
        <v>2.01812373912975</v>
      </c>
      <c r="AD29">
        <f t="shared" si="17"/>
        <v>4.1146665911344726</v>
      </c>
      <c r="AE29">
        <f t="shared" si="18"/>
        <v>2.0035094012154793</v>
      </c>
      <c r="AF29">
        <f t="shared" si="19"/>
        <v>-120.79619505368184</v>
      </c>
      <c r="AG29">
        <f t="shared" si="20"/>
        <v>78.081115941551104</v>
      </c>
      <c r="AH29">
        <f t="shared" si="21"/>
        <v>4.7070018246996845</v>
      </c>
      <c r="AI29">
        <f t="shared" si="22"/>
        <v>-8.2679533229407696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52464.077751601137</v>
      </c>
      <c r="AO29">
        <f t="shared" si="26"/>
        <v>179.815</v>
      </c>
      <c r="AP29">
        <f t="shared" si="27"/>
        <v>151.58431500750791</v>
      </c>
      <c r="AQ29">
        <f t="shared" si="28"/>
        <v>0.84300150158500631</v>
      </c>
      <c r="AR29">
        <f t="shared" si="29"/>
        <v>0.16539289805906232</v>
      </c>
      <c r="AS29">
        <v>1689645869.5</v>
      </c>
      <c r="AT29">
        <v>400.00700000000001</v>
      </c>
      <c r="AU29">
        <v>403.846</v>
      </c>
      <c r="AV29">
        <v>20.142499999999998</v>
      </c>
      <c r="AW29">
        <v>18.331600000000002</v>
      </c>
      <c r="AX29">
        <v>402.29399999999998</v>
      </c>
      <c r="AY29">
        <v>20.258099999999999</v>
      </c>
      <c r="AZ29">
        <v>500.06700000000001</v>
      </c>
      <c r="BA29">
        <v>100.131</v>
      </c>
      <c r="BB29">
        <v>6.1316700000000002E-2</v>
      </c>
      <c r="BC29">
        <v>29.395199999999999</v>
      </c>
      <c r="BD29">
        <v>28.999400000000001</v>
      </c>
      <c r="BE29">
        <v>999.9</v>
      </c>
      <c r="BF29">
        <v>0</v>
      </c>
      <c r="BG29">
        <v>0</v>
      </c>
      <c r="BH29">
        <v>9987.5</v>
      </c>
      <c r="BI29">
        <v>0</v>
      </c>
      <c r="BJ29">
        <v>0.83934799999999998</v>
      </c>
      <c r="BK29">
        <v>-3.83893</v>
      </c>
      <c r="BL29">
        <v>408.23</v>
      </c>
      <c r="BM29">
        <v>411.38799999999998</v>
      </c>
      <c r="BN29">
        <v>1.81091</v>
      </c>
      <c r="BO29">
        <v>403.846</v>
      </c>
      <c r="BP29">
        <v>18.331600000000002</v>
      </c>
      <c r="BQ29">
        <v>2.0168900000000001</v>
      </c>
      <c r="BR29">
        <v>1.8355600000000001</v>
      </c>
      <c r="BS29">
        <v>17.5776</v>
      </c>
      <c r="BT29">
        <v>16.093</v>
      </c>
      <c r="BU29">
        <v>179.815</v>
      </c>
      <c r="BV29">
        <v>0.899949</v>
      </c>
      <c r="BW29">
        <v>0.100051</v>
      </c>
      <c r="BX29">
        <v>0</v>
      </c>
      <c r="BY29">
        <v>2.0752999999999999</v>
      </c>
      <c r="BZ29">
        <v>0</v>
      </c>
      <c r="CA29">
        <v>2450.19</v>
      </c>
      <c r="CB29">
        <v>1458.51</v>
      </c>
      <c r="CC29">
        <v>35.561999999999998</v>
      </c>
      <c r="CD29">
        <v>39.186999999999998</v>
      </c>
      <c r="CE29">
        <v>37.061999999999998</v>
      </c>
      <c r="CF29">
        <v>37.625</v>
      </c>
      <c r="CG29">
        <v>36.25</v>
      </c>
      <c r="CH29">
        <v>161.82</v>
      </c>
      <c r="CI29">
        <v>17.989999999999998</v>
      </c>
      <c r="CJ29">
        <v>0</v>
      </c>
      <c r="CK29">
        <v>1689645881.7</v>
      </c>
      <c r="CL29">
        <v>0</v>
      </c>
      <c r="CM29">
        <v>1689644997.5999999</v>
      </c>
      <c r="CN29" t="s">
        <v>353</v>
      </c>
      <c r="CO29">
        <v>1689644992.5999999</v>
      </c>
      <c r="CP29">
        <v>1689644997.5999999</v>
      </c>
      <c r="CQ29">
        <v>63</v>
      </c>
      <c r="CR29">
        <v>0.13800000000000001</v>
      </c>
      <c r="CS29">
        <v>-9.0999999999999998E-2</v>
      </c>
      <c r="CT29">
        <v>-2.3250000000000002</v>
      </c>
      <c r="CU29">
        <v>-0.11600000000000001</v>
      </c>
      <c r="CV29">
        <v>412</v>
      </c>
      <c r="CW29">
        <v>18</v>
      </c>
      <c r="CX29">
        <v>0.17</v>
      </c>
      <c r="CY29">
        <v>0.04</v>
      </c>
      <c r="CZ29">
        <v>5.0703254331575334</v>
      </c>
      <c r="DA29">
        <v>0.5690459318878025</v>
      </c>
      <c r="DB29">
        <v>6.5125648444359863E-2</v>
      </c>
      <c r="DC29">
        <v>1</v>
      </c>
      <c r="DD29">
        <v>403.89264999999989</v>
      </c>
      <c r="DE29">
        <v>5.2772983113180481E-2</v>
      </c>
      <c r="DF29">
        <v>1.914229610051664E-2</v>
      </c>
      <c r="DG29">
        <v>-1</v>
      </c>
      <c r="DH29">
        <v>179.96043902439021</v>
      </c>
      <c r="DI29">
        <v>-0.26877440903622651</v>
      </c>
      <c r="DJ29">
        <v>0.15480547176005691</v>
      </c>
      <c r="DK29">
        <v>1</v>
      </c>
      <c r="DL29">
        <v>2</v>
      </c>
      <c r="DM29">
        <v>2</v>
      </c>
      <c r="DN29" t="s">
        <v>354</v>
      </c>
      <c r="DO29">
        <v>2.96286</v>
      </c>
      <c r="DP29">
        <v>2.6691099999999999</v>
      </c>
      <c r="DQ29">
        <v>9.3484899999999996E-2</v>
      </c>
      <c r="DR29">
        <v>9.3335500000000002E-2</v>
      </c>
      <c r="DS29">
        <v>0.101314</v>
      </c>
      <c r="DT29">
        <v>9.3206999999999998E-2</v>
      </c>
      <c r="DU29">
        <v>27268</v>
      </c>
      <c r="DV29">
        <v>30809.3</v>
      </c>
      <c r="DW29">
        <v>28319.1</v>
      </c>
      <c r="DX29">
        <v>32596.2</v>
      </c>
      <c r="DY29">
        <v>35360.9</v>
      </c>
      <c r="DZ29">
        <v>40062</v>
      </c>
      <c r="EA29">
        <v>41554.1</v>
      </c>
      <c r="EB29">
        <v>47038.8</v>
      </c>
      <c r="EC29">
        <v>1.99095</v>
      </c>
      <c r="ED29">
        <v>1.92022</v>
      </c>
      <c r="EE29">
        <v>0.10689</v>
      </c>
      <c r="EF29">
        <v>0</v>
      </c>
      <c r="EG29">
        <v>27.2546</v>
      </c>
      <c r="EH29">
        <v>999.9</v>
      </c>
      <c r="EI29">
        <v>38.200000000000003</v>
      </c>
      <c r="EJ29">
        <v>34.799999999999997</v>
      </c>
      <c r="EK29">
        <v>21.310600000000001</v>
      </c>
      <c r="EL29">
        <v>64.024299999999997</v>
      </c>
      <c r="EM29">
        <v>11.3742</v>
      </c>
      <c r="EN29">
        <v>1</v>
      </c>
      <c r="EO29">
        <v>-4.8973599999999999E-2</v>
      </c>
      <c r="EP29">
        <v>-1.7876799999999999</v>
      </c>
      <c r="EQ29">
        <v>20.235199999999999</v>
      </c>
      <c r="ER29">
        <v>5.2288199999999998</v>
      </c>
      <c r="ES29">
        <v>12.0099</v>
      </c>
      <c r="ET29">
        <v>4.9897499999999999</v>
      </c>
      <c r="EU29">
        <v>3.3050000000000002</v>
      </c>
      <c r="EV29">
        <v>5853.5</v>
      </c>
      <c r="EW29">
        <v>9379.2999999999993</v>
      </c>
      <c r="EX29">
        <v>489.4</v>
      </c>
      <c r="EY29">
        <v>54.1</v>
      </c>
      <c r="EZ29">
        <v>1.8529</v>
      </c>
      <c r="FA29">
        <v>1.8616200000000001</v>
      </c>
      <c r="FB29">
        <v>1.86086</v>
      </c>
      <c r="FC29">
        <v>1.8569899999999999</v>
      </c>
      <c r="FD29">
        <v>1.8612299999999999</v>
      </c>
      <c r="FE29">
        <v>1.85745</v>
      </c>
      <c r="FF29">
        <v>1.8595600000000001</v>
      </c>
      <c r="FG29">
        <v>1.8624700000000001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-2.2869999999999999</v>
      </c>
      <c r="FV29">
        <v>-0.11559999999999999</v>
      </c>
      <c r="FW29">
        <v>-0.84313838291872023</v>
      </c>
      <c r="FX29">
        <v>-4.0117494158234393E-3</v>
      </c>
      <c r="FY29">
        <v>1.087516141204025E-6</v>
      </c>
      <c r="FZ29">
        <v>-8.657206703991749E-11</v>
      </c>
      <c r="GA29">
        <v>-0.1155350000000013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14.6</v>
      </c>
      <c r="GJ29">
        <v>14.5</v>
      </c>
      <c r="GK29">
        <v>1.01807</v>
      </c>
      <c r="GL29">
        <v>2.4108900000000002</v>
      </c>
      <c r="GM29">
        <v>1.5942400000000001</v>
      </c>
      <c r="GN29">
        <v>2.3083499999999999</v>
      </c>
      <c r="GO29">
        <v>1.39893</v>
      </c>
      <c r="GP29">
        <v>2.3132299999999999</v>
      </c>
      <c r="GQ29">
        <v>36.316499999999998</v>
      </c>
      <c r="GR29">
        <v>15.0076</v>
      </c>
      <c r="GS29">
        <v>18</v>
      </c>
      <c r="GT29">
        <v>516.68700000000001</v>
      </c>
      <c r="GU29">
        <v>500.03100000000001</v>
      </c>
      <c r="GV29">
        <v>30.067499999999999</v>
      </c>
      <c r="GW29">
        <v>26.532900000000001</v>
      </c>
      <c r="GX29">
        <v>30.000299999999999</v>
      </c>
      <c r="GY29">
        <v>26.3748</v>
      </c>
      <c r="GZ29">
        <v>26.305599999999998</v>
      </c>
      <c r="HA29">
        <v>20.434899999999999</v>
      </c>
      <c r="HB29">
        <v>10</v>
      </c>
      <c r="HC29">
        <v>-30</v>
      </c>
      <c r="HD29">
        <v>30.063300000000002</v>
      </c>
      <c r="HE29">
        <v>404.00099999999998</v>
      </c>
      <c r="HF29">
        <v>0</v>
      </c>
      <c r="HG29">
        <v>103.958</v>
      </c>
      <c r="HH29">
        <v>103.58799999999999</v>
      </c>
    </row>
    <row r="30" spans="1:216" x14ac:dyDescent="0.2">
      <c r="A30">
        <v>12</v>
      </c>
      <c r="B30">
        <v>1689645930</v>
      </c>
      <c r="C30">
        <v>665.90000009536743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1689645930</v>
      </c>
      <c r="M30">
        <f t="shared" si="0"/>
        <v>2.52543546370796E-3</v>
      </c>
      <c r="N30">
        <f t="shared" si="1"/>
        <v>2.5254354637079599</v>
      </c>
      <c r="O30">
        <f t="shared" si="2"/>
        <v>2.8712600925536602</v>
      </c>
      <c r="P30">
        <f t="shared" si="3"/>
        <v>399.995</v>
      </c>
      <c r="Q30">
        <f t="shared" si="4"/>
        <v>349.80223005074697</v>
      </c>
      <c r="R30">
        <f t="shared" si="5"/>
        <v>35.047748827563694</v>
      </c>
      <c r="S30">
        <f t="shared" si="6"/>
        <v>40.07671503480001</v>
      </c>
      <c r="T30">
        <f t="shared" si="7"/>
        <v>0.1236622144452212</v>
      </c>
      <c r="U30">
        <f t="shared" si="8"/>
        <v>3.659213272292424</v>
      </c>
      <c r="V30">
        <f t="shared" si="9"/>
        <v>0.12138657053910568</v>
      </c>
      <c r="W30">
        <f t="shared" si="10"/>
        <v>7.6067576148794572E-2</v>
      </c>
      <c r="X30">
        <f t="shared" si="11"/>
        <v>20.674411802207999</v>
      </c>
      <c r="Y30">
        <f t="shared" si="12"/>
        <v>28.923629104465604</v>
      </c>
      <c r="Z30">
        <f t="shared" si="13"/>
        <v>28.982900000000001</v>
      </c>
      <c r="AA30">
        <f t="shared" si="14"/>
        <v>4.0177949439896459</v>
      </c>
      <c r="AB30">
        <f t="shared" si="15"/>
        <v>48.612118394183682</v>
      </c>
      <c r="AC30">
        <f t="shared" si="16"/>
        <v>1.9958453568000005</v>
      </c>
      <c r="AD30">
        <f t="shared" si="17"/>
        <v>4.1056539454137395</v>
      </c>
      <c r="AE30">
        <f t="shared" si="18"/>
        <v>2.0219495871896456</v>
      </c>
      <c r="AF30">
        <f t="shared" si="19"/>
        <v>-111.37170394952103</v>
      </c>
      <c r="AG30">
        <f t="shared" si="20"/>
        <v>73.840221871780486</v>
      </c>
      <c r="AH30">
        <f t="shared" si="21"/>
        <v>4.450111516412556</v>
      </c>
      <c r="AI30">
        <f t="shared" si="22"/>
        <v>-12.406958759120002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52471.19541325864</v>
      </c>
      <c r="AO30">
        <f t="shared" si="26"/>
        <v>124.997</v>
      </c>
      <c r="AP30">
        <f t="shared" si="27"/>
        <v>105.37307098559999</v>
      </c>
      <c r="AQ30">
        <f t="shared" si="28"/>
        <v>0.8430048</v>
      </c>
      <c r="AR30">
        <f t="shared" si="29"/>
        <v>0.16539926399999999</v>
      </c>
      <c r="AS30">
        <v>1689645930</v>
      </c>
      <c r="AT30">
        <v>399.995</v>
      </c>
      <c r="AU30">
        <v>402.61399999999998</v>
      </c>
      <c r="AV30">
        <v>19.920000000000002</v>
      </c>
      <c r="AW30">
        <v>18.2499</v>
      </c>
      <c r="AX30">
        <v>402.28199999999998</v>
      </c>
      <c r="AY30">
        <v>20.035499999999999</v>
      </c>
      <c r="AZ30">
        <v>500.03500000000003</v>
      </c>
      <c r="BA30">
        <v>100.13200000000001</v>
      </c>
      <c r="BB30">
        <v>6.1039999999999997E-2</v>
      </c>
      <c r="BC30">
        <v>29.357199999999999</v>
      </c>
      <c r="BD30">
        <v>28.982900000000001</v>
      </c>
      <c r="BE30">
        <v>999.9</v>
      </c>
      <c r="BF30">
        <v>0</v>
      </c>
      <c r="BG30">
        <v>0</v>
      </c>
      <c r="BH30">
        <v>9987.5</v>
      </c>
      <c r="BI30">
        <v>0</v>
      </c>
      <c r="BJ30">
        <v>0.77339899999999995</v>
      </c>
      <c r="BK30">
        <v>-2.61856</v>
      </c>
      <c r="BL30">
        <v>408.125</v>
      </c>
      <c r="BM30">
        <v>410.09800000000001</v>
      </c>
      <c r="BN30">
        <v>1.67004</v>
      </c>
      <c r="BO30">
        <v>402.61399999999998</v>
      </c>
      <c r="BP30">
        <v>18.2499</v>
      </c>
      <c r="BQ30">
        <v>1.9946200000000001</v>
      </c>
      <c r="BR30">
        <v>1.8273900000000001</v>
      </c>
      <c r="BS30">
        <v>17.401700000000002</v>
      </c>
      <c r="BT30">
        <v>16.023099999999999</v>
      </c>
      <c r="BU30">
        <v>124.997</v>
      </c>
      <c r="BV30">
        <v>0.89985000000000004</v>
      </c>
      <c r="BW30">
        <v>0.100149</v>
      </c>
      <c r="BX30">
        <v>0</v>
      </c>
      <c r="BY30">
        <v>2.2911000000000001</v>
      </c>
      <c r="BZ30">
        <v>0</v>
      </c>
      <c r="CA30">
        <v>2032.54</v>
      </c>
      <c r="CB30">
        <v>1013.84</v>
      </c>
      <c r="CC30">
        <v>34.811999999999998</v>
      </c>
      <c r="CD30">
        <v>38.5</v>
      </c>
      <c r="CE30">
        <v>36.375</v>
      </c>
      <c r="CF30">
        <v>36.936999999999998</v>
      </c>
      <c r="CG30">
        <v>35.625</v>
      </c>
      <c r="CH30">
        <v>112.48</v>
      </c>
      <c r="CI30">
        <v>12.52</v>
      </c>
      <c r="CJ30">
        <v>0</v>
      </c>
      <c r="CK30">
        <v>1689645942.3</v>
      </c>
      <c r="CL30">
        <v>0</v>
      </c>
      <c r="CM30">
        <v>1689644997.5999999</v>
      </c>
      <c r="CN30" t="s">
        <v>353</v>
      </c>
      <c r="CO30">
        <v>1689644992.5999999</v>
      </c>
      <c r="CP30">
        <v>1689644997.5999999</v>
      </c>
      <c r="CQ30">
        <v>63</v>
      </c>
      <c r="CR30">
        <v>0.13800000000000001</v>
      </c>
      <c r="CS30">
        <v>-9.0999999999999998E-2</v>
      </c>
      <c r="CT30">
        <v>-2.3250000000000002</v>
      </c>
      <c r="CU30">
        <v>-0.11600000000000001</v>
      </c>
      <c r="CV30">
        <v>412</v>
      </c>
      <c r="CW30">
        <v>18</v>
      </c>
      <c r="CX30">
        <v>0.17</v>
      </c>
      <c r="CY30">
        <v>0.04</v>
      </c>
      <c r="CZ30">
        <v>3.055440746900755</v>
      </c>
      <c r="DA30">
        <v>0.49770078076702512</v>
      </c>
      <c r="DB30">
        <v>6.6681945430684189E-2</v>
      </c>
      <c r="DC30">
        <v>1</v>
      </c>
      <c r="DD30">
        <v>402.61189999999999</v>
      </c>
      <c r="DE30">
        <v>-0.20278424015193039</v>
      </c>
      <c r="DF30">
        <v>2.5650341128332869E-2</v>
      </c>
      <c r="DG30">
        <v>-1</v>
      </c>
      <c r="DH30">
        <v>124.98382926829269</v>
      </c>
      <c r="DI30">
        <v>8.357773967606219E-2</v>
      </c>
      <c r="DJ30">
        <v>4.8698125590725477E-2</v>
      </c>
      <c r="DK30">
        <v>1</v>
      </c>
      <c r="DL30">
        <v>2</v>
      </c>
      <c r="DM30">
        <v>2</v>
      </c>
      <c r="DN30" t="s">
        <v>354</v>
      </c>
      <c r="DO30">
        <v>2.96271</v>
      </c>
      <c r="DP30">
        <v>2.6688399999999999</v>
      </c>
      <c r="DQ30">
        <v>9.3473799999999996E-2</v>
      </c>
      <c r="DR30">
        <v>9.3111600000000003E-2</v>
      </c>
      <c r="DS30">
        <v>0.100509</v>
      </c>
      <c r="DT30">
        <v>9.2904799999999996E-2</v>
      </c>
      <c r="DU30">
        <v>27266.9</v>
      </c>
      <c r="DV30">
        <v>30816.1</v>
      </c>
      <c r="DW30">
        <v>28317.8</v>
      </c>
      <c r="DX30">
        <v>32595.5</v>
      </c>
      <c r="DY30">
        <v>35391.5</v>
      </c>
      <c r="DZ30">
        <v>40074.400000000001</v>
      </c>
      <c r="EA30">
        <v>41552</v>
      </c>
      <c r="EB30">
        <v>47037.8</v>
      </c>
      <c r="EC30">
        <v>1.9906299999999999</v>
      </c>
      <c r="ED30">
        <v>1.92008</v>
      </c>
      <c r="EE30">
        <v>0.104658</v>
      </c>
      <c r="EF30">
        <v>0</v>
      </c>
      <c r="EG30">
        <v>27.2745</v>
      </c>
      <c r="EH30">
        <v>999.9</v>
      </c>
      <c r="EI30">
        <v>38.1</v>
      </c>
      <c r="EJ30">
        <v>34.799999999999997</v>
      </c>
      <c r="EK30">
        <v>21.255400000000002</v>
      </c>
      <c r="EL30">
        <v>63.894300000000001</v>
      </c>
      <c r="EM30">
        <v>11.145799999999999</v>
      </c>
      <c r="EN30">
        <v>1</v>
      </c>
      <c r="EO30">
        <v>-4.7179899999999997E-2</v>
      </c>
      <c r="EP30">
        <v>-1.88496</v>
      </c>
      <c r="EQ30">
        <v>20.2346</v>
      </c>
      <c r="ER30">
        <v>5.2232799999999999</v>
      </c>
      <c r="ES30">
        <v>12.0099</v>
      </c>
      <c r="ET30">
        <v>4.9897499999999999</v>
      </c>
      <c r="EU30">
        <v>3.3050000000000002</v>
      </c>
      <c r="EV30">
        <v>5854.9</v>
      </c>
      <c r="EW30">
        <v>9381.7000000000007</v>
      </c>
      <c r="EX30">
        <v>489.4</v>
      </c>
      <c r="EY30">
        <v>54.1</v>
      </c>
      <c r="EZ30">
        <v>1.85287</v>
      </c>
      <c r="FA30">
        <v>1.86161</v>
      </c>
      <c r="FB30">
        <v>1.86086</v>
      </c>
      <c r="FC30">
        <v>1.85697</v>
      </c>
      <c r="FD30">
        <v>1.8612299999999999</v>
      </c>
      <c r="FE30">
        <v>1.85745</v>
      </c>
      <c r="FF30">
        <v>1.8595299999999999</v>
      </c>
      <c r="FG30">
        <v>1.86249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-2.2869999999999999</v>
      </c>
      <c r="FV30">
        <v>-0.11550000000000001</v>
      </c>
      <c r="FW30">
        <v>-0.84313838291872023</v>
      </c>
      <c r="FX30">
        <v>-4.0117494158234393E-3</v>
      </c>
      <c r="FY30">
        <v>1.087516141204025E-6</v>
      </c>
      <c r="FZ30">
        <v>-8.657206703991749E-11</v>
      </c>
      <c r="GA30">
        <v>-0.1155350000000013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15.6</v>
      </c>
      <c r="GJ30">
        <v>15.5</v>
      </c>
      <c r="GK30">
        <v>1.01562</v>
      </c>
      <c r="GL30">
        <v>2.4121100000000002</v>
      </c>
      <c r="GM30">
        <v>1.5942400000000001</v>
      </c>
      <c r="GN30">
        <v>2.3071299999999999</v>
      </c>
      <c r="GO30">
        <v>1.39893</v>
      </c>
      <c r="GP30">
        <v>2.4121100000000002</v>
      </c>
      <c r="GQ30">
        <v>36.316499999999998</v>
      </c>
      <c r="GR30">
        <v>15.0076</v>
      </c>
      <c r="GS30">
        <v>18</v>
      </c>
      <c r="GT30">
        <v>516.76</v>
      </c>
      <c r="GU30">
        <v>500.18</v>
      </c>
      <c r="GV30">
        <v>30.1448</v>
      </c>
      <c r="GW30">
        <v>26.5702</v>
      </c>
      <c r="GX30">
        <v>30.0002</v>
      </c>
      <c r="GY30">
        <v>26.4056</v>
      </c>
      <c r="GZ30">
        <v>26.3324</v>
      </c>
      <c r="HA30">
        <v>20.382300000000001</v>
      </c>
      <c r="HB30">
        <v>10</v>
      </c>
      <c r="HC30">
        <v>-30</v>
      </c>
      <c r="HD30">
        <v>30.143899999999999</v>
      </c>
      <c r="HE30">
        <v>402.577</v>
      </c>
      <c r="HF30">
        <v>0</v>
      </c>
      <c r="HG30">
        <v>103.953</v>
      </c>
      <c r="HH30">
        <v>103.586</v>
      </c>
    </row>
    <row r="31" spans="1:216" x14ac:dyDescent="0.2">
      <c r="A31">
        <v>13</v>
      </c>
      <c r="B31">
        <v>1689645990.5</v>
      </c>
      <c r="C31">
        <v>726.40000009536743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1689645990.5</v>
      </c>
      <c r="M31">
        <f t="shared" si="0"/>
        <v>2.3071966987430509E-3</v>
      </c>
      <c r="N31">
        <f t="shared" si="1"/>
        <v>2.3071966987430508</v>
      </c>
      <c r="O31">
        <f t="shared" si="2"/>
        <v>1.9850751767674322</v>
      </c>
      <c r="P31">
        <f t="shared" si="3"/>
        <v>400.00200000000001</v>
      </c>
      <c r="Q31">
        <f t="shared" si="4"/>
        <v>358.47471956052084</v>
      </c>
      <c r="R31">
        <f t="shared" si="5"/>
        <v>35.916519492465291</v>
      </c>
      <c r="S31">
        <f t="shared" si="6"/>
        <v>40.0772463052296</v>
      </c>
      <c r="T31">
        <f t="shared" si="7"/>
        <v>0.11179360080216451</v>
      </c>
      <c r="U31">
        <f t="shared" si="8"/>
        <v>3.660767364571103</v>
      </c>
      <c r="V31">
        <f t="shared" si="9"/>
        <v>0.10993103898696212</v>
      </c>
      <c r="W31">
        <f t="shared" si="10"/>
        <v>6.8871658298388816E-2</v>
      </c>
      <c r="X31">
        <f t="shared" si="11"/>
        <v>16.567976229247353</v>
      </c>
      <c r="Y31">
        <f t="shared" si="12"/>
        <v>28.940467735137926</v>
      </c>
      <c r="Z31">
        <f t="shared" si="13"/>
        <v>28.992599999999999</v>
      </c>
      <c r="AA31">
        <f t="shared" si="14"/>
        <v>4.0200509510806128</v>
      </c>
      <c r="AB31">
        <f t="shared" si="15"/>
        <v>48.258225381969879</v>
      </c>
      <c r="AC31">
        <f t="shared" si="16"/>
        <v>1.9802068389071998</v>
      </c>
      <c r="AD31">
        <f t="shared" si="17"/>
        <v>4.103356108173509</v>
      </c>
      <c r="AE31">
        <f t="shared" si="18"/>
        <v>2.0398441121734132</v>
      </c>
      <c r="AF31">
        <f t="shared" si="19"/>
        <v>-101.74737441456854</v>
      </c>
      <c r="AG31">
        <f t="shared" si="20"/>
        <v>70.0428120773431</v>
      </c>
      <c r="AH31">
        <f t="shared" si="21"/>
        <v>4.2194617045194347</v>
      </c>
      <c r="AI31">
        <f t="shared" si="22"/>
        <v>-10.917124403458658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52504.38029973067</v>
      </c>
      <c r="AO31">
        <f t="shared" si="26"/>
        <v>100.178</v>
      </c>
      <c r="AP31">
        <f t="shared" si="27"/>
        <v>84.449814004791364</v>
      </c>
      <c r="AQ31">
        <f t="shared" si="28"/>
        <v>0.84299760431223791</v>
      </c>
      <c r="AR31">
        <f t="shared" si="29"/>
        <v>0.16538537632261927</v>
      </c>
      <c r="AS31">
        <v>1689645990.5</v>
      </c>
      <c r="AT31">
        <v>400.00200000000001</v>
      </c>
      <c r="AU31">
        <v>401.964</v>
      </c>
      <c r="AV31">
        <v>19.763999999999999</v>
      </c>
      <c r="AW31">
        <v>18.238099999999999</v>
      </c>
      <c r="AX31">
        <v>402.28899999999999</v>
      </c>
      <c r="AY31">
        <v>19.8795</v>
      </c>
      <c r="AZ31">
        <v>500.07400000000001</v>
      </c>
      <c r="BA31">
        <v>100.13200000000001</v>
      </c>
      <c r="BB31">
        <v>6.0614800000000003E-2</v>
      </c>
      <c r="BC31">
        <v>29.3475</v>
      </c>
      <c r="BD31">
        <v>28.992599999999999</v>
      </c>
      <c r="BE31">
        <v>999.9</v>
      </c>
      <c r="BF31">
        <v>0</v>
      </c>
      <c r="BG31">
        <v>0</v>
      </c>
      <c r="BH31">
        <v>9993.75</v>
      </c>
      <c r="BI31">
        <v>0</v>
      </c>
      <c r="BJ31">
        <v>0.77939499999999995</v>
      </c>
      <c r="BK31">
        <v>-1.9618500000000001</v>
      </c>
      <c r="BL31">
        <v>408.06700000000001</v>
      </c>
      <c r="BM31">
        <v>409.43099999999998</v>
      </c>
      <c r="BN31">
        <v>1.5259</v>
      </c>
      <c r="BO31">
        <v>401.964</v>
      </c>
      <c r="BP31">
        <v>18.238099999999999</v>
      </c>
      <c r="BQ31">
        <v>1.9790000000000001</v>
      </c>
      <c r="BR31">
        <v>1.8262100000000001</v>
      </c>
      <c r="BS31">
        <v>17.2773</v>
      </c>
      <c r="BT31">
        <v>16.013000000000002</v>
      </c>
      <c r="BU31">
        <v>100.178</v>
      </c>
      <c r="BV31">
        <v>0.900092</v>
      </c>
      <c r="BW31">
        <v>9.9907999999999997E-2</v>
      </c>
      <c r="BX31">
        <v>0</v>
      </c>
      <c r="BY31">
        <v>2.6554000000000002</v>
      </c>
      <c r="BZ31">
        <v>0</v>
      </c>
      <c r="CA31">
        <v>1892.58</v>
      </c>
      <c r="CB31">
        <v>812.596</v>
      </c>
      <c r="CC31">
        <v>34.125</v>
      </c>
      <c r="CD31">
        <v>37.936999999999998</v>
      </c>
      <c r="CE31">
        <v>35.75</v>
      </c>
      <c r="CF31">
        <v>36.5</v>
      </c>
      <c r="CG31">
        <v>35.061999999999998</v>
      </c>
      <c r="CH31">
        <v>90.17</v>
      </c>
      <c r="CI31">
        <v>10.01</v>
      </c>
      <c r="CJ31">
        <v>0</v>
      </c>
      <c r="CK31">
        <v>1689646002.3</v>
      </c>
      <c r="CL31">
        <v>0</v>
      </c>
      <c r="CM31">
        <v>1689644997.5999999</v>
      </c>
      <c r="CN31" t="s">
        <v>353</v>
      </c>
      <c r="CO31">
        <v>1689644992.5999999</v>
      </c>
      <c r="CP31">
        <v>1689644997.5999999</v>
      </c>
      <c r="CQ31">
        <v>63</v>
      </c>
      <c r="CR31">
        <v>0.13800000000000001</v>
      </c>
      <c r="CS31">
        <v>-9.0999999999999998E-2</v>
      </c>
      <c r="CT31">
        <v>-2.3250000000000002</v>
      </c>
      <c r="CU31">
        <v>-0.11600000000000001</v>
      </c>
      <c r="CV31">
        <v>412</v>
      </c>
      <c r="CW31">
        <v>18</v>
      </c>
      <c r="CX31">
        <v>0.17</v>
      </c>
      <c r="CY31">
        <v>0.04</v>
      </c>
      <c r="CZ31">
        <v>2.0961751506784179</v>
      </c>
      <c r="DA31">
        <v>0.73396690996581559</v>
      </c>
      <c r="DB31">
        <v>8.0275873877852288E-2</v>
      </c>
      <c r="DC31">
        <v>1</v>
      </c>
      <c r="DD31">
        <v>401.94265853658538</v>
      </c>
      <c r="DE31">
        <v>0.1771567944264221</v>
      </c>
      <c r="DF31">
        <v>2.6464527345385819E-2</v>
      </c>
      <c r="DG31">
        <v>-1</v>
      </c>
      <c r="DH31">
        <v>100.0082243902439</v>
      </c>
      <c r="DI31">
        <v>-6.6850687481046875E-2</v>
      </c>
      <c r="DJ31">
        <v>0.1499433336549357</v>
      </c>
      <c r="DK31">
        <v>1</v>
      </c>
      <c r="DL31">
        <v>2</v>
      </c>
      <c r="DM31">
        <v>2</v>
      </c>
      <c r="DN31" t="s">
        <v>354</v>
      </c>
      <c r="DO31">
        <v>2.96278</v>
      </c>
      <c r="DP31">
        <v>2.6684700000000001</v>
      </c>
      <c r="DQ31">
        <v>9.3467999999999996E-2</v>
      </c>
      <c r="DR31">
        <v>9.2991400000000002E-2</v>
      </c>
      <c r="DS31">
        <v>9.9941500000000003E-2</v>
      </c>
      <c r="DT31">
        <v>9.2856499999999995E-2</v>
      </c>
      <c r="DU31">
        <v>27267.4</v>
      </c>
      <c r="DV31">
        <v>30819.200000000001</v>
      </c>
      <c r="DW31">
        <v>28318.2</v>
      </c>
      <c r="DX31">
        <v>32594.6</v>
      </c>
      <c r="DY31">
        <v>35415</v>
      </c>
      <c r="DZ31">
        <v>40075.4</v>
      </c>
      <c r="EA31">
        <v>41552.9</v>
      </c>
      <c r="EB31">
        <v>47036.4</v>
      </c>
      <c r="EC31">
        <v>1.9901800000000001</v>
      </c>
      <c r="ED31">
        <v>1.9199200000000001</v>
      </c>
      <c r="EE31">
        <v>0.104241</v>
      </c>
      <c r="EF31">
        <v>0</v>
      </c>
      <c r="EG31">
        <v>27.291</v>
      </c>
      <c r="EH31">
        <v>999.9</v>
      </c>
      <c r="EI31">
        <v>38.1</v>
      </c>
      <c r="EJ31">
        <v>34.799999999999997</v>
      </c>
      <c r="EK31">
        <v>21.2562</v>
      </c>
      <c r="EL31">
        <v>63.594299999999997</v>
      </c>
      <c r="EM31">
        <v>11.3421</v>
      </c>
      <c r="EN31">
        <v>1</v>
      </c>
      <c r="EO31">
        <v>-4.57749E-2</v>
      </c>
      <c r="EP31">
        <v>-1.9595100000000001</v>
      </c>
      <c r="EQ31">
        <v>20.234300000000001</v>
      </c>
      <c r="ER31">
        <v>5.2286700000000002</v>
      </c>
      <c r="ES31">
        <v>12.0099</v>
      </c>
      <c r="ET31">
        <v>4.9897499999999999</v>
      </c>
      <c r="EU31">
        <v>3.3050000000000002</v>
      </c>
      <c r="EV31">
        <v>5856.3</v>
      </c>
      <c r="EW31">
        <v>9384.1</v>
      </c>
      <c r="EX31">
        <v>489.4</v>
      </c>
      <c r="EY31">
        <v>54.1</v>
      </c>
      <c r="EZ31">
        <v>1.85294</v>
      </c>
      <c r="FA31">
        <v>1.8615900000000001</v>
      </c>
      <c r="FB31">
        <v>1.8609</v>
      </c>
      <c r="FC31">
        <v>1.8569800000000001</v>
      </c>
      <c r="FD31">
        <v>1.8612500000000001</v>
      </c>
      <c r="FE31">
        <v>1.85745</v>
      </c>
      <c r="FF31">
        <v>1.8595699999999999</v>
      </c>
      <c r="FG31">
        <v>1.86249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-2.2869999999999999</v>
      </c>
      <c r="FV31">
        <v>-0.11550000000000001</v>
      </c>
      <c r="FW31">
        <v>-0.84313838291872023</v>
      </c>
      <c r="FX31">
        <v>-4.0117494158234393E-3</v>
      </c>
      <c r="FY31">
        <v>1.087516141204025E-6</v>
      </c>
      <c r="FZ31">
        <v>-8.657206703991749E-11</v>
      </c>
      <c r="GA31">
        <v>-0.1155350000000013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16.600000000000001</v>
      </c>
      <c r="GJ31">
        <v>16.5</v>
      </c>
      <c r="GK31">
        <v>1.0144</v>
      </c>
      <c r="GL31">
        <v>2.4047900000000002</v>
      </c>
      <c r="GM31">
        <v>1.5942400000000001</v>
      </c>
      <c r="GN31">
        <v>2.3083499999999999</v>
      </c>
      <c r="GO31">
        <v>1.40015</v>
      </c>
      <c r="GP31">
        <v>2.4340799999999998</v>
      </c>
      <c r="GQ31">
        <v>36.316499999999998</v>
      </c>
      <c r="GR31">
        <v>14.998900000000001</v>
      </c>
      <c r="GS31">
        <v>18</v>
      </c>
      <c r="GT31">
        <v>516.68799999999999</v>
      </c>
      <c r="GU31">
        <v>500.30399999999997</v>
      </c>
      <c r="GV31">
        <v>30.2667</v>
      </c>
      <c r="GW31">
        <v>26.592199999999998</v>
      </c>
      <c r="GX31">
        <v>30.000299999999999</v>
      </c>
      <c r="GY31">
        <v>26.4298</v>
      </c>
      <c r="GZ31">
        <v>26.3566</v>
      </c>
      <c r="HA31">
        <v>20.354299999999999</v>
      </c>
      <c r="HB31">
        <v>10</v>
      </c>
      <c r="HC31">
        <v>-30</v>
      </c>
      <c r="HD31">
        <v>30.2666</v>
      </c>
      <c r="HE31">
        <v>402.017</v>
      </c>
      <c r="HF31">
        <v>0</v>
      </c>
      <c r="HG31">
        <v>103.955</v>
      </c>
      <c r="HH31">
        <v>103.583</v>
      </c>
    </row>
    <row r="32" spans="1:216" x14ac:dyDescent="0.2">
      <c r="A32">
        <v>14</v>
      </c>
      <c r="B32">
        <v>1689646051</v>
      </c>
      <c r="C32">
        <v>786.90000009536743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1689646051</v>
      </c>
      <c r="M32">
        <f t="shared" si="0"/>
        <v>2.0849734258673444E-3</v>
      </c>
      <c r="N32">
        <f t="shared" si="1"/>
        <v>2.0849734258673442</v>
      </c>
      <c r="O32">
        <f t="shared" si="2"/>
        <v>0.95775930267441323</v>
      </c>
      <c r="P32">
        <f t="shared" si="3"/>
        <v>400.07600000000002</v>
      </c>
      <c r="Q32">
        <f t="shared" si="4"/>
        <v>371.56824006381248</v>
      </c>
      <c r="R32">
        <f t="shared" si="5"/>
        <v>37.23023396327735</v>
      </c>
      <c r="S32">
        <f t="shared" si="6"/>
        <v>40.086642175160399</v>
      </c>
      <c r="T32">
        <f t="shared" si="7"/>
        <v>0.10018851884068007</v>
      </c>
      <c r="U32">
        <f t="shared" si="8"/>
        <v>3.6627433449388827</v>
      </c>
      <c r="V32">
        <f t="shared" si="9"/>
        <v>9.8690584635459391E-2</v>
      </c>
      <c r="W32">
        <f t="shared" si="10"/>
        <v>6.1814333149895373E-2</v>
      </c>
      <c r="X32">
        <f t="shared" si="11"/>
        <v>12.360579000000001</v>
      </c>
      <c r="Y32">
        <f t="shared" si="12"/>
        <v>28.978588274642579</v>
      </c>
      <c r="Z32">
        <f t="shared" si="13"/>
        <v>28.999600000000001</v>
      </c>
      <c r="AA32">
        <f t="shared" si="14"/>
        <v>4.021679683542378</v>
      </c>
      <c r="AB32">
        <f t="shared" si="15"/>
        <v>47.933177070740236</v>
      </c>
      <c r="AC32">
        <f t="shared" si="16"/>
        <v>1.9681407472325401</v>
      </c>
      <c r="AD32">
        <f t="shared" si="17"/>
        <v>4.1060093812015408</v>
      </c>
      <c r="AE32">
        <f t="shared" si="18"/>
        <v>2.0535389363098382</v>
      </c>
      <c r="AF32">
        <f t="shared" si="19"/>
        <v>-91.947328080749884</v>
      </c>
      <c r="AG32">
        <f t="shared" si="20"/>
        <v>70.909975679152708</v>
      </c>
      <c r="AH32">
        <f t="shared" si="21"/>
        <v>4.2697819340542118</v>
      </c>
      <c r="AI32">
        <f t="shared" si="22"/>
        <v>-4.4069914675429658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52542.599840771371</v>
      </c>
      <c r="AO32">
        <f t="shared" si="26"/>
        <v>74.73</v>
      </c>
      <c r="AP32">
        <f t="shared" si="27"/>
        <v>62.997900000000008</v>
      </c>
      <c r="AQ32">
        <f t="shared" si="28"/>
        <v>0.84300682456844644</v>
      </c>
      <c r="AR32">
        <f t="shared" si="29"/>
        <v>0.16540317141710156</v>
      </c>
      <c r="AS32">
        <v>1689646051</v>
      </c>
      <c r="AT32">
        <v>400.07600000000002</v>
      </c>
      <c r="AU32">
        <v>401.28500000000003</v>
      </c>
      <c r="AV32">
        <v>19.642600000000002</v>
      </c>
      <c r="AW32">
        <v>18.263500000000001</v>
      </c>
      <c r="AX32">
        <v>402.363</v>
      </c>
      <c r="AY32">
        <v>19.758099999999999</v>
      </c>
      <c r="AZ32">
        <v>500.07400000000001</v>
      </c>
      <c r="BA32">
        <v>100.137</v>
      </c>
      <c r="BB32">
        <v>6.0567900000000001E-2</v>
      </c>
      <c r="BC32">
        <v>29.358699999999999</v>
      </c>
      <c r="BD32">
        <v>28.999600000000001</v>
      </c>
      <c r="BE32">
        <v>999.9</v>
      </c>
      <c r="BF32">
        <v>0</v>
      </c>
      <c r="BG32">
        <v>0</v>
      </c>
      <c r="BH32">
        <v>10001.200000000001</v>
      </c>
      <c r="BI32">
        <v>0</v>
      </c>
      <c r="BJ32">
        <v>0.95925499999999997</v>
      </c>
      <c r="BK32">
        <v>-1.2083999999999999</v>
      </c>
      <c r="BL32">
        <v>408.09199999999998</v>
      </c>
      <c r="BM32">
        <v>408.75</v>
      </c>
      <c r="BN32">
        <v>1.3790100000000001</v>
      </c>
      <c r="BO32">
        <v>401.28500000000003</v>
      </c>
      <c r="BP32">
        <v>18.263500000000001</v>
      </c>
      <c r="BQ32">
        <v>1.9669399999999999</v>
      </c>
      <c r="BR32">
        <v>1.8288500000000001</v>
      </c>
      <c r="BS32">
        <v>17.180700000000002</v>
      </c>
      <c r="BT32">
        <v>16.035599999999999</v>
      </c>
      <c r="BU32">
        <v>74.73</v>
      </c>
      <c r="BV32">
        <v>0.89971699999999999</v>
      </c>
      <c r="BW32">
        <v>0.100283</v>
      </c>
      <c r="BX32">
        <v>0</v>
      </c>
      <c r="BY32">
        <v>2.2513000000000001</v>
      </c>
      <c r="BZ32">
        <v>0</v>
      </c>
      <c r="CA32">
        <v>2304.46</v>
      </c>
      <c r="CB32">
        <v>606.10699999999997</v>
      </c>
      <c r="CC32">
        <v>34.5</v>
      </c>
      <c r="CD32">
        <v>39.436999999999998</v>
      </c>
      <c r="CE32">
        <v>36.75</v>
      </c>
      <c r="CF32">
        <v>37.936999999999998</v>
      </c>
      <c r="CG32">
        <v>35.75</v>
      </c>
      <c r="CH32">
        <v>67.239999999999995</v>
      </c>
      <c r="CI32">
        <v>7.49</v>
      </c>
      <c r="CJ32">
        <v>0</v>
      </c>
      <c r="CK32">
        <v>1689646062.9000001</v>
      </c>
      <c r="CL32">
        <v>0</v>
      </c>
      <c r="CM32">
        <v>1689644997.5999999</v>
      </c>
      <c r="CN32" t="s">
        <v>353</v>
      </c>
      <c r="CO32">
        <v>1689644992.5999999</v>
      </c>
      <c r="CP32">
        <v>1689644997.5999999</v>
      </c>
      <c r="CQ32">
        <v>63</v>
      </c>
      <c r="CR32">
        <v>0.13800000000000001</v>
      </c>
      <c r="CS32">
        <v>-9.0999999999999998E-2</v>
      </c>
      <c r="CT32">
        <v>-2.3250000000000002</v>
      </c>
      <c r="CU32">
        <v>-0.11600000000000001</v>
      </c>
      <c r="CV32">
        <v>412</v>
      </c>
      <c r="CW32">
        <v>18</v>
      </c>
      <c r="CX32">
        <v>0.17</v>
      </c>
      <c r="CY32">
        <v>0.04</v>
      </c>
      <c r="CZ32">
        <v>1.1199292991188361</v>
      </c>
      <c r="DA32">
        <v>-0.1153370386813478</v>
      </c>
      <c r="DB32">
        <v>8.4570714196039162E-2</v>
      </c>
      <c r="DC32">
        <v>1</v>
      </c>
      <c r="DD32">
        <v>401.30663414634148</v>
      </c>
      <c r="DE32">
        <v>-0.2148710801400977</v>
      </c>
      <c r="DF32">
        <v>3.5514858517117727E-2</v>
      </c>
      <c r="DG32">
        <v>-1</v>
      </c>
      <c r="DH32">
        <v>75.010629268292675</v>
      </c>
      <c r="DI32">
        <v>-3.960802785866132E-2</v>
      </c>
      <c r="DJ32">
        <v>7.8369211363319119E-2</v>
      </c>
      <c r="DK32">
        <v>1</v>
      </c>
      <c r="DL32">
        <v>2</v>
      </c>
      <c r="DM32">
        <v>2</v>
      </c>
      <c r="DN32" t="s">
        <v>354</v>
      </c>
      <c r="DO32">
        <v>2.9627500000000002</v>
      </c>
      <c r="DP32">
        <v>2.6684800000000002</v>
      </c>
      <c r="DQ32">
        <v>9.3479900000000005E-2</v>
      </c>
      <c r="DR32">
        <v>9.2871099999999998E-2</v>
      </c>
      <c r="DS32">
        <v>9.95032E-2</v>
      </c>
      <c r="DT32">
        <v>9.2948699999999995E-2</v>
      </c>
      <c r="DU32">
        <v>27267.3</v>
      </c>
      <c r="DV32">
        <v>30824.2</v>
      </c>
      <c r="DW32">
        <v>28318.400000000001</v>
      </c>
      <c r="DX32">
        <v>32595.599999999999</v>
      </c>
      <c r="DY32">
        <v>35433.1</v>
      </c>
      <c r="DZ32">
        <v>40072.300000000003</v>
      </c>
      <c r="EA32">
        <v>41553.599999999999</v>
      </c>
      <c r="EB32">
        <v>47037.599999999999</v>
      </c>
      <c r="EC32">
        <v>1.98953</v>
      </c>
      <c r="ED32">
        <v>1.9198500000000001</v>
      </c>
      <c r="EE32">
        <v>0.10403999999999999</v>
      </c>
      <c r="EF32">
        <v>0</v>
      </c>
      <c r="EG32">
        <v>27.301400000000001</v>
      </c>
      <c r="EH32">
        <v>999.9</v>
      </c>
      <c r="EI32">
        <v>38.1</v>
      </c>
      <c r="EJ32">
        <v>34.700000000000003</v>
      </c>
      <c r="EK32">
        <v>21.135899999999999</v>
      </c>
      <c r="EL32">
        <v>63.584299999999999</v>
      </c>
      <c r="EM32">
        <v>11.226000000000001</v>
      </c>
      <c r="EN32">
        <v>1</v>
      </c>
      <c r="EO32">
        <v>-4.46113E-2</v>
      </c>
      <c r="EP32">
        <v>-1.97045</v>
      </c>
      <c r="EQ32">
        <v>20.2362</v>
      </c>
      <c r="ER32">
        <v>5.22837</v>
      </c>
      <c r="ES32">
        <v>12.0099</v>
      </c>
      <c r="ET32">
        <v>4.9897999999999998</v>
      </c>
      <c r="EU32">
        <v>3.3050000000000002</v>
      </c>
      <c r="EV32">
        <v>5857.5</v>
      </c>
      <c r="EW32">
        <v>9386.1</v>
      </c>
      <c r="EX32">
        <v>489.4</v>
      </c>
      <c r="EY32">
        <v>54.1</v>
      </c>
      <c r="EZ32">
        <v>1.85297</v>
      </c>
      <c r="FA32">
        <v>1.86165</v>
      </c>
      <c r="FB32">
        <v>1.86094</v>
      </c>
      <c r="FC32">
        <v>1.8569899999999999</v>
      </c>
      <c r="FD32">
        <v>1.86127</v>
      </c>
      <c r="FE32">
        <v>1.85745</v>
      </c>
      <c r="FF32">
        <v>1.8595900000000001</v>
      </c>
      <c r="FG32">
        <v>1.86249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-2.2869999999999999</v>
      </c>
      <c r="FV32">
        <v>-0.11550000000000001</v>
      </c>
      <c r="FW32">
        <v>-0.84313838291872023</v>
      </c>
      <c r="FX32">
        <v>-4.0117494158234393E-3</v>
      </c>
      <c r="FY32">
        <v>1.087516141204025E-6</v>
      </c>
      <c r="FZ32">
        <v>-8.657206703991749E-11</v>
      </c>
      <c r="GA32">
        <v>-0.1155350000000013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17.600000000000001</v>
      </c>
      <c r="GJ32">
        <v>17.600000000000001</v>
      </c>
      <c r="GK32">
        <v>1.01196</v>
      </c>
      <c r="GL32">
        <v>2.4108900000000002</v>
      </c>
      <c r="GM32">
        <v>1.5942400000000001</v>
      </c>
      <c r="GN32">
        <v>2.3083499999999999</v>
      </c>
      <c r="GO32">
        <v>1.39893</v>
      </c>
      <c r="GP32">
        <v>2.4182100000000002</v>
      </c>
      <c r="GQ32">
        <v>36.316499999999998</v>
      </c>
      <c r="GR32">
        <v>14.998900000000001</v>
      </c>
      <c r="GS32">
        <v>18</v>
      </c>
      <c r="GT32">
        <v>516.447</v>
      </c>
      <c r="GU32">
        <v>500.459</v>
      </c>
      <c r="GV32">
        <v>30.343499999999999</v>
      </c>
      <c r="GW32">
        <v>26.608000000000001</v>
      </c>
      <c r="GX32">
        <v>30.000299999999999</v>
      </c>
      <c r="GY32">
        <v>26.4498</v>
      </c>
      <c r="GZ32">
        <v>26.378499999999999</v>
      </c>
      <c r="HA32">
        <v>20.325399999999998</v>
      </c>
      <c r="HB32">
        <v>10</v>
      </c>
      <c r="HC32">
        <v>-30</v>
      </c>
      <c r="HD32">
        <v>30.344799999999999</v>
      </c>
      <c r="HE32">
        <v>401.20800000000003</v>
      </c>
      <c r="HF32">
        <v>0</v>
      </c>
      <c r="HG32">
        <v>103.956</v>
      </c>
      <c r="HH32">
        <v>103.586</v>
      </c>
    </row>
    <row r="33" spans="1:216" x14ac:dyDescent="0.2">
      <c r="A33">
        <v>15</v>
      </c>
      <c r="B33">
        <v>1689646111.5</v>
      </c>
      <c r="C33">
        <v>847.40000009536743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1689646111.5</v>
      </c>
      <c r="M33">
        <f t="shared" si="0"/>
        <v>1.9284513611705035E-3</v>
      </c>
      <c r="N33">
        <f t="shared" si="1"/>
        <v>1.9284513611705034</v>
      </c>
      <c r="O33">
        <f t="shared" si="2"/>
        <v>0.31642652039557712</v>
      </c>
      <c r="P33">
        <f t="shared" si="3"/>
        <v>400.04899999999998</v>
      </c>
      <c r="Q33">
        <f t="shared" si="4"/>
        <v>381.28818351870922</v>
      </c>
      <c r="R33">
        <f t="shared" si="5"/>
        <v>38.204972430704018</v>
      </c>
      <c r="S33">
        <f t="shared" si="6"/>
        <v>40.084801146691596</v>
      </c>
      <c r="T33">
        <f t="shared" si="7"/>
        <v>9.2331274354152962E-2</v>
      </c>
      <c r="U33">
        <f t="shared" si="8"/>
        <v>3.6618733202972953</v>
      </c>
      <c r="V33">
        <f t="shared" si="9"/>
        <v>9.1057168265413005E-2</v>
      </c>
      <c r="W33">
        <f t="shared" si="10"/>
        <v>5.7023738759309404E-2</v>
      </c>
      <c r="X33">
        <f t="shared" si="11"/>
        <v>9.9064394422841868</v>
      </c>
      <c r="Y33">
        <f t="shared" si="12"/>
        <v>29.014957203619915</v>
      </c>
      <c r="Z33">
        <f t="shared" si="13"/>
        <v>29.007300000000001</v>
      </c>
      <c r="AA33">
        <f t="shared" si="14"/>
        <v>4.0234719538128205</v>
      </c>
      <c r="AB33">
        <f t="shared" si="15"/>
        <v>47.810015794962787</v>
      </c>
      <c r="AC33">
        <f t="shared" si="16"/>
        <v>1.9648064542227599</v>
      </c>
      <c r="AD33">
        <f t="shared" si="17"/>
        <v>4.109612644030479</v>
      </c>
      <c r="AE33">
        <f t="shared" si="18"/>
        <v>2.0586654995900604</v>
      </c>
      <c r="AF33">
        <f t="shared" si="19"/>
        <v>-85.044705027619202</v>
      </c>
      <c r="AG33">
        <f t="shared" si="20"/>
        <v>72.373774035121599</v>
      </c>
      <c r="AH33">
        <f t="shared" si="21"/>
        <v>4.3594542513201979</v>
      </c>
      <c r="AI33">
        <f t="shared" si="22"/>
        <v>1.5949627011067804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52522.364135950498</v>
      </c>
      <c r="AO33">
        <f t="shared" si="26"/>
        <v>59.893599999999999</v>
      </c>
      <c r="AP33">
        <f t="shared" si="27"/>
        <v>50.490634819836359</v>
      </c>
      <c r="AQ33">
        <f t="shared" si="28"/>
        <v>0.84300551010185332</v>
      </c>
      <c r="AR33">
        <f t="shared" si="29"/>
        <v>0.16540063449657705</v>
      </c>
      <c r="AS33">
        <v>1689646111.5</v>
      </c>
      <c r="AT33">
        <v>400.04899999999998</v>
      </c>
      <c r="AU33">
        <v>400.78300000000002</v>
      </c>
      <c r="AV33">
        <v>19.608899999999998</v>
      </c>
      <c r="AW33">
        <v>18.333300000000001</v>
      </c>
      <c r="AX33">
        <v>402.33499999999998</v>
      </c>
      <c r="AY33">
        <v>19.724499999999999</v>
      </c>
      <c r="AZ33">
        <v>500.07900000000001</v>
      </c>
      <c r="BA33">
        <v>100.139</v>
      </c>
      <c r="BB33">
        <v>6.0728400000000002E-2</v>
      </c>
      <c r="BC33">
        <v>29.373899999999999</v>
      </c>
      <c r="BD33">
        <v>29.007300000000001</v>
      </c>
      <c r="BE33">
        <v>999.9</v>
      </c>
      <c r="BF33">
        <v>0</v>
      </c>
      <c r="BG33">
        <v>0</v>
      </c>
      <c r="BH33">
        <v>9997.5</v>
      </c>
      <c r="BI33">
        <v>0</v>
      </c>
      <c r="BJ33">
        <v>0.89930200000000005</v>
      </c>
      <c r="BK33">
        <v>-0.734406</v>
      </c>
      <c r="BL33">
        <v>408.05</v>
      </c>
      <c r="BM33">
        <v>408.26799999999997</v>
      </c>
      <c r="BN33">
        <v>1.2756000000000001</v>
      </c>
      <c r="BO33">
        <v>400.78300000000002</v>
      </c>
      <c r="BP33">
        <v>18.333300000000001</v>
      </c>
      <c r="BQ33">
        <v>1.9636199999999999</v>
      </c>
      <c r="BR33">
        <v>1.83588</v>
      </c>
      <c r="BS33">
        <v>17.154</v>
      </c>
      <c r="BT33">
        <v>16.095700000000001</v>
      </c>
      <c r="BU33">
        <v>59.893599999999999</v>
      </c>
      <c r="BV33">
        <v>0.89983199999999997</v>
      </c>
      <c r="BW33">
        <v>0.10016799999999999</v>
      </c>
      <c r="BX33">
        <v>0</v>
      </c>
      <c r="BY33">
        <v>2.1263999999999998</v>
      </c>
      <c r="BZ33">
        <v>0</v>
      </c>
      <c r="CA33">
        <v>2181.2600000000002</v>
      </c>
      <c r="CB33">
        <v>485.791</v>
      </c>
      <c r="CC33">
        <v>34.811999999999998</v>
      </c>
      <c r="CD33">
        <v>40.5</v>
      </c>
      <c r="CE33">
        <v>37.375</v>
      </c>
      <c r="CF33">
        <v>39.186999999999998</v>
      </c>
      <c r="CG33">
        <v>36.25</v>
      </c>
      <c r="CH33">
        <v>53.89</v>
      </c>
      <c r="CI33">
        <v>6</v>
      </c>
      <c r="CJ33">
        <v>0</v>
      </c>
      <c r="CK33">
        <v>1689646123.5</v>
      </c>
      <c r="CL33">
        <v>0</v>
      </c>
      <c r="CM33">
        <v>1689644997.5999999</v>
      </c>
      <c r="CN33" t="s">
        <v>353</v>
      </c>
      <c r="CO33">
        <v>1689644992.5999999</v>
      </c>
      <c r="CP33">
        <v>1689644997.5999999</v>
      </c>
      <c r="CQ33">
        <v>63</v>
      </c>
      <c r="CR33">
        <v>0.13800000000000001</v>
      </c>
      <c r="CS33">
        <v>-9.0999999999999998E-2</v>
      </c>
      <c r="CT33">
        <v>-2.3250000000000002</v>
      </c>
      <c r="CU33">
        <v>-0.11600000000000001</v>
      </c>
      <c r="CV33">
        <v>412</v>
      </c>
      <c r="CW33">
        <v>18</v>
      </c>
      <c r="CX33">
        <v>0.17</v>
      </c>
      <c r="CY33">
        <v>0.04</v>
      </c>
      <c r="CZ33">
        <v>0.38633777336056502</v>
      </c>
      <c r="DA33">
        <v>0.26573448109890108</v>
      </c>
      <c r="DB33">
        <v>6.7269000978852855E-2</v>
      </c>
      <c r="DC33">
        <v>1</v>
      </c>
      <c r="DD33">
        <v>400.81229999999999</v>
      </c>
      <c r="DE33">
        <v>1.2945590994546769E-2</v>
      </c>
      <c r="DF33">
        <v>2.097403156286547E-2</v>
      </c>
      <c r="DG33">
        <v>-1</v>
      </c>
      <c r="DH33">
        <v>59.987114634146337</v>
      </c>
      <c r="DI33">
        <v>4.5673065681937131E-2</v>
      </c>
      <c r="DJ33">
        <v>0.1448167699509022</v>
      </c>
      <c r="DK33">
        <v>1</v>
      </c>
      <c r="DL33">
        <v>2</v>
      </c>
      <c r="DM33">
        <v>2</v>
      </c>
      <c r="DN33" t="s">
        <v>354</v>
      </c>
      <c r="DO33">
        <v>2.9627300000000001</v>
      </c>
      <c r="DP33">
        <v>2.6686200000000002</v>
      </c>
      <c r="DQ33">
        <v>9.3471700000000005E-2</v>
      </c>
      <c r="DR33">
        <v>9.2780000000000001E-2</v>
      </c>
      <c r="DS33">
        <v>9.9378900000000006E-2</v>
      </c>
      <c r="DT33">
        <v>9.3199599999999994E-2</v>
      </c>
      <c r="DU33">
        <v>27266.7</v>
      </c>
      <c r="DV33">
        <v>30825.8</v>
      </c>
      <c r="DW33">
        <v>28317.7</v>
      </c>
      <c r="DX33">
        <v>32594.1</v>
      </c>
      <c r="DY33">
        <v>35436.6</v>
      </c>
      <c r="DZ33">
        <v>40059.1</v>
      </c>
      <c r="EA33">
        <v>41551.800000000003</v>
      </c>
      <c r="EB33">
        <v>47035.199999999997</v>
      </c>
      <c r="EC33">
        <v>1.98902</v>
      </c>
      <c r="ED33">
        <v>1.9200999999999999</v>
      </c>
      <c r="EE33">
        <v>0.103518</v>
      </c>
      <c r="EF33">
        <v>0</v>
      </c>
      <c r="EG33">
        <v>27.317599999999999</v>
      </c>
      <c r="EH33">
        <v>999.9</v>
      </c>
      <c r="EI33">
        <v>38.200000000000003</v>
      </c>
      <c r="EJ33">
        <v>34.700000000000003</v>
      </c>
      <c r="EK33">
        <v>21.193200000000001</v>
      </c>
      <c r="EL33">
        <v>63.764299999999999</v>
      </c>
      <c r="EM33">
        <v>11.5024</v>
      </c>
      <c r="EN33">
        <v>1</v>
      </c>
      <c r="EO33">
        <v>-4.3528999999999998E-2</v>
      </c>
      <c r="EP33">
        <v>-1.7944800000000001</v>
      </c>
      <c r="EQ33">
        <v>20.238099999999999</v>
      </c>
      <c r="ER33">
        <v>5.2237299999999998</v>
      </c>
      <c r="ES33">
        <v>12.0099</v>
      </c>
      <c r="ET33">
        <v>4.9897499999999999</v>
      </c>
      <c r="EU33">
        <v>3.3050000000000002</v>
      </c>
      <c r="EV33">
        <v>5858.8</v>
      </c>
      <c r="EW33">
        <v>9388.5</v>
      </c>
      <c r="EX33">
        <v>489.4</v>
      </c>
      <c r="EY33">
        <v>54.1</v>
      </c>
      <c r="EZ33">
        <v>1.8529899999999999</v>
      </c>
      <c r="FA33">
        <v>1.8616900000000001</v>
      </c>
      <c r="FB33">
        <v>1.8609100000000001</v>
      </c>
      <c r="FC33">
        <v>1.85697</v>
      </c>
      <c r="FD33">
        <v>1.86127</v>
      </c>
      <c r="FE33">
        <v>1.85747</v>
      </c>
      <c r="FF33">
        <v>1.8595900000000001</v>
      </c>
      <c r="FG33">
        <v>1.8624799999999999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-2.286</v>
      </c>
      <c r="FV33">
        <v>-0.11559999999999999</v>
      </c>
      <c r="FW33">
        <v>-0.84313838291872023</v>
      </c>
      <c r="FX33">
        <v>-4.0117494158234393E-3</v>
      </c>
      <c r="FY33">
        <v>1.087516141204025E-6</v>
      </c>
      <c r="FZ33">
        <v>-8.657206703991749E-11</v>
      </c>
      <c r="GA33">
        <v>-0.1155350000000013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18.600000000000001</v>
      </c>
      <c r="GJ33">
        <v>18.600000000000001</v>
      </c>
      <c r="GK33">
        <v>1.01074</v>
      </c>
      <c r="GL33">
        <v>2.4084500000000002</v>
      </c>
      <c r="GM33">
        <v>1.5942400000000001</v>
      </c>
      <c r="GN33">
        <v>2.3083499999999999</v>
      </c>
      <c r="GO33">
        <v>1.39893</v>
      </c>
      <c r="GP33">
        <v>2.3962400000000001</v>
      </c>
      <c r="GQ33">
        <v>36.340000000000003</v>
      </c>
      <c r="GR33">
        <v>14.9901</v>
      </c>
      <c r="GS33">
        <v>18</v>
      </c>
      <c r="GT33">
        <v>516.30999999999995</v>
      </c>
      <c r="GU33">
        <v>500.84</v>
      </c>
      <c r="GV33">
        <v>30.183800000000002</v>
      </c>
      <c r="GW33">
        <v>26.628399999999999</v>
      </c>
      <c r="GX33">
        <v>30.0002</v>
      </c>
      <c r="GY33">
        <v>26.470600000000001</v>
      </c>
      <c r="GZ33">
        <v>26.399899999999999</v>
      </c>
      <c r="HA33">
        <v>20.306699999999999</v>
      </c>
      <c r="HB33">
        <v>10</v>
      </c>
      <c r="HC33">
        <v>-30</v>
      </c>
      <c r="HD33">
        <v>30.173500000000001</v>
      </c>
      <c r="HE33">
        <v>400.78300000000002</v>
      </c>
      <c r="HF33">
        <v>0</v>
      </c>
      <c r="HG33">
        <v>103.952</v>
      </c>
      <c r="HH33">
        <v>103.581</v>
      </c>
    </row>
    <row r="34" spans="1:216" x14ac:dyDescent="0.2">
      <c r="A34">
        <v>16</v>
      </c>
      <c r="B34">
        <v>1689646172</v>
      </c>
      <c r="C34">
        <v>907.90000009536743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1689646172</v>
      </c>
      <c r="M34">
        <f t="shared" si="0"/>
        <v>1.7868551418040522E-3</v>
      </c>
      <c r="N34">
        <f t="shared" si="1"/>
        <v>1.7868551418040521</v>
      </c>
      <c r="O34">
        <f t="shared" si="2"/>
        <v>-8.4891041065420822E-2</v>
      </c>
      <c r="P34">
        <f t="shared" si="3"/>
        <v>400.03199999999998</v>
      </c>
      <c r="Q34">
        <f t="shared" si="4"/>
        <v>388.29777008706287</v>
      </c>
      <c r="R34">
        <f t="shared" si="5"/>
        <v>38.906330923653151</v>
      </c>
      <c r="S34">
        <f t="shared" si="6"/>
        <v>40.082067348883193</v>
      </c>
      <c r="T34">
        <f t="shared" si="7"/>
        <v>8.5395714670905037E-2</v>
      </c>
      <c r="U34">
        <f t="shared" si="8"/>
        <v>3.6655261832759183</v>
      </c>
      <c r="V34">
        <f t="shared" si="9"/>
        <v>8.4305683785165897E-2</v>
      </c>
      <c r="W34">
        <f t="shared" si="10"/>
        <v>5.2787828011644375E-2</v>
      </c>
      <c r="X34">
        <f t="shared" si="11"/>
        <v>8.2769838473526445</v>
      </c>
      <c r="Y34">
        <f t="shared" si="12"/>
        <v>29.038320043342033</v>
      </c>
      <c r="Z34">
        <f t="shared" si="13"/>
        <v>28.997399999999999</v>
      </c>
      <c r="AA34">
        <f t="shared" si="14"/>
        <v>4.0211677342059478</v>
      </c>
      <c r="AB34">
        <f t="shared" si="15"/>
        <v>47.711922142817272</v>
      </c>
      <c r="AC34">
        <f t="shared" si="16"/>
        <v>1.96088833552778</v>
      </c>
      <c r="AD34">
        <f t="shared" si="17"/>
        <v>4.1098497974116501</v>
      </c>
      <c r="AE34">
        <f t="shared" si="18"/>
        <v>2.0602793986781678</v>
      </c>
      <c r="AF34">
        <f t="shared" si="19"/>
        <v>-78.800311753558702</v>
      </c>
      <c r="AG34">
        <f t="shared" si="20"/>
        <v>74.599982466271413</v>
      </c>
      <c r="AH34">
        <f t="shared" si="21"/>
        <v>4.4888742907652492</v>
      </c>
      <c r="AI34">
        <f t="shared" si="22"/>
        <v>8.5655288508306029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52596.184986764092</v>
      </c>
      <c r="AO34">
        <f t="shared" si="26"/>
        <v>50.046999999999997</v>
      </c>
      <c r="AP34">
        <f t="shared" si="27"/>
        <v>42.189471008990999</v>
      </c>
      <c r="AQ34">
        <f t="shared" si="28"/>
        <v>0.84299700299700286</v>
      </c>
      <c r="AR34">
        <f t="shared" si="29"/>
        <v>0.16538421578421575</v>
      </c>
      <c r="AS34">
        <v>1689646172</v>
      </c>
      <c r="AT34">
        <v>400.03199999999998</v>
      </c>
      <c r="AU34">
        <v>400.45699999999999</v>
      </c>
      <c r="AV34">
        <v>19.5703</v>
      </c>
      <c r="AW34">
        <v>18.388300000000001</v>
      </c>
      <c r="AX34">
        <v>402.31900000000002</v>
      </c>
      <c r="AY34">
        <v>19.6859</v>
      </c>
      <c r="AZ34">
        <v>500.07299999999998</v>
      </c>
      <c r="BA34">
        <v>100.136</v>
      </c>
      <c r="BB34">
        <v>6.1152600000000001E-2</v>
      </c>
      <c r="BC34">
        <v>29.3749</v>
      </c>
      <c r="BD34">
        <v>28.997399999999999</v>
      </c>
      <c r="BE34">
        <v>999.9</v>
      </c>
      <c r="BF34">
        <v>0</v>
      </c>
      <c r="BG34">
        <v>0</v>
      </c>
      <c r="BH34">
        <v>10012.5</v>
      </c>
      <c r="BI34">
        <v>0</v>
      </c>
      <c r="BJ34">
        <v>0.89930200000000005</v>
      </c>
      <c r="BK34">
        <v>-0.42507899999999998</v>
      </c>
      <c r="BL34">
        <v>408.017</v>
      </c>
      <c r="BM34">
        <v>407.959</v>
      </c>
      <c r="BN34">
        <v>1.1819999999999999</v>
      </c>
      <c r="BO34">
        <v>400.45699999999999</v>
      </c>
      <c r="BP34">
        <v>18.388300000000001</v>
      </c>
      <c r="BQ34">
        <v>1.9596800000000001</v>
      </c>
      <c r="BR34">
        <v>1.8413200000000001</v>
      </c>
      <c r="BS34">
        <v>17.122299999999999</v>
      </c>
      <c r="BT34">
        <v>16.142099999999999</v>
      </c>
      <c r="BU34">
        <v>50.046999999999997</v>
      </c>
      <c r="BV34">
        <v>0.90013200000000004</v>
      </c>
      <c r="BW34">
        <v>9.9868499999999999E-2</v>
      </c>
      <c r="BX34">
        <v>0</v>
      </c>
      <c r="BY34">
        <v>2.5600999999999998</v>
      </c>
      <c r="BZ34">
        <v>0</v>
      </c>
      <c r="CA34">
        <v>2008.35</v>
      </c>
      <c r="CB34">
        <v>405.96199999999999</v>
      </c>
      <c r="CC34">
        <v>35.186999999999998</v>
      </c>
      <c r="CD34">
        <v>41.311999999999998</v>
      </c>
      <c r="CE34">
        <v>37.811999999999998</v>
      </c>
      <c r="CF34">
        <v>40.125</v>
      </c>
      <c r="CG34">
        <v>36.625</v>
      </c>
      <c r="CH34">
        <v>45.05</v>
      </c>
      <c r="CI34">
        <v>5</v>
      </c>
      <c r="CJ34">
        <v>0</v>
      </c>
      <c r="CK34">
        <v>1689646184.0999999</v>
      </c>
      <c r="CL34">
        <v>0</v>
      </c>
      <c r="CM34">
        <v>1689644997.5999999</v>
      </c>
      <c r="CN34" t="s">
        <v>353</v>
      </c>
      <c r="CO34">
        <v>1689644992.5999999</v>
      </c>
      <c r="CP34">
        <v>1689644997.5999999</v>
      </c>
      <c r="CQ34">
        <v>63</v>
      </c>
      <c r="CR34">
        <v>0.13800000000000001</v>
      </c>
      <c r="CS34">
        <v>-9.0999999999999998E-2</v>
      </c>
      <c r="CT34">
        <v>-2.3250000000000002</v>
      </c>
      <c r="CU34">
        <v>-0.11600000000000001</v>
      </c>
      <c r="CV34">
        <v>412</v>
      </c>
      <c r="CW34">
        <v>18</v>
      </c>
      <c r="CX34">
        <v>0.17</v>
      </c>
      <c r="CY34">
        <v>0.04</v>
      </c>
      <c r="CZ34">
        <v>-1.300053635254032E-2</v>
      </c>
      <c r="DA34">
        <v>-0.54062965330548463</v>
      </c>
      <c r="DB34">
        <v>8.4524262118028382E-2</v>
      </c>
      <c r="DC34">
        <v>1</v>
      </c>
      <c r="DD34">
        <v>400.52327500000001</v>
      </c>
      <c r="DE34">
        <v>-0.40200000000077762</v>
      </c>
      <c r="DF34">
        <v>4.3505739563874837E-2</v>
      </c>
      <c r="DG34">
        <v>-1</v>
      </c>
      <c r="DH34">
        <v>49.999544999999998</v>
      </c>
      <c r="DI34">
        <v>0.14720101820363241</v>
      </c>
      <c r="DJ34">
        <v>0.1067457140825803</v>
      </c>
      <c r="DK34">
        <v>1</v>
      </c>
      <c r="DL34">
        <v>2</v>
      </c>
      <c r="DM34">
        <v>2</v>
      </c>
      <c r="DN34" t="s">
        <v>354</v>
      </c>
      <c r="DO34">
        <v>2.9626700000000001</v>
      </c>
      <c r="DP34">
        <v>2.6691699999999998</v>
      </c>
      <c r="DQ34">
        <v>9.3458700000000006E-2</v>
      </c>
      <c r="DR34">
        <v>9.2713199999999996E-2</v>
      </c>
      <c r="DS34">
        <v>9.9229399999999995E-2</v>
      </c>
      <c r="DT34">
        <v>9.3389600000000003E-2</v>
      </c>
      <c r="DU34">
        <v>27265.9</v>
      </c>
      <c r="DV34">
        <v>30827.200000000001</v>
      </c>
      <c r="DW34">
        <v>28316.5</v>
      </c>
      <c r="DX34">
        <v>32593.3</v>
      </c>
      <c r="DY34">
        <v>35440.9</v>
      </c>
      <c r="DZ34">
        <v>40049.9</v>
      </c>
      <c r="EA34">
        <v>41549.699999999997</v>
      </c>
      <c r="EB34">
        <v>47034.3</v>
      </c>
      <c r="EC34">
        <v>1.9887300000000001</v>
      </c>
      <c r="ED34">
        <v>1.9196500000000001</v>
      </c>
      <c r="EE34">
        <v>0.10191600000000001</v>
      </c>
      <c r="EF34">
        <v>0</v>
      </c>
      <c r="EG34">
        <v>27.3339</v>
      </c>
      <c r="EH34">
        <v>999.9</v>
      </c>
      <c r="EI34">
        <v>38.299999999999997</v>
      </c>
      <c r="EJ34">
        <v>34.700000000000003</v>
      </c>
      <c r="EK34">
        <v>21.245799999999999</v>
      </c>
      <c r="EL34">
        <v>63.664400000000001</v>
      </c>
      <c r="EM34">
        <v>11.462300000000001</v>
      </c>
      <c r="EN34">
        <v>1</v>
      </c>
      <c r="EO34">
        <v>-4.0627499999999997E-2</v>
      </c>
      <c r="EP34">
        <v>-1.7949600000000001</v>
      </c>
      <c r="EQ34">
        <v>20.238</v>
      </c>
      <c r="ER34">
        <v>5.2274700000000003</v>
      </c>
      <c r="ES34">
        <v>12.0099</v>
      </c>
      <c r="ET34">
        <v>4.9896000000000003</v>
      </c>
      <c r="EU34">
        <v>3.3050000000000002</v>
      </c>
      <c r="EV34">
        <v>5860.2</v>
      </c>
      <c r="EW34">
        <v>9390.9</v>
      </c>
      <c r="EX34">
        <v>489.4</v>
      </c>
      <c r="EY34">
        <v>54.1</v>
      </c>
      <c r="EZ34">
        <v>1.85293</v>
      </c>
      <c r="FA34">
        <v>1.8616200000000001</v>
      </c>
      <c r="FB34">
        <v>1.8609100000000001</v>
      </c>
      <c r="FC34">
        <v>1.8569899999999999</v>
      </c>
      <c r="FD34">
        <v>1.8612599999999999</v>
      </c>
      <c r="FE34">
        <v>1.85747</v>
      </c>
      <c r="FF34">
        <v>1.8595900000000001</v>
      </c>
      <c r="FG34">
        <v>1.86249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-2.2869999999999999</v>
      </c>
      <c r="FV34">
        <v>-0.11559999999999999</v>
      </c>
      <c r="FW34">
        <v>-0.84313838291872023</v>
      </c>
      <c r="FX34">
        <v>-4.0117494158234393E-3</v>
      </c>
      <c r="FY34">
        <v>1.087516141204025E-6</v>
      </c>
      <c r="FZ34">
        <v>-8.657206703991749E-11</v>
      </c>
      <c r="GA34">
        <v>-0.1155350000000013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19.7</v>
      </c>
      <c r="GJ34">
        <v>19.600000000000001</v>
      </c>
      <c r="GK34">
        <v>1.01074</v>
      </c>
      <c r="GL34">
        <v>2.4121100000000002</v>
      </c>
      <c r="GM34">
        <v>1.5942400000000001</v>
      </c>
      <c r="GN34">
        <v>2.3083499999999999</v>
      </c>
      <c r="GO34">
        <v>1.39893</v>
      </c>
      <c r="GP34">
        <v>2.4157700000000002</v>
      </c>
      <c r="GQ34">
        <v>36.340000000000003</v>
      </c>
      <c r="GR34">
        <v>14.981400000000001</v>
      </c>
      <c r="GS34">
        <v>18</v>
      </c>
      <c r="GT34">
        <v>516.38499999999999</v>
      </c>
      <c r="GU34">
        <v>500.80900000000003</v>
      </c>
      <c r="GV34">
        <v>30.164400000000001</v>
      </c>
      <c r="GW34">
        <v>26.656199999999998</v>
      </c>
      <c r="GX34">
        <v>30.000299999999999</v>
      </c>
      <c r="GY34">
        <v>26.5</v>
      </c>
      <c r="GZ34">
        <v>26.430099999999999</v>
      </c>
      <c r="HA34">
        <v>20.2942</v>
      </c>
      <c r="HB34">
        <v>10</v>
      </c>
      <c r="HC34">
        <v>-30</v>
      </c>
      <c r="HD34">
        <v>30.163799999999998</v>
      </c>
      <c r="HE34">
        <v>400.62599999999998</v>
      </c>
      <c r="HF34">
        <v>0</v>
      </c>
      <c r="HG34">
        <v>103.94799999999999</v>
      </c>
      <c r="HH34">
        <v>103.57899999999999</v>
      </c>
    </row>
    <row r="35" spans="1:216" x14ac:dyDescent="0.2">
      <c r="A35">
        <v>17</v>
      </c>
      <c r="B35">
        <v>1689646232.5</v>
      </c>
      <c r="C35">
        <v>968.40000009536743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1689646232.5</v>
      </c>
      <c r="M35">
        <f t="shared" si="0"/>
        <v>1.6932210690248882E-3</v>
      </c>
      <c r="N35">
        <f t="shared" si="1"/>
        <v>1.6932210690248881</v>
      </c>
      <c r="O35">
        <f t="shared" si="2"/>
        <v>-0.91893169479031711</v>
      </c>
      <c r="P35">
        <f t="shared" si="3"/>
        <v>400.04899999999998</v>
      </c>
      <c r="Q35">
        <f t="shared" si="4"/>
        <v>404.82612795283535</v>
      </c>
      <c r="R35">
        <f t="shared" si="5"/>
        <v>40.563105062508818</v>
      </c>
      <c r="S35">
        <f t="shared" si="6"/>
        <v>40.084442422753291</v>
      </c>
      <c r="T35">
        <f t="shared" si="7"/>
        <v>8.0381308260322637E-2</v>
      </c>
      <c r="U35">
        <f t="shared" si="8"/>
        <v>3.6605806412131132</v>
      </c>
      <c r="V35">
        <f t="shared" si="9"/>
        <v>7.9413461145045328E-2</v>
      </c>
      <c r="W35">
        <f t="shared" si="10"/>
        <v>4.9719399363674463E-2</v>
      </c>
      <c r="X35">
        <f t="shared" si="11"/>
        <v>4.9892456234338738</v>
      </c>
      <c r="Y35">
        <f t="shared" si="12"/>
        <v>29.051614407337468</v>
      </c>
      <c r="Z35">
        <f t="shared" si="13"/>
        <v>29.009899999999998</v>
      </c>
      <c r="AA35">
        <f t="shared" si="14"/>
        <v>4.0240772932516657</v>
      </c>
      <c r="AB35">
        <f t="shared" si="15"/>
        <v>47.454054095883009</v>
      </c>
      <c r="AC35">
        <f t="shared" si="16"/>
        <v>1.9513822672406702</v>
      </c>
      <c r="AD35">
        <f t="shared" si="17"/>
        <v>4.112150804434572</v>
      </c>
      <c r="AE35">
        <f t="shared" si="18"/>
        <v>2.0726950260109955</v>
      </c>
      <c r="AF35">
        <f t="shared" si="19"/>
        <v>-74.671049143997564</v>
      </c>
      <c r="AG35">
        <f t="shared" si="20"/>
        <v>73.946754056346933</v>
      </c>
      <c r="AH35">
        <f t="shared" si="21"/>
        <v>4.456070312722356</v>
      </c>
      <c r="AI35">
        <f t="shared" si="22"/>
        <v>8.7210208485056029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52494.260518833762</v>
      </c>
      <c r="AO35">
        <f t="shared" si="26"/>
        <v>30.169</v>
      </c>
      <c r="AP35">
        <f t="shared" si="27"/>
        <v>25.432257006960551</v>
      </c>
      <c r="AQ35">
        <f t="shared" si="28"/>
        <v>0.84299303944315529</v>
      </c>
      <c r="AR35">
        <f t="shared" si="29"/>
        <v>0.16537656612529</v>
      </c>
      <c r="AS35">
        <v>1689646232.5</v>
      </c>
      <c r="AT35">
        <v>400.04899999999998</v>
      </c>
      <c r="AU35">
        <v>399.88600000000002</v>
      </c>
      <c r="AV35">
        <v>19.475100000000001</v>
      </c>
      <c r="AW35">
        <v>18.354800000000001</v>
      </c>
      <c r="AX35">
        <v>402.33600000000001</v>
      </c>
      <c r="AY35">
        <v>19.590599999999998</v>
      </c>
      <c r="AZ35">
        <v>500.01499999999999</v>
      </c>
      <c r="BA35">
        <v>100.137</v>
      </c>
      <c r="BB35">
        <v>6.1831700000000003E-2</v>
      </c>
      <c r="BC35">
        <v>29.384599999999999</v>
      </c>
      <c r="BD35">
        <v>29.009899999999998</v>
      </c>
      <c r="BE35">
        <v>999.9</v>
      </c>
      <c r="BF35">
        <v>0</v>
      </c>
      <c r="BG35">
        <v>0</v>
      </c>
      <c r="BH35">
        <v>9992.5</v>
      </c>
      <c r="BI35">
        <v>0</v>
      </c>
      <c r="BJ35">
        <v>0.77939499999999995</v>
      </c>
      <c r="BK35">
        <v>0.16342200000000001</v>
      </c>
      <c r="BL35">
        <v>407.995</v>
      </c>
      <c r="BM35">
        <v>407.363</v>
      </c>
      <c r="BN35">
        <v>1.1203099999999999</v>
      </c>
      <c r="BO35">
        <v>399.88600000000002</v>
      </c>
      <c r="BP35">
        <v>18.354800000000001</v>
      </c>
      <c r="BQ35">
        <v>1.95017</v>
      </c>
      <c r="BR35">
        <v>1.83799</v>
      </c>
      <c r="BS35">
        <v>17.045500000000001</v>
      </c>
      <c r="BT35">
        <v>16.113600000000002</v>
      </c>
      <c r="BU35">
        <v>30.169</v>
      </c>
      <c r="BV35">
        <v>0.90037100000000003</v>
      </c>
      <c r="BW35">
        <v>9.9629099999999998E-2</v>
      </c>
      <c r="BX35">
        <v>0</v>
      </c>
      <c r="BY35">
        <v>2.7909999999999999</v>
      </c>
      <c r="BZ35">
        <v>0</v>
      </c>
      <c r="CA35">
        <v>1724.76</v>
      </c>
      <c r="CB35">
        <v>244.73699999999999</v>
      </c>
      <c r="CC35">
        <v>35.5</v>
      </c>
      <c r="CD35">
        <v>41.936999999999998</v>
      </c>
      <c r="CE35">
        <v>38.25</v>
      </c>
      <c r="CF35">
        <v>40.875</v>
      </c>
      <c r="CG35">
        <v>37</v>
      </c>
      <c r="CH35">
        <v>27.16</v>
      </c>
      <c r="CI35">
        <v>3.01</v>
      </c>
      <c r="CJ35">
        <v>0</v>
      </c>
      <c r="CK35">
        <v>1689646244.7</v>
      </c>
      <c r="CL35">
        <v>0</v>
      </c>
      <c r="CM35">
        <v>1689644997.5999999</v>
      </c>
      <c r="CN35" t="s">
        <v>353</v>
      </c>
      <c r="CO35">
        <v>1689644992.5999999</v>
      </c>
      <c r="CP35">
        <v>1689644997.5999999</v>
      </c>
      <c r="CQ35">
        <v>63</v>
      </c>
      <c r="CR35">
        <v>0.13800000000000001</v>
      </c>
      <c r="CS35">
        <v>-9.0999999999999998E-2</v>
      </c>
      <c r="CT35">
        <v>-2.3250000000000002</v>
      </c>
      <c r="CU35">
        <v>-0.11600000000000001</v>
      </c>
      <c r="CV35">
        <v>412</v>
      </c>
      <c r="CW35">
        <v>18</v>
      </c>
      <c r="CX35">
        <v>0.17</v>
      </c>
      <c r="CY35">
        <v>0.04</v>
      </c>
      <c r="CZ35">
        <v>-1.0307467877316121</v>
      </c>
      <c r="DA35">
        <v>5.5659003849580849E-2</v>
      </c>
      <c r="DB35">
        <v>6.1386542899232677E-2</v>
      </c>
      <c r="DC35">
        <v>1</v>
      </c>
      <c r="DD35">
        <v>399.91640000000001</v>
      </c>
      <c r="DE35">
        <v>-0.16899061913763699</v>
      </c>
      <c r="DF35">
        <v>3.1556140448415128E-2</v>
      </c>
      <c r="DG35">
        <v>-1</v>
      </c>
      <c r="DH35">
        <v>29.986926829268288</v>
      </c>
      <c r="DI35">
        <v>-0.10747555180126631</v>
      </c>
      <c r="DJ35">
        <v>0.15318447674074781</v>
      </c>
      <c r="DK35">
        <v>1</v>
      </c>
      <c r="DL35">
        <v>2</v>
      </c>
      <c r="DM35">
        <v>2</v>
      </c>
      <c r="DN35" t="s">
        <v>354</v>
      </c>
      <c r="DO35">
        <v>2.9624700000000002</v>
      </c>
      <c r="DP35">
        <v>2.66967</v>
      </c>
      <c r="DQ35">
        <v>9.3454300000000004E-2</v>
      </c>
      <c r="DR35">
        <v>9.2605499999999993E-2</v>
      </c>
      <c r="DS35">
        <v>9.8877800000000002E-2</v>
      </c>
      <c r="DT35">
        <v>9.3261899999999995E-2</v>
      </c>
      <c r="DU35">
        <v>27264.2</v>
      </c>
      <c r="DV35">
        <v>30829.8</v>
      </c>
      <c r="DW35">
        <v>28314.799999999999</v>
      </c>
      <c r="DX35">
        <v>32592.3</v>
      </c>
      <c r="DY35">
        <v>35453.300000000003</v>
      </c>
      <c r="DZ35">
        <v>40053.9</v>
      </c>
      <c r="EA35">
        <v>41547.699999999997</v>
      </c>
      <c r="EB35">
        <v>47032.4</v>
      </c>
      <c r="EC35">
        <v>1.9881800000000001</v>
      </c>
      <c r="ED35">
        <v>1.9191</v>
      </c>
      <c r="EE35">
        <v>0.10169300000000001</v>
      </c>
      <c r="EF35">
        <v>0</v>
      </c>
      <c r="EG35">
        <v>27.350100000000001</v>
      </c>
      <c r="EH35">
        <v>999.9</v>
      </c>
      <c r="EI35">
        <v>38.299999999999997</v>
      </c>
      <c r="EJ35">
        <v>34.700000000000003</v>
      </c>
      <c r="EK35">
        <v>21.2469</v>
      </c>
      <c r="EL35">
        <v>63.754399999999997</v>
      </c>
      <c r="EM35">
        <v>11.4383</v>
      </c>
      <c r="EN35">
        <v>1</v>
      </c>
      <c r="EO35">
        <v>-3.8536599999999997E-2</v>
      </c>
      <c r="EP35">
        <v>-1.6701299999999999</v>
      </c>
      <c r="EQ35">
        <v>20.2394</v>
      </c>
      <c r="ER35">
        <v>5.2273199999999997</v>
      </c>
      <c r="ES35">
        <v>12.0099</v>
      </c>
      <c r="ET35">
        <v>4.9897</v>
      </c>
      <c r="EU35">
        <v>3.3050000000000002</v>
      </c>
      <c r="EV35">
        <v>5861.6</v>
      </c>
      <c r="EW35">
        <v>9393.2999999999993</v>
      </c>
      <c r="EX35">
        <v>489.4</v>
      </c>
      <c r="EY35">
        <v>54.2</v>
      </c>
      <c r="EZ35">
        <v>1.85297</v>
      </c>
      <c r="FA35">
        <v>1.86168</v>
      </c>
      <c r="FB35">
        <v>1.86093</v>
      </c>
      <c r="FC35">
        <v>1.8569899999999999</v>
      </c>
      <c r="FD35">
        <v>1.86127</v>
      </c>
      <c r="FE35">
        <v>1.85747</v>
      </c>
      <c r="FF35">
        <v>1.8595900000000001</v>
      </c>
      <c r="FG35">
        <v>1.86249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-2.2869999999999999</v>
      </c>
      <c r="FV35">
        <v>-0.11550000000000001</v>
      </c>
      <c r="FW35">
        <v>-0.84313838291872023</v>
      </c>
      <c r="FX35">
        <v>-4.0117494158234393E-3</v>
      </c>
      <c r="FY35">
        <v>1.087516141204025E-6</v>
      </c>
      <c r="FZ35">
        <v>-8.657206703991749E-11</v>
      </c>
      <c r="GA35">
        <v>-0.1155350000000013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20.7</v>
      </c>
      <c r="GJ35">
        <v>20.6</v>
      </c>
      <c r="GK35">
        <v>1.00952</v>
      </c>
      <c r="GL35">
        <v>2.4133300000000002</v>
      </c>
      <c r="GM35">
        <v>1.5942400000000001</v>
      </c>
      <c r="GN35">
        <v>2.3083499999999999</v>
      </c>
      <c r="GO35">
        <v>1.39893</v>
      </c>
      <c r="GP35">
        <v>2.3071299999999999</v>
      </c>
      <c r="GQ35">
        <v>36.340000000000003</v>
      </c>
      <c r="GR35">
        <v>14.963800000000001</v>
      </c>
      <c r="GS35">
        <v>18</v>
      </c>
      <c r="GT35">
        <v>516.29899999999998</v>
      </c>
      <c r="GU35">
        <v>500.697</v>
      </c>
      <c r="GV35">
        <v>30.0746</v>
      </c>
      <c r="GW35">
        <v>26.6891</v>
      </c>
      <c r="GX35">
        <v>30.000299999999999</v>
      </c>
      <c r="GY35">
        <v>26.529900000000001</v>
      </c>
      <c r="GZ35">
        <v>26.459399999999999</v>
      </c>
      <c r="HA35">
        <v>20.264700000000001</v>
      </c>
      <c r="HB35">
        <v>10</v>
      </c>
      <c r="HC35">
        <v>-30</v>
      </c>
      <c r="HD35">
        <v>30.072299999999998</v>
      </c>
      <c r="HE35">
        <v>399.85300000000001</v>
      </c>
      <c r="HF35">
        <v>0</v>
      </c>
      <c r="HG35">
        <v>103.94199999999999</v>
      </c>
      <c r="HH35">
        <v>103.575</v>
      </c>
    </row>
    <row r="36" spans="1:216" x14ac:dyDescent="0.2">
      <c r="A36">
        <v>18</v>
      </c>
      <c r="B36">
        <v>1689646293</v>
      </c>
      <c r="C36">
        <v>1028.900000095367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1689646293</v>
      </c>
      <c r="M36">
        <f t="shared" si="0"/>
        <v>1.5856325388097811E-3</v>
      </c>
      <c r="N36">
        <f t="shared" si="1"/>
        <v>1.5856325388097812</v>
      </c>
      <c r="O36">
        <f t="shared" si="2"/>
        <v>-1.3472122443185797</v>
      </c>
      <c r="P36">
        <f t="shared" si="3"/>
        <v>400.02699999999999</v>
      </c>
      <c r="Q36">
        <f t="shared" si="4"/>
        <v>415.12957502499239</v>
      </c>
      <c r="R36">
        <f t="shared" si="5"/>
        <v>41.594715072113658</v>
      </c>
      <c r="S36">
        <f t="shared" si="6"/>
        <v>40.081483197506898</v>
      </c>
      <c r="T36">
        <f t="shared" si="7"/>
        <v>7.4982208686691879E-2</v>
      </c>
      <c r="U36">
        <f t="shared" si="8"/>
        <v>3.6617988674658246</v>
      </c>
      <c r="V36">
        <f t="shared" si="9"/>
        <v>7.4139554556406639E-2</v>
      </c>
      <c r="W36">
        <f t="shared" si="10"/>
        <v>4.6412141529934191E-2</v>
      </c>
      <c r="X36">
        <f t="shared" si="11"/>
        <v>3.3306403107497515</v>
      </c>
      <c r="Y36">
        <f t="shared" si="12"/>
        <v>29.056059562098856</v>
      </c>
      <c r="Z36">
        <f t="shared" si="13"/>
        <v>28.989799999999999</v>
      </c>
      <c r="AA36">
        <f t="shared" si="14"/>
        <v>4.0193996191620265</v>
      </c>
      <c r="AB36">
        <f t="shared" si="15"/>
        <v>47.21053290687783</v>
      </c>
      <c r="AC36">
        <f t="shared" si="16"/>
        <v>1.9402036174763297</v>
      </c>
      <c r="AD36">
        <f t="shared" si="17"/>
        <v>4.1096837887921245</v>
      </c>
      <c r="AE36">
        <f t="shared" si="18"/>
        <v>2.0791960016856965</v>
      </c>
      <c r="AF36">
        <f t="shared" si="19"/>
        <v>-69.926394961511349</v>
      </c>
      <c r="AG36">
        <f t="shared" si="20"/>
        <v>75.886287768658946</v>
      </c>
      <c r="AH36">
        <f t="shared" si="21"/>
        <v>4.5707343365191697</v>
      </c>
      <c r="AI36">
        <f t="shared" si="22"/>
        <v>13.86126745441652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52520.738543764135</v>
      </c>
      <c r="AO36">
        <f t="shared" si="26"/>
        <v>20.139500000000002</v>
      </c>
      <c r="AP36">
        <f t="shared" si="27"/>
        <v>16.977478502979146</v>
      </c>
      <c r="AQ36">
        <f t="shared" si="28"/>
        <v>0.84299404170804371</v>
      </c>
      <c r="AR36">
        <f t="shared" si="29"/>
        <v>0.16537850049652431</v>
      </c>
      <c r="AS36">
        <v>1689646293</v>
      </c>
      <c r="AT36">
        <v>400.02699999999999</v>
      </c>
      <c r="AU36">
        <v>399.54599999999999</v>
      </c>
      <c r="AV36">
        <v>19.363900000000001</v>
      </c>
      <c r="AW36">
        <v>18.314800000000002</v>
      </c>
      <c r="AX36">
        <v>402.31400000000002</v>
      </c>
      <c r="AY36">
        <v>19.479500000000002</v>
      </c>
      <c r="AZ36">
        <v>500.07900000000001</v>
      </c>
      <c r="BA36">
        <v>100.136</v>
      </c>
      <c r="BB36">
        <v>6.0944699999999997E-2</v>
      </c>
      <c r="BC36">
        <v>29.374199999999998</v>
      </c>
      <c r="BD36">
        <v>28.989799999999999</v>
      </c>
      <c r="BE36">
        <v>999.9</v>
      </c>
      <c r="BF36">
        <v>0</v>
      </c>
      <c r="BG36">
        <v>0</v>
      </c>
      <c r="BH36">
        <v>9997.5</v>
      </c>
      <c r="BI36">
        <v>0</v>
      </c>
      <c r="BJ36">
        <v>0.77939499999999995</v>
      </c>
      <c r="BK36">
        <v>0.48117100000000002</v>
      </c>
      <c r="BL36">
        <v>407.92599999999999</v>
      </c>
      <c r="BM36">
        <v>407</v>
      </c>
      <c r="BN36">
        <v>1.0491600000000001</v>
      </c>
      <c r="BO36">
        <v>399.54599999999999</v>
      </c>
      <c r="BP36">
        <v>18.314800000000002</v>
      </c>
      <c r="BQ36">
        <v>1.93903</v>
      </c>
      <c r="BR36">
        <v>1.8339700000000001</v>
      </c>
      <c r="BS36">
        <v>16.954999999999998</v>
      </c>
      <c r="BT36">
        <v>16.0794</v>
      </c>
      <c r="BU36">
        <v>20.139500000000002</v>
      </c>
      <c r="BV36">
        <v>0.90002499999999996</v>
      </c>
      <c r="BW36">
        <v>9.9974900000000005E-2</v>
      </c>
      <c r="BX36">
        <v>0</v>
      </c>
      <c r="BY36">
        <v>2.4361999999999999</v>
      </c>
      <c r="BZ36">
        <v>0</v>
      </c>
      <c r="CA36">
        <v>1668.39</v>
      </c>
      <c r="CB36">
        <v>163.35900000000001</v>
      </c>
      <c r="CC36">
        <v>35.125</v>
      </c>
      <c r="CD36">
        <v>40.375</v>
      </c>
      <c r="CE36">
        <v>37.186999999999998</v>
      </c>
      <c r="CF36">
        <v>38.936999999999998</v>
      </c>
      <c r="CG36">
        <v>36.186999999999998</v>
      </c>
      <c r="CH36">
        <v>18.13</v>
      </c>
      <c r="CI36">
        <v>2.0099999999999998</v>
      </c>
      <c r="CJ36">
        <v>0</v>
      </c>
      <c r="CK36">
        <v>1689646305.3</v>
      </c>
      <c r="CL36">
        <v>0</v>
      </c>
      <c r="CM36">
        <v>1689644997.5999999</v>
      </c>
      <c r="CN36" t="s">
        <v>353</v>
      </c>
      <c r="CO36">
        <v>1689644992.5999999</v>
      </c>
      <c r="CP36">
        <v>1689644997.5999999</v>
      </c>
      <c r="CQ36">
        <v>63</v>
      </c>
      <c r="CR36">
        <v>0.13800000000000001</v>
      </c>
      <c r="CS36">
        <v>-9.0999999999999998E-2</v>
      </c>
      <c r="CT36">
        <v>-2.3250000000000002</v>
      </c>
      <c r="CU36">
        <v>-0.11600000000000001</v>
      </c>
      <c r="CV36">
        <v>412</v>
      </c>
      <c r="CW36">
        <v>18</v>
      </c>
      <c r="CX36">
        <v>0.17</v>
      </c>
      <c r="CY36">
        <v>0.04</v>
      </c>
      <c r="CZ36">
        <v>-1.568128386888088</v>
      </c>
      <c r="DA36">
        <v>0.52941903314764238</v>
      </c>
      <c r="DB36">
        <v>7.4631215706857601E-2</v>
      </c>
      <c r="DC36">
        <v>1</v>
      </c>
      <c r="DD36">
        <v>399.54851219512187</v>
      </c>
      <c r="DE36">
        <v>-2.1951219510856469E-2</v>
      </c>
      <c r="DF36">
        <v>3.5118004520799037E-2</v>
      </c>
      <c r="DG36">
        <v>-1</v>
      </c>
      <c r="DH36">
        <v>20.002894999999999</v>
      </c>
      <c r="DI36">
        <v>-5.9821815746191893E-2</v>
      </c>
      <c r="DJ36">
        <v>0.1699848919021924</v>
      </c>
      <c r="DK36">
        <v>1</v>
      </c>
      <c r="DL36">
        <v>2</v>
      </c>
      <c r="DM36">
        <v>2</v>
      </c>
      <c r="DN36" t="s">
        <v>354</v>
      </c>
      <c r="DO36">
        <v>2.9626000000000001</v>
      </c>
      <c r="DP36">
        <v>2.6688299999999998</v>
      </c>
      <c r="DQ36">
        <v>9.3443700000000005E-2</v>
      </c>
      <c r="DR36">
        <v>9.2539800000000005E-2</v>
      </c>
      <c r="DS36">
        <v>9.8468799999999995E-2</v>
      </c>
      <c r="DT36">
        <v>9.3111899999999997E-2</v>
      </c>
      <c r="DU36">
        <v>27263.9</v>
      </c>
      <c r="DV36">
        <v>30830.400000000001</v>
      </c>
      <c r="DW36">
        <v>28314.2</v>
      </c>
      <c r="DX36">
        <v>32590.7</v>
      </c>
      <c r="DY36">
        <v>35469.1</v>
      </c>
      <c r="DZ36">
        <v>40058.699999999997</v>
      </c>
      <c r="EA36">
        <v>41547</v>
      </c>
      <c r="EB36">
        <v>47030.3</v>
      </c>
      <c r="EC36">
        <v>1.9874499999999999</v>
      </c>
      <c r="ED36">
        <v>1.91882</v>
      </c>
      <c r="EE36">
        <v>0.10003099999999999</v>
      </c>
      <c r="EF36">
        <v>0</v>
      </c>
      <c r="EG36">
        <v>27.357099999999999</v>
      </c>
      <c r="EH36">
        <v>999.9</v>
      </c>
      <c r="EI36">
        <v>38.299999999999997</v>
      </c>
      <c r="EJ36">
        <v>34.700000000000003</v>
      </c>
      <c r="EK36">
        <v>21.2469</v>
      </c>
      <c r="EL36">
        <v>63.624400000000001</v>
      </c>
      <c r="EM36">
        <v>11.181900000000001</v>
      </c>
      <c r="EN36">
        <v>1</v>
      </c>
      <c r="EO36">
        <v>-3.6869899999999997E-2</v>
      </c>
      <c r="EP36">
        <v>-1.7655400000000001</v>
      </c>
      <c r="EQ36">
        <v>20.236899999999999</v>
      </c>
      <c r="ER36">
        <v>5.2280699999999998</v>
      </c>
      <c r="ES36">
        <v>12.0099</v>
      </c>
      <c r="ET36">
        <v>4.9896500000000001</v>
      </c>
      <c r="EU36">
        <v>3.3050000000000002</v>
      </c>
      <c r="EV36">
        <v>5862.8</v>
      </c>
      <c r="EW36">
        <v>9395.4</v>
      </c>
      <c r="EX36">
        <v>489.4</v>
      </c>
      <c r="EY36">
        <v>54.2</v>
      </c>
      <c r="EZ36">
        <v>1.8529800000000001</v>
      </c>
      <c r="FA36">
        <v>1.86165</v>
      </c>
      <c r="FB36">
        <v>1.86087</v>
      </c>
      <c r="FC36">
        <v>1.85697</v>
      </c>
      <c r="FD36">
        <v>1.8612500000000001</v>
      </c>
      <c r="FE36">
        <v>1.85745</v>
      </c>
      <c r="FF36">
        <v>1.85958</v>
      </c>
      <c r="FG36">
        <v>1.86249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-2.2869999999999999</v>
      </c>
      <c r="FV36">
        <v>-0.11559999999999999</v>
      </c>
      <c r="FW36">
        <v>-0.84313838291872023</v>
      </c>
      <c r="FX36">
        <v>-4.0117494158234393E-3</v>
      </c>
      <c r="FY36">
        <v>1.087516141204025E-6</v>
      </c>
      <c r="FZ36">
        <v>-8.657206703991749E-11</v>
      </c>
      <c r="GA36">
        <v>-0.1155350000000013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21.7</v>
      </c>
      <c r="GJ36">
        <v>21.6</v>
      </c>
      <c r="GK36">
        <v>1.0083</v>
      </c>
      <c r="GL36">
        <v>2.4169900000000002</v>
      </c>
      <c r="GM36">
        <v>1.5942400000000001</v>
      </c>
      <c r="GN36">
        <v>2.3083499999999999</v>
      </c>
      <c r="GO36">
        <v>1.40015</v>
      </c>
      <c r="GP36">
        <v>2.2802699999999998</v>
      </c>
      <c r="GQ36">
        <v>36.340000000000003</v>
      </c>
      <c r="GR36">
        <v>14.9376</v>
      </c>
      <c r="GS36">
        <v>18</v>
      </c>
      <c r="GT36">
        <v>516.02099999999996</v>
      </c>
      <c r="GU36">
        <v>500.69</v>
      </c>
      <c r="GV36">
        <v>30.106200000000001</v>
      </c>
      <c r="GW36">
        <v>26.711600000000001</v>
      </c>
      <c r="GX36">
        <v>30.000299999999999</v>
      </c>
      <c r="GY36">
        <v>26.551500000000001</v>
      </c>
      <c r="GZ36">
        <v>26.479099999999999</v>
      </c>
      <c r="HA36">
        <v>20.2515</v>
      </c>
      <c r="HB36">
        <v>10</v>
      </c>
      <c r="HC36">
        <v>-30</v>
      </c>
      <c r="HD36">
        <v>30.1066</v>
      </c>
      <c r="HE36">
        <v>399.50599999999997</v>
      </c>
      <c r="HF36">
        <v>0</v>
      </c>
      <c r="HG36">
        <v>103.94</v>
      </c>
      <c r="HH36">
        <v>103.57</v>
      </c>
    </row>
    <row r="37" spans="1:216" x14ac:dyDescent="0.2">
      <c r="A37">
        <v>19</v>
      </c>
      <c r="B37">
        <v>1689646353.5</v>
      </c>
      <c r="C37">
        <v>1089.400000095367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1689646353.5</v>
      </c>
      <c r="M37">
        <f t="shared" si="0"/>
        <v>1.4936415139331126E-3</v>
      </c>
      <c r="N37">
        <f t="shared" si="1"/>
        <v>1.4936415139331127</v>
      </c>
      <c r="O37">
        <f t="shared" si="2"/>
        <v>-2.377404745523815</v>
      </c>
      <c r="P37">
        <f t="shared" si="3"/>
        <v>400.101</v>
      </c>
      <c r="Q37">
        <f t="shared" si="4"/>
        <v>440.32357515804733</v>
      </c>
      <c r="R37">
        <f t="shared" si="5"/>
        <v>44.118579432641951</v>
      </c>
      <c r="S37">
        <f t="shared" si="6"/>
        <v>40.088445737304902</v>
      </c>
      <c r="T37">
        <f t="shared" si="7"/>
        <v>7.0237990841855766E-2</v>
      </c>
      <c r="U37">
        <f t="shared" si="8"/>
        <v>3.6598845823349455</v>
      </c>
      <c r="V37">
        <f t="shared" si="9"/>
        <v>6.9497644697756572E-2</v>
      </c>
      <c r="W37">
        <f t="shared" si="10"/>
        <v>4.3501894676201885E-2</v>
      </c>
      <c r="X37">
        <f t="shared" si="11"/>
        <v>0</v>
      </c>
      <c r="Y37">
        <f t="shared" si="12"/>
        <v>29.040570024207263</v>
      </c>
      <c r="Z37">
        <f t="shared" si="13"/>
        <v>28.985399999999998</v>
      </c>
      <c r="AA37">
        <f t="shared" si="14"/>
        <v>4.0183762834921497</v>
      </c>
      <c r="AB37">
        <f t="shared" si="15"/>
        <v>46.985938587171219</v>
      </c>
      <c r="AC37">
        <f t="shared" si="16"/>
        <v>1.9288796522213902</v>
      </c>
      <c r="AD37">
        <f t="shared" si="17"/>
        <v>4.1052274578761763</v>
      </c>
      <c r="AE37">
        <f t="shared" si="18"/>
        <v>2.0894966312707597</v>
      </c>
      <c r="AF37">
        <f t="shared" si="19"/>
        <v>-65.869590764450265</v>
      </c>
      <c r="AG37">
        <f t="shared" si="20"/>
        <v>73.00532811305159</v>
      </c>
      <c r="AH37">
        <f t="shared" si="21"/>
        <v>4.3990033880758164</v>
      </c>
      <c r="AI37">
        <f t="shared" si="22"/>
        <v>11.534740736677144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52485.157042979794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1689646353.5</v>
      </c>
      <c r="AT37">
        <v>400.101</v>
      </c>
      <c r="AU37">
        <v>398.9</v>
      </c>
      <c r="AV37">
        <v>19.251100000000001</v>
      </c>
      <c r="AW37">
        <v>18.262599999999999</v>
      </c>
      <c r="AX37">
        <v>402.38799999999998</v>
      </c>
      <c r="AY37">
        <v>19.366599999999998</v>
      </c>
      <c r="AZ37">
        <v>500.00299999999999</v>
      </c>
      <c r="BA37">
        <v>100.134</v>
      </c>
      <c r="BB37">
        <v>6.1814899999999999E-2</v>
      </c>
      <c r="BC37">
        <v>29.355399999999999</v>
      </c>
      <c r="BD37">
        <v>28.985399999999998</v>
      </c>
      <c r="BE37">
        <v>999.9</v>
      </c>
      <c r="BF37">
        <v>0</v>
      </c>
      <c r="BG37">
        <v>0</v>
      </c>
      <c r="BH37">
        <v>9990</v>
      </c>
      <c r="BI37">
        <v>0</v>
      </c>
      <c r="BJ37">
        <v>0.77939499999999995</v>
      </c>
      <c r="BK37">
        <v>1.20041</v>
      </c>
      <c r="BL37">
        <v>407.95400000000001</v>
      </c>
      <c r="BM37">
        <v>406.32100000000003</v>
      </c>
      <c r="BN37">
        <v>0.98848499999999995</v>
      </c>
      <c r="BO37">
        <v>398.9</v>
      </c>
      <c r="BP37">
        <v>18.262599999999999</v>
      </c>
      <c r="BQ37">
        <v>1.9276899999999999</v>
      </c>
      <c r="BR37">
        <v>1.8287100000000001</v>
      </c>
      <c r="BS37">
        <v>16.8626</v>
      </c>
      <c r="BT37">
        <v>16.034400000000002</v>
      </c>
      <c r="BU37">
        <v>0</v>
      </c>
      <c r="BV37">
        <v>0</v>
      </c>
      <c r="BW37">
        <v>0</v>
      </c>
      <c r="BX37">
        <v>0</v>
      </c>
      <c r="BY37">
        <v>4.17</v>
      </c>
      <c r="BZ37">
        <v>0</v>
      </c>
      <c r="CA37">
        <v>1656.76</v>
      </c>
      <c r="CB37">
        <v>0.34</v>
      </c>
      <c r="CC37">
        <v>34.436999999999998</v>
      </c>
      <c r="CD37">
        <v>38.936999999999998</v>
      </c>
      <c r="CE37">
        <v>36.25</v>
      </c>
      <c r="CF37">
        <v>37.436999999999998</v>
      </c>
      <c r="CG37">
        <v>35.436999999999998</v>
      </c>
      <c r="CH37">
        <v>0</v>
      </c>
      <c r="CI37">
        <v>0</v>
      </c>
      <c r="CJ37">
        <v>0</v>
      </c>
      <c r="CK37">
        <v>1689646365.2</v>
      </c>
      <c r="CL37">
        <v>0</v>
      </c>
      <c r="CM37">
        <v>1689644997.5999999</v>
      </c>
      <c r="CN37" t="s">
        <v>353</v>
      </c>
      <c r="CO37">
        <v>1689644992.5999999</v>
      </c>
      <c r="CP37">
        <v>1689644997.5999999</v>
      </c>
      <c r="CQ37">
        <v>63</v>
      </c>
      <c r="CR37">
        <v>0.13800000000000001</v>
      </c>
      <c r="CS37">
        <v>-9.0999999999999998E-2</v>
      </c>
      <c r="CT37">
        <v>-2.3250000000000002</v>
      </c>
      <c r="CU37">
        <v>-0.11600000000000001</v>
      </c>
      <c r="CV37">
        <v>412</v>
      </c>
      <c r="CW37">
        <v>18</v>
      </c>
      <c r="CX37">
        <v>0.17</v>
      </c>
      <c r="CY37">
        <v>0.04</v>
      </c>
      <c r="CZ37">
        <v>-2.5933778093824058</v>
      </c>
      <c r="DA37">
        <v>-0.62329560094811631</v>
      </c>
      <c r="DB37">
        <v>9.257093025942871E-2</v>
      </c>
      <c r="DC37">
        <v>1</v>
      </c>
      <c r="DD37">
        <v>398.94946341463418</v>
      </c>
      <c r="DE37">
        <v>-0.2980766550521104</v>
      </c>
      <c r="DF37">
        <v>5.2410712720330328E-2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2.96238</v>
      </c>
      <c r="DP37">
        <v>2.6696300000000002</v>
      </c>
      <c r="DQ37">
        <v>9.3450199999999997E-2</v>
      </c>
      <c r="DR37">
        <v>9.2419799999999996E-2</v>
      </c>
      <c r="DS37">
        <v>9.8052799999999996E-2</v>
      </c>
      <c r="DT37">
        <v>9.2917200000000005E-2</v>
      </c>
      <c r="DU37">
        <v>27264.1</v>
      </c>
      <c r="DV37">
        <v>30834.799999999999</v>
      </c>
      <c r="DW37">
        <v>28314.7</v>
      </c>
      <c r="DX37">
        <v>32591.1</v>
      </c>
      <c r="DY37">
        <v>35486.199999999997</v>
      </c>
      <c r="DZ37">
        <v>40067.4</v>
      </c>
      <c r="EA37">
        <v>41547.599999999999</v>
      </c>
      <c r="EB37">
        <v>47030.400000000001</v>
      </c>
      <c r="EC37">
        <v>1.98705</v>
      </c>
      <c r="ED37">
        <v>1.9188700000000001</v>
      </c>
      <c r="EE37">
        <v>9.9897399999999997E-2</v>
      </c>
      <c r="EF37">
        <v>0</v>
      </c>
      <c r="EG37">
        <v>27.354800000000001</v>
      </c>
      <c r="EH37">
        <v>999.9</v>
      </c>
      <c r="EI37">
        <v>38.200000000000003</v>
      </c>
      <c r="EJ37">
        <v>34.700000000000003</v>
      </c>
      <c r="EK37">
        <v>21.190100000000001</v>
      </c>
      <c r="EL37">
        <v>63.7744</v>
      </c>
      <c r="EM37">
        <v>10.9415</v>
      </c>
      <c r="EN37">
        <v>1</v>
      </c>
      <c r="EO37">
        <v>-3.5563999999999998E-2</v>
      </c>
      <c r="EP37">
        <v>-1.92418</v>
      </c>
      <c r="EQ37">
        <v>20.235700000000001</v>
      </c>
      <c r="ER37">
        <v>5.2250800000000002</v>
      </c>
      <c r="ES37">
        <v>12.0099</v>
      </c>
      <c r="ET37">
        <v>4.9897999999999998</v>
      </c>
      <c r="EU37">
        <v>3.3050000000000002</v>
      </c>
      <c r="EV37">
        <v>5864.2</v>
      </c>
      <c r="EW37">
        <v>9397.7999999999993</v>
      </c>
      <c r="EX37">
        <v>489.4</v>
      </c>
      <c r="EY37">
        <v>54.2</v>
      </c>
      <c r="EZ37">
        <v>1.8529599999999999</v>
      </c>
      <c r="FA37">
        <v>1.86161</v>
      </c>
      <c r="FB37">
        <v>1.8609</v>
      </c>
      <c r="FC37">
        <v>1.85697</v>
      </c>
      <c r="FD37">
        <v>1.86124</v>
      </c>
      <c r="FE37">
        <v>1.85745</v>
      </c>
      <c r="FF37">
        <v>1.85958</v>
      </c>
      <c r="FG37">
        <v>1.86249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-2.2869999999999999</v>
      </c>
      <c r="FV37">
        <v>-0.11550000000000001</v>
      </c>
      <c r="FW37">
        <v>-0.84313838291872023</v>
      </c>
      <c r="FX37">
        <v>-4.0117494158234393E-3</v>
      </c>
      <c r="FY37">
        <v>1.087516141204025E-6</v>
      </c>
      <c r="FZ37">
        <v>-8.657206703991749E-11</v>
      </c>
      <c r="GA37">
        <v>-0.1155350000000013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22.7</v>
      </c>
      <c r="GJ37">
        <v>22.6</v>
      </c>
      <c r="GK37">
        <v>1.00708</v>
      </c>
      <c r="GL37">
        <v>2.4108900000000002</v>
      </c>
      <c r="GM37">
        <v>1.5942400000000001</v>
      </c>
      <c r="GN37">
        <v>2.3083499999999999</v>
      </c>
      <c r="GO37">
        <v>1.39893</v>
      </c>
      <c r="GP37">
        <v>2.3559600000000001</v>
      </c>
      <c r="GQ37">
        <v>36.363500000000002</v>
      </c>
      <c r="GR37">
        <v>14.9376</v>
      </c>
      <c r="GS37">
        <v>18</v>
      </c>
      <c r="GT37">
        <v>515.91499999999996</v>
      </c>
      <c r="GU37">
        <v>500.88200000000001</v>
      </c>
      <c r="GV37">
        <v>30.226299999999998</v>
      </c>
      <c r="GW37">
        <v>26.727399999999999</v>
      </c>
      <c r="GX37">
        <v>30.0002</v>
      </c>
      <c r="GY37">
        <v>26.5684</v>
      </c>
      <c r="GZ37">
        <v>26.4956</v>
      </c>
      <c r="HA37">
        <v>20.224599999999999</v>
      </c>
      <c r="HB37">
        <v>10</v>
      </c>
      <c r="HC37">
        <v>-30</v>
      </c>
      <c r="HD37">
        <v>30.234400000000001</v>
      </c>
      <c r="HE37">
        <v>398.84800000000001</v>
      </c>
      <c r="HF37">
        <v>0</v>
      </c>
      <c r="HG37">
        <v>103.94199999999999</v>
      </c>
      <c r="HH37">
        <v>103.571</v>
      </c>
    </row>
    <row r="38" spans="1:216" x14ac:dyDescent="0.2">
      <c r="A38">
        <v>20</v>
      </c>
      <c r="B38">
        <v>1689646426</v>
      </c>
      <c r="C38">
        <v>1161.900000095367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1689646426</v>
      </c>
      <c r="M38">
        <f t="shared" si="0"/>
        <v>1.4534900359032528E-3</v>
      </c>
      <c r="N38">
        <f t="shared" si="1"/>
        <v>1.4534900359032528</v>
      </c>
      <c r="O38">
        <f t="shared" si="2"/>
        <v>5.7576495912815133</v>
      </c>
      <c r="P38">
        <f t="shared" si="3"/>
        <v>399.63600000000002</v>
      </c>
      <c r="Q38">
        <f t="shared" si="4"/>
        <v>253.12602685406705</v>
      </c>
      <c r="R38">
        <f t="shared" si="5"/>
        <v>25.361800234673456</v>
      </c>
      <c r="S38">
        <f t="shared" si="6"/>
        <v>40.041273212996401</v>
      </c>
      <c r="T38">
        <f t="shared" si="7"/>
        <v>6.8665184408494867E-2</v>
      </c>
      <c r="U38">
        <f t="shared" si="8"/>
        <v>3.6623458103851338</v>
      </c>
      <c r="V38">
        <f t="shared" si="9"/>
        <v>6.7957913616319587E-2</v>
      </c>
      <c r="W38">
        <f t="shared" si="10"/>
        <v>4.2536634253548151E-2</v>
      </c>
      <c r="X38">
        <f t="shared" si="11"/>
        <v>297.73188600000003</v>
      </c>
      <c r="Y38">
        <f t="shared" si="12"/>
        <v>30.107492428616762</v>
      </c>
      <c r="Z38">
        <f t="shared" si="13"/>
        <v>28.934100000000001</v>
      </c>
      <c r="AA38">
        <f t="shared" si="14"/>
        <v>4.006461874919343</v>
      </c>
      <c r="AB38">
        <f t="shared" si="15"/>
        <v>47.937027204571244</v>
      </c>
      <c r="AC38">
        <f t="shared" si="16"/>
        <v>1.9269479490327899</v>
      </c>
      <c r="AD38">
        <f t="shared" si="17"/>
        <v>4.0197485355308755</v>
      </c>
      <c r="AE38">
        <f t="shared" si="18"/>
        <v>2.0795139258865531</v>
      </c>
      <c r="AF38">
        <f t="shared" si="19"/>
        <v>-64.098910583333449</v>
      </c>
      <c r="AG38">
        <f t="shared" si="20"/>
        <v>11.293818955246079</v>
      </c>
      <c r="AH38">
        <f t="shared" si="21"/>
        <v>0.67866051720995135</v>
      </c>
      <c r="AI38">
        <f t="shared" si="22"/>
        <v>245.6054548891226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52598.367613154165</v>
      </c>
      <c r="AO38">
        <f t="shared" si="26"/>
        <v>1800.18</v>
      </c>
      <c r="AP38">
        <f t="shared" si="27"/>
        <v>1517.5518</v>
      </c>
      <c r="AQ38">
        <f t="shared" si="28"/>
        <v>0.84300003333000029</v>
      </c>
      <c r="AR38">
        <f t="shared" si="29"/>
        <v>0.16539006432690065</v>
      </c>
      <c r="AS38">
        <v>1689646426</v>
      </c>
      <c r="AT38">
        <v>399.63600000000002</v>
      </c>
      <c r="AU38">
        <v>403.91300000000001</v>
      </c>
      <c r="AV38">
        <v>19.232099999999999</v>
      </c>
      <c r="AW38">
        <v>18.270199999999999</v>
      </c>
      <c r="AX38">
        <v>401.92200000000003</v>
      </c>
      <c r="AY38">
        <v>19.3477</v>
      </c>
      <c r="AZ38">
        <v>500.02699999999999</v>
      </c>
      <c r="BA38">
        <v>100.133</v>
      </c>
      <c r="BB38">
        <v>6.1359900000000002E-2</v>
      </c>
      <c r="BC38">
        <v>28.991299999999999</v>
      </c>
      <c r="BD38">
        <v>28.934100000000001</v>
      </c>
      <c r="BE38">
        <v>999.9</v>
      </c>
      <c r="BF38">
        <v>0</v>
      </c>
      <c r="BG38">
        <v>0</v>
      </c>
      <c r="BH38">
        <v>10000</v>
      </c>
      <c r="BI38">
        <v>0</v>
      </c>
      <c r="BJ38">
        <v>0.85433599999999998</v>
      </c>
      <c r="BK38">
        <v>-4.2770099999999998</v>
      </c>
      <c r="BL38">
        <v>407.47300000000001</v>
      </c>
      <c r="BM38">
        <v>411.43</v>
      </c>
      <c r="BN38">
        <v>0.96194800000000003</v>
      </c>
      <c r="BO38">
        <v>403.91300000000001</v>
      </c>
      <c r="BP38">
        <v>18.270199999999999</v>
      </c>
      <c r="BQ38">
        <v>1.9257599999999999</v>
      </c>
      <c r="BR38">
        <v>1.82944</v>
      </c>
      <c r="BS38">
        <v>16.846800000000002</v>
      </c>
      <c r="BT38">
        <v>16.040600000000001</v>
      </c>
      <c r="BU38">
        <v>1800.18</v>
      </c>
      <c r="BV38">
        <v>0.9</v>
      </c>
      <c r="BW38">
        <v>0.1</v>
      </c>
      <c r="BX38">
        <v>0</v>
      </c>
      <c r="BY38">
        <v>2.6735000000000002</v>
      </c>
      <c r="BZ38">
        <v>0</v>
      </c>
      <c r="CA38">
        <v>7884.02</v>
      </c>
      <c r="CB38">
        <v>14601.8</v>
      </c>
      <c r="CC38">
        <v>35.311999999999998</v>
      </c>
      <c r="CD38">
        <v>38</v>
      </c>
      <c r="CE38">
        <v>35.811999999999998</v>
      </c>
      <c r="CF38">
        <v>36.561999999999998</v>
      </c>
      <c r="CG38">
        <v>35.561999999999998</v>
      </c>
      <c r="CH38">
        <v>1620.16</v>
      </c>
      <c r="CI38">
        <v>180.02</v>
      </c>
      <c r="CJ38">
        <v>0</v>
      </c>
      <c r="CK38">
        <v>1689646437.9000001</v>
      </c>
      <c r="CL38">
        <v>0</v>
      </c>
      <c r="CM38">
        <v>1689644997.5999999</v>
      </c>
      <c r="CN38" t="s">
        <v>353</v>
      </c>
      <c r="CO38">
        <v>1689644992.5999999</v>
      </c>
      <c r="CP38">
        <v>1689644997.5999999</v>
      </c>
      <c r="CQ38">
        <v>63</v>
      </c>
      <c r="CR38">
        <v>0.13800000000000001</v>
      </c>
      <c r="CS38">
        <v>-9.0999999999999998E-2</v>
      </c>
      <c r="CT38">
        <v>-2.3250000000000002</v>
      </c>
      <c r="CU38">
        <v>-0.11600000000000001</v>
      </c>
      <c r="CV38">
        <v>412</v>
      </c>
      <c r="CW38">
        <v>18</v>
      </c>
      <c r="CX38">
        <v>0.17</v>
      </c>
      <c r="CY38">
        <v>0.04</v>
      </c>
      <c r="CZ38">
        <v>6.308527058743655</v>
      </c>
      <c r="DA38">
        <v>1.8088765337519821</v>
      </c>
      <c r="DB38">
        <v>0.19448485735020851</v>
      </c>
      <c r="DC38">
        <v>1</v>
      </c>
      <c r="DD38">
        <v>403.53265853658542</v>
      </c>
      <c r="DE38">
        <v>2.2532404181185899</v>
      </c>
      <c r="DF38">
        <v>0.22505182164809759</v>
      </c>
      <c r="DG38">
        <v>-1</v>
      </c>
      <c r="DH38">
        <v>1799.9712195121949</v>
      </c>
      <c r="DI38">
        <v>-0.18547999916025121</v>
      </c>
      <c r="DJ38">
        <v>8.1784819449834401E-2</v>
      </c>
      <c r="DK38">
        <v>1</v>
      </c>
      <c r="DL38">
        <v>2</v>
      </c>
      <c r="DM38">
        <v>2</v>
      </c>
      <c r="DN38" t="s">
        <v>354</v>
      </c>
      <c r="DO38">
        <v>2.9624299999999999</v>
      </c>
      <c r="DP38">
        <v>2.66927</v>
      </c>
      <c r="DQ38">
        <v>9.3365100000000006E-2</v>
      </c>
      <c r="DR38">
        <v>9.3302700000000002E-2</v>
      </c>
      <c r="DS38">
        <v>9.7981200000000004E-2</v>
      </c>
      <c r="DT38">
        <v>9.2942800000000006E-2</v>
      </c>
      <c r="DU38">
        <v>27267.1</v>
      </c>
      <c r="DV38">
        <v>30805.5</v>
      </c>
      <c r="DW38">
        <v>28315.1</v>
      </c>
      <c r="DX38">
        <v>32591.9</v>
      </c>
      <c r="DY38">
        <v>35489.5</v>
      </c>
      <c r="DZ38">
        <v>40066.9</v>
      </c>
      <c r="EA38">
        <v>41548.1</v>
      </c>
      <c r="EB38">
        <v>47031.1</v>
      </c>
      <c r="EC38">
        <v>1.9875</v>
      </c>
      <c r="ED38">
        <v>1.91892</v>
      </c>
      <c r="EE38">
        <v>9.6954399999999996E-2</v>
      </c>
      <c r="EF38">
        <v>0</v>
      </c>
      <c r="EG38">
        <v>27.351500000000001</v>
      </c>
      <c r="EH38">
        <v>999.9</v>
      </c>
      <c r="EI38">
        <v>38.200000000000003</v>
      </c>
      <c r="EJ38">
        <v>34.700000000000003</v>
      </c>
      <c r="EK38">
        <v>21.194700000000001</v>
      </c>
      <c r="EL38">
        <v>63.794400000000003</v>
      </c>
      <c r="EM38">
        <v>11.5625</v>
      </c>
      <c r="EN38">
        <v>1</v>
      </c>
      <c r="EO38">
        <v>-3.4209900000000001E-2</v>
      </c>
      <c r="EP38">
        <v>-2.1949999999999998</v>
      </c>
      <c r="EQ38">
        <v>20.213200000000001</v>
      </c>
      <c r="ER38">
        <v>5.2279200000000001</v>
      </c>
      <c r="ES38">
        <v>12.0099</v>
      </c>
      <c r="ET38">
        <v>4.9897</v>
      </c>
      <c r="EU38">
        <v>3.3050000000000002</v>
      </c>
      <c r="EV38">
        <v>5865.8</v>
      </c>
      <c r="EW38">
        <v>9400.6</v>
      </c>
      <c r="EX38">
        <v>489.4</v>
      </c>
      <c r="EY38">
        <v>54.2</v>
      </c>
      <c r="EZ38">
        <v>1.8529100000000001</v>
      </c>
      <c r="FA38">
        <v>1.86161</v>
      </c>
      <c r="FB38">
        <v>1.86087</v>
      </c>
      <c r="FC38">
        <v>1.8569500000000001</v>
      </c>
      <c r="FD38">
        <v>1.8612200000000001</v>
      </c>
      <c r="FE38">
        <v>1.85745</v>
      </c>
      <c r="FF38">
        <v>1.8595699999999999</v>
      </c>
      <c r="FG38">
        <v>1.8624799999999999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-2.286</v>
      </c>
      <c r="FV38">
        <v>-0.11559999999999999</v>
      </c>
      <c r="FW38">
        <v>-0.84313838291872023</v>
      </c>
      <c r="FX38">
        <v>-4.0117494158234393E-3</v>
      </c>
      <c r="FY38">
        <v>1.087516141204025E-6</v>
      </c>
      <c r="FZ38">
        <v>-8.657206703991749E-11</v>
      </c>
      <c r="GA38">
        <v>-0.1155350000000013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23.9</v>
      </c>
      <c r="GJ38">
        <v>23.8</v>
      </c>
      <c r="GK38">
        <v>1.01807</v>
      </c>
      <c r="GL38">
        <v>2.4047900000000002</v>
      </c>
      <c r="GM38">
        <v>1.5942400000000001</v>
      </c>
      <c r="GN38">
        <v>2.3083499999999999</v>
      </c>
      <c r="GO38">
        <v>1.39893</v>
      </c>
      <c r="GP38">
        <v>2.4218799999999998</v>
      </c>
      <c r="GQ38">
        <v>36.363500000000002</v>
      </c>
      <c r="GR38">
        <v>14.885</v>
      </c>
      <c r="GS38">
        <v>18</v>
      </c>
      <c r="GT38">
        <v>516.23299999999995</v>
      </c>
      <c r="GU38">
        <v>500.91800000000001</v>
      </c>
      <c r="GV38">
        <v>28.534600000000001</v>
      </c>
      <c r="GW38">
        <v>26.7319</v>
      </c>
      <c r="GX38">
        <v>29.997399999999999</v>
      </c>
      <c r="GY38">
        <v>26.570699999999999</v>
      </c>
      <c r="GZ38">
        <v>26.4956</v>
      </c>
      <c r="HA38">
        <v>20.430399999999999</v>
      </c>
      <c r="HB38">
        <v>10</v>
      </c>
      <c r="HC38">
        <v>-30</v>
      </c>
      <c r="HD38">
        <v>28.465199999999999</v>
      </c>
      <c r="HE38">
        <v>403.92200000000003</v>
      </c>
      <c r="HF38">
        <v>0</v>
      </c>
      <c r="HG38">
        <v>103.943</v>
      </c>
      <c r="HH38">
        <v>103.57299999999999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2023-07-18T02:16:55Z</dcterms:created>
  <dcterms:modified xsi:type="dcterms:W3CDTF">2023-07-21T06:27:49Z</dcterms:modified>
</cp:coreProperties>
</file>