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D9A97972-1E85-1B45-B69D-83F3E4DF7A79}" xr6:coauthVersionLast="47" xr6:coauthVersionMax="47" xr10:uidLastSave="{00000000-0000-0000-0000-000000000000}"/>
  <bookViews>
    <workbookView xWindow="240" yWindow="760" windowWidth="19100" windowHeight="14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M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Y36" i="1" s="1"/>
  <c r="Z36" i="1" s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Y32" i="1" s="1"/>
  <c r="Z32" i="1" s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AF20" i="1" l="1"/>
  <c r="V24" i="1"/>
  <c r="T24" i="1" s="1"/>
  <c r="W24" i="1" s="1"/>
  <c r="Q24" i="1" s="1"/>
  <c r="R24" i="1" s="1"/>
  <c r="AF24" i="1"/>
  <c r="V28" i="1"/>
  <c r="T28" i="1" s="1"/>
  <c r="W28" i="1" s="1"/>
  <c r="Q28" i="1" s="1"/>
  <c r="R28" i="1" s="1"/>
  <c r="AF28" i="1"/>
  <c r="AA32" i="1"/>
  <c r="AE32" i="1" s="1"/>
  <c r="AH32" i="1"/>
  <c r="AG32" i="1"/>
  <c r="S35" i="1"/>
  <c r="O35" i="1"/>
  <c r="N35" i="1"/>
  <c r="M35" i="1" s="1"/>
  <c r="P35" i="1"/>
  <c r="AM35" i="1"/>
  <c r="S23" i="1"/>
  <c r="O23" i="1"/>
  <c r="N23" i="1"/>
  <c r="M23" i="1" s="1"/>
  <c r="P23" i="1"/>
  <c r="AM23" i="1"/>
  <c r="AA36" i="1"/>
  <c r="AE36" i="1" s="1"/>
  <c r="AH36" i="1"/>
  <c r="AI36" i="1" s="1"/>
  <c r="AG36" i="1"/>
  <c r="O19" i="1"/>
  <c r="S19" i="1"/>
  <c r="N19" i="1"/>
  <c r="M19" i="1" s="1"/>
  <c r="P19" i="1"/>
  <c r="AM19" i="1"/>
  <c r="Y24" i="1"/>
  <c r="Z24" i="1" s="1"/>
  <c r="S27" i="1"/>
  <c r="O27" i="1"/>
  <c r="N27" i="1"/>
  <c r="M27" i="1" s="1"/>
  <c r="P27" i="1"/>
  <c r="AM27" i="1"/>
  <c r="N31" i="1"/>
  <c r="M31" i="1" s="1"/>
  <c r="S31" i="1"/>
  <c r="O31" i="1"/>
  <c r="P31" i="1"/>
  <c r="AM31" i="1"/>
  <c r="V32" i="1"/>
  <c r="T32" i="1" s="1"/>
  <c r="W32" i="1" s="1"/>
  <c r="AF32" i="1"/>
  <c r="AI32" i="1" s="1"/>
  <c r="V36" i="1"/>
  <c r="T36" i="1" s="1"/>
  <c r="W36" i="1" s="1"/>
  <c r="Q36" i="1" s="1"/>
  <c r="R36" i="1" s="1"/>
  <c r="AF36" i="1"/>
  <c r="AM22" i="1"/>
  <c r="AM26" i="1"/>
  <c r="Y28" i="1"/>
  <c r="Z28" i="1" s="1"/>
  <c r="AM30" i="1"/>
  <c r="AM34" i="1"/>
  <c r="S22" i="1"/>
  <c r="S26" i="1"/>
  <c r="S30" i="1"/>
  <c r="O32" i="1"/>
  <c r="S34" i="1"/>
  <c r="S38" i="1"/>
  <c r="Y20" i="1"/>
  <c r="Z20" i="1" s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P38" i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Y38" i="1" l="1"/>
  <c r="Z38" i="1" s="1"/>
  <c r="Y22" i="1"/>
  <c r="Z22" i="1" s="1"/>
  <c r="V22" i="1" s="1"/>
  <c r="T22" i="1" s="1"/>
  <c r="W22" i="1" s="1"/>
  <c r="Q22" i="1" s="1"/>
  <c r="R22" i="1" s="1"/>
  <c r="AF35" i="1"/>
  <c r="AF26" i="1"/>
  <c r="V26" i="1"/>
  <c r="T26" i="1" s="1"/>
  <c r="W26" i="1" s="1"/>
  <c r="Q26" i="1" s="1"/>
  <c r="R26" i="1" s="1"/>
  <c r="V27" i="1"/>
  <c r="T27" i="1" s="1"/>
  <c r="W27" i="1" s="1"/>
  <c r="Q27" i="1" s="1"/>
  <c r="R27" i="1" s="1"/>
  <c r="AF27" i="1"/>
  <c r="Y27" i="1"/>
  <c r="Z27" i="1" s="1"/>
  <c r="AF25" i="1"/>
  <c r="Y33" i="1"/>
  <c r="Z33" i="1" s="1"/>
  <c r="AF21" i="1"/>
  <c r="V21" i="1"/>
  <c r="T21" i="1" s="1"/>
  <c r="W21" i="1" s="1"/>
  <c r="Q21" i="1" s="1"/>
  <c r="R21" i="1" s="1"/>
  <c r="Y34" i="1"/>
  <c r="Z34" i="1" s="1"/>
  <c r="AF33" i="1"/>
  <c r="AF38" i="1"/>
  <c r="AF22" i="1"/>
  <c r="AF23" i="1"/>
  <c r="Y37" i="1"/>
  <c r="Z37" i="1" s="1"/>
  <c r="Y25" i="1"/>
  <c r="Z25" i="1" s="1"/>
  <c r="V25" i="1" s="1"/>
  <c r="T25" i="1" s="1"/>
  <c r="W25" i="1" s="1"/>
  <c r="Q25" i="1" s="1"/>
  <c r="R25" i="1" s="1"/>
  <c r="AF19" i="1"/>
  <c r="Y21" i="1"/>
  <c r="Z21" i="1" s="1"/>
  <c r="Y30" i="1"/>
  <c r="Z30" i="1" s="1"/>
  <c r="Y35" i="1"/>
  <c r="Z35" i="1" s="1"/>
  <c r="Y19" i="1"/>
  <c r="Z19" i="1" s="1"/>
  <c r="AG24" i="1"/>
  <c r="AA24" i="1"/>
  <c r="AE24" i="1" s="1"/>
  <c r="AH24" i="1"/>
  <c r="AF30" i="1"/>
  <c r="V30" i="1"/>
  <c r="T30" i="1" s="1"/>
  <c r="W30" i="1" s="1"/>
  <c r="Q30" i="1" s="1"/>
  <c r="R30" i="1" s="1"/>
  <c r="AF37" i="1"/>
  <c r="V37" i="1"/>
  <c r="T37" i="1" s="1"/>
  <c r="W37" i="1" s="1"/>
  <c r="Q37" i="1" s="1"/>
  <c r="R37" i="1" s="1"/>
  <c r="Y29" i="1"/>
  <c r="Z29" i="1" s="1"/>
  <c r="Y23" i="1"/>
  <c r="Z23" i="1" s="1"/>
  <c r="AF29" i="1"/>
  <c r="AF34" i="1"/>
  <c r="AG20" i="1"/>
  <c r="AA20" i="1"/>
  <c r="AE20" i="1" s="1"/>
  <c r="AH20" i="1"/>
  <c r="Y26" i="1"/>
  <c r="Z26" i="1" s="1"/>
  <c r="Y31" i="1"/>
  <c r="Z31" i="1" s="1"/>
  <c r="AG28" i="1"/>
  <c r="AA28" i="1"/>
  <c r="AE28" i="1" s="1"/>
  <c r="AH28" i="1"/>
  <c r="AI28" i="1" s="1"/>
  <c r="Q32" i="1"/>
  <c r="R32" i="1" s="1"/>
  <c r="AF31" i="1"/>
  <c r="V20" i="1"/>
  <c r="T20" i="1" s="1"/>
  <c r="W20" i="1" s="1"/>
  <c r="Q20" i="1" s="1"/>
  <c r="R20" i="1" s="1"/>
  <c r="AH34" i="1" l="1"/>
  <c r="AA34" i="1"/>
  <c r="AE34" i="1" s="1"/>
  <c r="AG34" i="1"/>
  <c r="V34" i="1"/>
  <c r="T34" i="1" s="1"/>
  <c r="W34" i="1" s="1"/>
  <c r="Q34" i="1" s="1"/>
  <c r="R34" i="1" s="1"/>
  <c r="AA31" i="1"/>
  <c r="AE31" i="1" s="1"/>
  <c r="AH31" i="1"/>
  <c r="AG31" i="1"/>
  <c r="AA37" i="1"/>
  <c r="AE37" i="1" s="1"/>
  <c r="AH37" i="1"/>
  <c r="AG37" i="1"/>
  <c r="V31" i="1"/>
  <c r="T31" i="1" s="1"/>
  <c r="W31" i="1" s="1"/>
  <c r="Q31" i="1" s="1"/>
  <c r="R31" i="1" s="1"/>
  <c r="AH26" i="1"/>
  <c r="AA26" i="1"/>
  <c r="AE26" i="1" s="1"/>
  <c r="AG26" i="1"/>
  <c r="AA23" i="1"/>
  <c r="AE23" i="1" s="1"/>
  <c r="AH23" i="1"/>
  <c r="AI23" i="1" s="1"/>
  <c r="AG23" i="1"/>
  <c r="AI24" i="1"/>
  <c r="AH30" i="1"/>
  <c r="AA30" i="1"/>
  <c r="AE30" i="1" s="1"/>
  <c r="AG30" i="1"/>
  <c r="AA29" i="1"/>
  <c r="AE29" i="1" s="1"/>
  <c r="AH29" i="1"/>
  <c r="AG29" i="1"/>
  <c r="AA19" i="1"/>
  <c r="AE19" i="1" s="1"/>
  <c r="AH19" i="1"/>
  <c r="AG19" i="1"/>
  <c r="V19" i="1"/>
  <c r="T19" i="1" s="1"/>
  <c r="W19" i="1" s="1"/>
  <c r="Q19" i="1" s="1"/>
  <c r="R19" i="1" s="1"/>
  <c r="AH38" i="1"/>
  <c r="AA38" i="1"/>
  <c r="AE38" i="1" s="1"/>
  <c r="AG38" i="1"/>
  <c r="AA35" i="1"/>
  <c r="AE35" i="1" s="1"/>
  <c r="AH35" i="1"/>
  <c r="AG35" i="1"/>
  <c r="AA25" i="1"/>
  <c r="AE25" i="1" s="1"/>
  <c r="AH25" i="1"/>
  <c r="AG25" i="1"/>
  <c r="V38" i="1"/>
  <c r="T38" i="1" s="1"/>
  <c r="W38" i="1" s="1"/>
  <c r="Q38" i="1" s="1"/>
  <c r="R38" i="1" s="1"/>
  <c r="AA33" i="1"/>
  <c r="AE33" i="1" s="1"/>
  <c r="AH33" i="1"/>
  <c r="AI33" i="1" s="1"/>
  <c r="AG33" i="1"/>
  <c r="V29" i="1"/>
  <c r="T29" i="1" s="1"/>
  <c r="W29" i="1" s="1"/>
  <c r="Q29" i="1" s="1"/>
  <c r="R29" i="1" s="1"/>
  <c r="V33" i="1"/>
  <c r="T33" i="1" s="1"/>
  <c r="W33" i="1" s="1"/>
  <c r="Q33" i="1" s="1"/>
  <c r="R33" i="1" s="1"/>
  <c r="V35" i="1"/>
  <c r="T35" i="1" s="1"/>
  <c r="W35" i="1" s="1"/>
  <c r="Q35" i="1" s="1"/>
  <c r="R35" i="1" s="1"/>
  <c r="AI20" i="1"/>
  <c r="AH21" i="1"/>
  <c r="AA21" i="1"/>
  <c r="AE21" i="1" s="1"/>
  <c r="AG21" i="1"/>
  <c r="V23" i="1"/>
  <c r="T23" i="1" s="1"/>
  <c r="W23" i="1" s="1"/>
  <c r="Q23" i="1" s="1"/>
  <c r="R23" i="1" s="1"/>
  <c r="AA27" i="1"/>
  <c r="AE27" i="1" s="1"/>
  <c r="AH27" i="1"/>
  <c r="AG27" i="1"/>
  <c r="AH22" i="1"/>
  <c r="AA22" i="1"/>
  <c r="AE22" i="1" s="1"/>
  <c r="AG22" i="1"/>
  <c r="AI29" i="1" l="1"/>
  <c r="AI31" i="1"/>
  <c r="AI22" i="1"/>
  <c r="AI38" i="1"/>
  <c r="AI21" i="1"/>
  <c r="AI25" i="1"/>
  <c r="AI26" i="1"/>
  <c r="AI27" i="1"/>
  <c r="AI30" i="1"/>
  <c r="AI19" i="1"/>
  <c r="AI35" i="1"/>
  <c r="AI37" i="1"/>
  <c r="AI34" i="1"/>
</calcChain>
</file>

<file path=xl/sharedStrings.xml><?xml version="1.0" encoding="utf-8"?>
<sst xmlns="http://schemas.openxmlformats.org/spreadsheetml/2006/main" count="1016" uniqueCount="397">
  <si>
    <t>File opened</t>
  </si>
  <si>
    <t>2023-07-17 14:34:57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</si>
  <si>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</si>
  <si>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</si>
  <si>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</si>
  <si>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</si>
  <si>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</si>
  <si>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</si>
  <si>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</si>
  <si>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</si>
  <si>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</si>
  <si>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</si>
  <si>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</si>
  <si>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</si>
  <si>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</si>
  <si>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</si>
  <si>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</si>
  <si>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</si>
  <si>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</si>
  <si>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</si>
  <si>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</si>
  <si>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</si>
  <si>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</si>
  <si>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</si>
  <si>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</si>
  <si>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</si>
  <si>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</si>
  <si>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14:34:57</t>
  </si>
  <si>
    <t>Stability Definition:	CO2_r (Meas): Std&lt;0.75 Per=20	A (GasEx): Std&lt;0.2 Per=20	Qin (LeafQ): Per=20</t>
  </si>
  <si>
    <t>14:35:28</t>
  </si>
  <si>
    <t>Stability Definition:	CO2_r (Meas): Std&lt;0.75 Per=20	A (GasEx): Std&lt;0.2 Per=20	Qin (LeafQ): Std&lt;1 Per=20</t>
  </si>
  <si>
    <t>14:35:29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</si>
  <si>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</si>
  <si>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</si>
  <si>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</si>
  <si>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</si>
  <si>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</si>
  <si>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</si>
  <si>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</si>
  <si>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</si>
  <si>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</si>
  <si>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</si>
  <si>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</si>
  <si>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</si>
  <si>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</si>
  <si>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</si>
  <si>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</si>
  <si>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</si>
  <si>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</si>
  <si>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</si>
  <si>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</si>
  <si>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</si>
  <si>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</si>
  <si>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</si>
  <si>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</si>
  <si>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</si>
  <si>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</si>
  <si>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</si>
  <si>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</si>
  <si>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</si>
  <si>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</si>
  <si>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</si>
  <si>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</si>
  <si>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</si>
  <si>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</si>
  <si>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</si>
  <si>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</si>
  <si>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</si>
  <si>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</si>
  <si>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</si>
  <si>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</si>
  <si>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</si>
  <si>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</si>
  <si>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</si>
  <si>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</si>
  <si>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</si>
  <si>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</si>
  <si>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</si>
  <si>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</si>
  <si>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</si>
  <si>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</si>
  <si>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</si>
  <si>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</si>
  <si>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</si>
  <si>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</si>
  <si>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</si>
  <si>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</si>
  <si>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</si>
  <si>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</si>
  <si>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</si>
  <si>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</si>
  <si>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2.76119 78.6648 382.433 627.292 883.69 1083.7 1274.17 1401.54</t>
  </si>
  <si>
    <t>Fs_true</t>
  </si>
  <si>
    <t>0.423121 100.346 404.866 601.294 802.989 1000.82 1201.55 1401.45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</si>
  <si>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</si>
  <si>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</si>
  <si>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</si>
  <si>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</si>
  <si>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</si>
  <si>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</si>
  <si>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</si>
  <si>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</si>
  <si>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</si>
  <si>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</si>
  <si>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</si>
  <si>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</si>
  <si>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</si>
  <si>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</si>
  <si>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</si>
  <si>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</si>
  <si>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</si>
  <si>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</si>
  <si>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</si>
  <si>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</si>
  <si>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</si>
  <si>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</si>
  <si>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</si>
  <si>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</si>
  <si>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</si>
  <si>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</si>
  <si>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</si>
  <si>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</si>
  <si>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</si>
  <si>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</si>
  <si>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</si>
  <si>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</si>
  <si>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</si>
  <si>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</si>
  <si>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</si>
  <si>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</si>
  <si>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</si>
  <si>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</si>
  <si>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</si>
  <si>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</si>
  <si>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</si>
  <si>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</si>
  <si>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</si>
  <si>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</si>
  <si>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</si>
  <si>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</si>
  <si>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</si>
  <si>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</si>
  <si>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</si>
  <si>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</si>
  <si>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</si>
  <si>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</si>
  <si>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</si>
  <si>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</si>
  <si>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</si>
  <si>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</si>
  <si>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</si>
  <si>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</si>
  <si>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</si>
  <si>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</si>
  <si>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</si>
  <si>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</si>
  <si>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</si>
  <si>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</si>
  <si>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</si>
  <si>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</si>
  <si>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</si>
  <si>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</si>
  <si>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</si>
  <si>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</si>
  <si>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</si>
  <si>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</si>
  <si>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</si>
  <si>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</si>
  <si>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</si>
  <si>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</si>
  <si>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</si>
  <si>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</si>
  <si>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</si>
  <si>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</si>
  <si>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</si>
  <si>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</si>
  <si>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</si>
  <si>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</si>
  <si>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</si>
  <si>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</si>
  <si>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</si>
  <si>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</si>
  <si>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</si>
  <si>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</si>
  <si>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</si>
  <si>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</si>
  <si>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</si>
  <si>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</si>
  <si>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</si>
  <si>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</si>
  <si>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</si>
  <si>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</si>
  <si>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</si>
  <si>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</si>
  <si>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</si>
  <si>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</si>
  <si>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</si>
  <si>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</si>
  <si>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</si>
  <si>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</si>
  <si>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</si>
  <si>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</si>
  <si>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</si>
  <si>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</si>
  <si>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</si>
  <si>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</si>
  <si>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</si>
  <si>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</si>
  <si>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</si>
  <si>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</si>
  <si>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</si>
  <si>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</si>
  <si>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</si>
  <si>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</si>
  <si>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</si>
  <si>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</si>
  <si>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</si>
  <si>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</si>
  <si>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</si>
  <si>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</si>
  <si>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</si>
  <si>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</si>
  <si>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</si>
  <si>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</si>
  <si>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</si>
  <si>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</si>
  <si>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</si>
  <si>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</si>
  <si>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</si>
  <si>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</si>
  <si>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</si>
  <si>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</si>
  <si>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</si>
  <si>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</si>
  <si>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</si>
  <si>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</si>
  <si>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</si>
  <si>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</si>
  <si>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</si>
  <si>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</si>
  <si>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</si>
  <si>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</si>
  <si>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</si>
  <si>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</si>
  <si>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</si>
  <si>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</si>
  <si>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</si>
  <si>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</si>
  <si>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</si>
  <si>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</si>
  <si>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</si>
  <si>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</si>
  <si>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</si>
  <si>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</si>
  <si>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</si>
  <si>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</si>
  <si>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</si>
  <si>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</si>
  <si>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</si>
  <si>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</si>
  <si>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</si>
  <si>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</si>
  <si>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</si>
  <si>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</si>
  <si>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</si>
  <si>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</si>
  <si>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</si>
  <si>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</si>
  <si>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</si>
  <si>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</si>
  <si>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</si>
  <si>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</si>
  <si>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</si>
  <si>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</si>
  <si>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</si>
  <si>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</si>
  <si>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</si>
  <si>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</si>
  <si>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</si>
  <si>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</si>
  <si>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</si>
  <si>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</si>
  <si>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</si>
  <si>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</si>
  <si>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</si>
  <si>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</si>
  <si>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</si>
  <si>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</si>
  <si>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</si>
  <si>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</si>
  <si>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</si>
  <si>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</si>
  <si>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</si>
  <si>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</si>
  <si>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</si>
  <si>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</si>
  <si>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</si>
  <si>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</si>
  <si>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</si>
  <si>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</si>
  <si>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</si>
  <si>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</si>
  <si>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</si>
  <si>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</si>
  <si>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</si>
  <si>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</si>
  <si>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</si>
  <si>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</si>
  <si>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</si>
  <si>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</si>
  <si>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</si>
  <si>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</si>
  <si>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</si>
  <si>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</si>
  <si>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</si>
  <si>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</si>
  <si>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</si>
  <si>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</si>
  <si>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</si>
  <si>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</si>
  <si>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</si>
  <si>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</si>
  <si>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</si>
  <si>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</si>
  <si>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</si>
  <si>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</si>
  <si>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</si>
  <si>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</si>
  <si>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</si>
  <si>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</si>
  <si>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</si>
  <si>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</si>
  <si>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</si>
  <si>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</si>
  <si>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</si>
  <si>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</si>
  <si>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</si>
  <si>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</si>
  <si>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</si>
  <si>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</si>
  <si>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</si>
  <si>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</si>
  <si>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</si>
  <si>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</si>
  <si>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</si>
  <si>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</si>
  <si>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15:02:24</t>
  </si>
  <si>
    <t>15:02:24</t>
  </si>
  <si>
    <t>none</t>
  </si>
  <si>
    <t>Picabo</t>
  </si>
  <si>
    <t>20230717</t>
  </si>
  <si>
    <t>AR</t>
  </si>
  <si>
    <t>BNL21843</t>
  </si>
  <si>
    <t>14:59:48</t>
  </si>
  <si>
    <t>2/2</t>
  </si>
  <si>
    <t>00000000</t>
  </si>
  <si>
    <t>iiiiiiii</t>
  </si>
  <si>
    <t>off</t>
  </si>
  <si>
    <t>20230717 15:03:25</t>
  </si>
  <si>
    <t>15:03:25</t>
  </si>
  <si>
    <t>20230717 15:04:25</t>
  </si>
  <si>
    <t>15:04:25</t>
  </si>
  <si>
    <t>20230717 15:05:26</t>
  </si>
  <si>
    <t>15:05:26</t>
  </si>
  <si>
    <t>20230717 15:06:26</t>
  </si>
  <si>
    <t>15:06:26</t>
  </si>
  <si>
    <t>20230717 15:07:27</t>
  </si>
  <si>
    <t>15:07:27</t>
  </si>
  <si>
    <t>20230717 15:08:27</t>
  </si>
  <si>
    <t>15:08:27</t>
  </si>
  <si>
    <t>20230717 15:09:28</t>
  </si>
  <si>
    <t>15:09:28</t>
  </si>
  <si>
    <t>20230717 15:10:28</t>
  </si>
  <si>
    <t>15:10:28</t>
  </si>
  <si>
    <t>20230717 15:11:29</t>
  </si>
  <si>
    <t>15:11:29</t>
  </si>
  <si>
    <t>20230717 15:12:30</t>
  </si>
  <si>
    <t>15:12:30</t>
  </si>
  <si>
    <t>20230717 15:13:30</t>
  </si>
  <si>
    <t>15:13:30</t>
  </si>
  <si>
    <t>20230717 15:14:31</t>
  </si>
  <si>
    <t>15:14:31</t>
  </si>
  <si>
    <t>20230717 15:15:31</t>
  </si>
  <si>
    <t>15:15:31</t>
  </si>
  <si>
    <t>20230717 15:16:32</t>
  </si>
  <si>
    <t>15:16:32</t>
  </si>
  <si>
    <t>20230717 15:17:32</t>
  </si>
  <si>
    <t>15:17:32</t>
  </si>
  <si>
    <t>20230717 15:18:33</t>
  </si>
  <si>
    <t>15:18:33</t>
  </si>
  <si>
    <t>20230717 15:19:33</t>
  </si>
  <si>
    <t>15:19:33</t>
  </si>
  <si>
    <t>20230717 15:20:34</t>
  </si>
  <si>
    <t>15:20:34</t>
  </si>
  <si>
    <t>20230717 15:21:47</t>
  </si>
  <si>
    <t>15:21:47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</si>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</sst>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J21" sqref="J21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1689634944.5999999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1689634944.5999999</v>
      </c>
      <c r="M19">
        <f t="shared" ref="M19:M38" si="0">(N19)/1000</f>
        <v>2.323875900766673E-3</v>
      </c>
      <c r="N19">
        <f t="shared" ref="N19:N38" si="1">1000*AZ19*AL19*(AV19-AW19)/(100*$B$7*(1000-AL19*AV19))</f>
        <v>2.3238759007666729</v>
      </c>
      <c r="O19">
        <f t="shared" ref="O19:O38" si="2">AZ19*AL19*(AU19-AT19*(1000-AL19*AW19)/(1000-AL19*AV19))/(100*$B$7)</f>
        <v>15.179853677831836</v>
      </c>
      <c r="P19">
        <f t="shared" ref="P19:P38" si="3">AT19 - IF(AL19&gt;1, O19*$B$7*100/(AN19*BH19), 0)</f>
        <v>399.98500000000001</v>
      </c>
      <c r="Q19">
        <f t="shared" ref="Q19:Q38" si="4">((W19-M19/2)*P19-O19)/(W19+M19/2)</f>
        <v>247.02891612391153</v>
      </c>
      <c r="R19">
        <f t="shared" ref="R19:R38" si="5">Q19*(BA19+BB19)/1000</f>
        <v>24.730392131181539</v>
      </c>
      <c r="S19">
        <f t="shared" ref="S19:S38" si="6">(AT19 - IF(AL19&gt;1, O19*$B$7*100/(AN19*BH19), 0))*(BA19+BB19)/1000</f>
        <v>40.043028370123501</v>
      </c>
      <c r="T19">
        <f t="shared" ref="T19:T38" si="7">2/((1/V19-1/U19)+SIGN(V19)*SQRT((1/V19-1/U19)*(1/V19-1/U19) + 4*$C$7/(($C$7+1)*($C$7+1))*(2*1/V19*1/U19-1/U19*1/U19)))</f>
        <v>0.17127253993987468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2.9329869241180582</v>
      </c>
      <c r="V19">
        <f t="shared" ref="V19:V38" si="9">M19*(1000-(1000*0.61365*EXP(17.502*Z19/(240.97+Z19))/(BA19+BB19)+AV19)/2)/(1000*0.61365*EXP(17.502*Z19/(240.97+Z19))/(BA19+BB19)-AV19)</f>
        <v>0.16590393112041402</v>
      </c>
      <c r="W19">
        <f t="shared" ref="W19:W38" si="10">1/(($C$7+1)/(T19/1.6)+1/(U19/1.37)) + $C$7/(($C$7+1)/(T19/1.6) + $C$7/(U19/1.37))</f>
        <v>0.10415828712186932</v>
      </c>
      <c r="X19">
        <f t="shared" ref="X19:X38" si="11">(AO19*AR19)</f>
        <v>330.77202</v>
      </c>
      <c r="Y19">
        <f t="shared" ref="Y19:Y38" si="12">(BC19+(X19+2*0.95*0.0000000567*(((BC19+$B$9)+273)^4-(BC19+273)^4)-44100*M19)/(1.84*29.3*U19+8*0.95*0.0000000567*(BC19+273)^3))</f>
        <v>28.221704635571481</v>
      </c>
      <c r="Z19">
        <f t="shared" ref="Z19:Z38" si="13">($C$9*BD19+$D$9*BE19+$E$9*Y19)</f>
        <v>26.9816</v>
      </c>
      <c r="AA19">
        <f t="shared" ref="AA19:AA38" si="14">0.61365*EXP(17.502*Z19/(240.97+Z19))</f>
        <v>3.5752935991790924</v>
      </c>
      <c r="AB19">
        <f t="shared" ref="AB19:AB38" si="15">(AC19/AD19*100)</f>
        <v>62.294617197706103</v>
      </c>
      <c r="AC19">
        <f t="shared" ref="AC19:AC38" si="16">AV19*(BA19+BB19)/1000</f>
        <v>2.2135414870210801</v>
      </c>
      <c r="AD19">
        <f t="shared" ref="AD19:AD38" si="17">0.61365*EXP(17.502*BC19/(240.97+BC19))</f>
        <v>3.5533431082751563</v>
      </c>
      <c r="AE19">
        <f t="shared" ref="AE19:AE38" si="18">(AA19-AV19*(BA19+BB19)/1000)</f>
        <v>1.3617521121580123</v>
      </c>
      <c r="AF19">
        <f t="shared" ref="AF19:AF38" si="19">(-M19*44100)</f>
        <v>-102.48292722381028</v>
      </c>
      <c r="AG19">
        <f t="shared" ref="AG19:AG38" si="20">2*29.3*U19*0.92*(BC19-Z19)</f>
        <v>-16.571310422360071</v>
      </c>
      <c r="AH19">
        <f t="shared" ref="AH19:AH38" si="21">2*0.95*0.0000000567*(((BC19+$B$9)+273)^4-(Z19+273)^4)</f>
        <v>-1.218468186398503</v>
      </c>
      <c r="AI19">
        <f t="shared" ref="AI19:AI38" si="22">X19+AH19+AF19+AG19</f>
        <v>210.49931416743112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52999.352214063809</v>
      </c>
      <c r="AO19">
        <f t="shared" ref="AO19:AO38" si="26">$B$13*BI19+$C$13*BJ19+$F$13*BU19*(1-BX19)</f>
        <v>1999.95</v>
      </c>
      <c r="AP19">
        <f t="shared" ref="AP19:AP38" si="27">AO19*AQ19</f>
        <v>1685.9580000000001</v>
      </c>
      <c r="AQ19">
        <f t="shared" ref="AQ19:AQ38" si="28">($B$13*$D$11+$C$13*$D$11+$F$13*((CH19+BZ19)/MAX(CH19+BZ19+CI19, 0.1)*$I$11+CI19/MAX(CH19+BZ19+CI19, 0.1)*$J$11))/($B$13+$C$13+$F$13)</f>
        <v>0.84300007500187502</v>
      </c>
      <c r="AR19">
        <f t="shared" ref="AR19:AR38" si="29">($B$13*$K$11+$C$13*$K$11+$F$13*((CH19+BZ19)/MAX(CH19+BZ19+CI19, 0.1)*$P$11+CI19/MAX(CH19+BZ19+CI19, 0.1)*$Q$11))/($B$13+$C$13+$F$13)</f>
        <v>0.16539014475361882</v>
      </c>
      <c r="AS19">
        <v>1689634944.5999999</v>
      </c>
      <c r="AT19">
        <v>399.98500000000001</v>
      </c>
      <c r="AU19">
        <v>416.09300000000002</v>
      </c>
      <c r="AV19">
        <v>22.110800000000001</v>
      </c>
      <c r="AW19">
        <v>19.8385</v>
      </c>
      <c r="AX19">
        <v>401.988</v>
      </c>
      <c r="AY19">
        <v>22.137899999999998</v>
      </c>
      <c r="AZ19">
        <v>600.05100000000004</v>
      </c>
      <c r="BA19">
        <v>100.04600000000001</v>
      </c>
      <c r="BB19">
        <v>6.5325099999999997E-2</v>
      </c>
      <c r="BC19">
        <v>26.876799999999999</v>
      </c>
      <c r="BD19">
        <v>26.9816</v>
      </c>
      <c r="BE19">
        <v>999.9</v>
      </c>
      <c r="BF19">
        <v>0</v>
      </c>
      <c r="BG19">
        <v>0</v>
      </c>
      <c r="BH19">
        <v>10015</v>
      </c>
      <c r="BI19">
        <v>0</v>
      </c>
      <c r="BJ19">
        <v>180.78100000000001</v>
      </c>
      <c r="BK19">
        <v>-16.108799999999999</v>
      </c>
      <c r="BL19">
        <v>409.029</v>
      </c>
      <c r="BM19">
        <v>424.51499999999999</v>
      </c>
      <c r="BN19">
        <v>2.27223</v>
      </c>
      <c r="BO19">
        <v>416.09300000000002</v>
      </c>
      <c r="BP19">
        <v>19.8385</v>
      </c>
      <c r="BQ19">
        <v>2.2121</v>
      </c>
      <c r="BR19">
        <v>1.9847699999999999</v>
      </c>
      <c r="BS19">
        <v>19.0502</v>
      </c>
      <c r="BT19">
        <v>17.3233</v>
      </c>
      <c r="BU19">
        <v>1999.95</v>
      </c>
      <c r="BV19">
        <v>0.89999700000000005</v>
      </c>
      <c r="BW19">
        <v>0.10000299999999999</v>
      </c>
      <c r="BX19">
        <v>0</v>
      </c>
      <c r="BY19">
        <v>2.7953999999999999</v>
      </c>
      <c r="BZ19">
        <v>0</v>
      </c>
      <c r="CA19">
        <v>19334.599999999999</v>
      </c>
      <c r="CB19">
        <v>16222.2</v>
      </c>
      <c r="CC19">
        <v>37.875</v>
      </c>
      <c r="CD19">
        <v>39.5</v>
      </c>
      <c r="CE19">
        <v>37.875</v>
      </c>
      <c r="CF19">
        <v>37.936999999999998</v>
      </c>
      <c r="CG19">
        <v>37.561999999999998</v>
      </c>
      <c r="CH19">
        <v>1799.95</v>
      </c>
      <c r="CI19">
        <v>200</v>
      </c>
      <c r="CJ19">
        <v>0</v>
      </c>
      <c r="CK19">
        <v>1689634955.9000001</v>
      </c>
      <c r="CL19">
        <v>0</v>
      </c>
      <c r="CM19">
        <v>1689634788.0999999</v>
      </c>
      <c r="CN19" t="s">
        <v>353</v>
      </c>
      <c r="CO19">
        <v>1689634781.0999999</v>
      </c>
      <c r="CP19">
        <v>1689634788.0999999</v>
      </c>
      <c r="CQ19">
        <v>42</v>
      </c>
      <c r="CR19">
        <v>-8.5000000000000006E-2</v>
      </c>
      <c r="CS19">
        <v>-3.6999999999999998E-2</v>
      </c>
      <c r="CT19">
        <v>-2.0539999999999998</v>
      </c>
      <c r="CU19">
        <v>-2.7E-2</v>
      </c>
      <c r="CV19">
        <v>416</v>
      </c>
      <c r="CW19">
        <v>20</v>
      </c>
      <c r="CX19">
        <v>0.16</v>
      </c>
      <c r="CY19">
        <v>0.04</v>
      </c>
      <c r="CZ19">
        <v>15.17153370253445</v>
      </c>
      <c r="DA19">
        <v>0.20535406582845919</v>
      </c>
      <c r="DB19">
        <v>3.2911720051221678E-2</v>
      </c>
      <c r="DC19">
        <v>1</v>
      </c>
      <c r="DD19">
        <v>416.10525000000001</v>
      </c>
      <c r="DE19">
        <v>4.4712945589949947E-2</v>
      </c>
      <c r="DF19">
        <v>2.8344973099294461E-2</v>
      </c>
      <c r="DG19">
        <v>-1</v>
      </c>
      <c r="DH19">
        <v>1999.982</v>
      </c>
      <c r="DI19">
        <v>-7.5691341221426983E-2</v>
      </c>
      <c r="DJ19">
        <v>1.2489995996785439E-2</v>
      </c>
      <c r="DK19">
        <v>1</v>
      </c>
      <c r="DL19">
        <v>2</v>
      </c>
      <c r="DM19">
        <v>2</v>
      </c>
      <c r="DN19" t="s">
        <v>354</v>
      </c>
      <c r="DO19">
        <v>3.1996699999999998</v>
      </c>
      <c r="DP19">
        <v>2.6743800000000002</v>
      </c>
      <c r="DQ19">
        <v>9.2780199999999993E-2</v>
      </c>
      <c r="DR19">
        <v>9.4809099999999993E-2</v>
      </c>
      <c r="DS19">
        <v>0.10720200000000001</v>
      </c>
      <c r="DT19">
        <v>9.7927200000000006E-2</v>
      </c>
      <c r="DU19">
        <v>27207.8</v>
      </c>
      <c r="DV19">
        <v>30675.1</v>
      </c>
      <c r="DW19">
        <v>28243.599999999999</v>
      </c>
      <c r="DX19">
        <v>32517.3</v>
      </c>
      <c r="DY19">
        <v>35032.199999999997</v>
      </c>
      <c r="DZ19">
        <v>39777.300000000003</v>
      </c>
      <c r="EA19">
        <v>41437.9</v>
      </c>
      <c r="EB19">
        <v>46952.3</v>
      </c>
      <c r="EC19">
        <v>2.13808</v>
      </c>
      <c r="ED19">
        <v>1.6913499999999999</v>
      </c>
      <c r="EE19">
        <v>0.133522</v>
      </c>
      <c r="EF19">
        <v>0</v>
      </c>
      <c r="EG19">
        <v>24.794</v>
      </c>
      <c r="EH19">
        <v>999.9</v>
      </c>
      <c r="EI19">
        <v>36.799999999999997</v>
      </c>
      <c r="EJ19">
        <v>37.1</v>
      </c>
      <c r="EK19">
        <v>23.318000000000001</v>
      </c>
      <c r="EL19">
        <v>63.899099999999997</v>
      </c>
      <c r="EM19">
        <v>17.5641</v>
      </c>
      <c r="EN19">
        <v>1</v>
      </c>
      <c r="EO19">
        <v>0.14147100000000001</v>
      </c>
      <c r="EP19">
        <v>2.4725000000000001</v>
      </c>
      <c r="EQ19">
        <v>20.2089</v>
      </c>
      <c r="ER19">
        <v>5.2231300000000003</v>
      </c>
      <c r="ES19">
        <v>12.0108</v>
      </c>
      <c r="ET19">
        <v>4.9889000000000001</v>
      </c>
      <c r="EU19">
        <v>3.3050000000000002</v>
      </c>
      <c r="EV19">
        <v>5618.2</v>
      </c>
      <c r="EW19">
        <v>8914.7000000000007</v>
      </c>
      <c r="EX19">
        <v>489.4</v>
      </c>
      <c r="EY19">
        <v>51</v>
      </c>
      <c r="EZ19">
        <v>1.8530199999999999</v>
      </c>
      <c r="FA19">
        <v>1.86165</v>
      </c>
      <c r="FB19">
        <v>1.8609500000000001</v>
      </c>
      <c r="FC19">
        <v>1.8569899999999999</v>
      </c>
      <c r="FD19">
        <v>1.8612500000000001</v>
      </c>
      <c r="FE19">
        <v>1.85745</v>
      </c>
      <c r="FF19">
        <v>1.85958</v>
      </c>
      <c r="FG19">
        <v>1.86249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-2.0030000000000001</v>
      </c>
      <c r="FV19">
        <v>-2.7099999999999999E-2</v>
      </c>
      <c r="FW19">
        <v>-0.56094742021878363</v>
      </c>
      <c r="FX19">
        <v>-4.0117494158234393E-3</v>
      </c>
      <c r="FY19">
        <v>1.087516141204025E-6</v>
      </c>
      <c r="FZ19">
        <v>-8.657206703991749E-11</v>
      </c>
      <c r="GA19">
        <v>-2.709499999999565E-2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2.7</v>
      </c>
      <c r="GJ19">
        <v>2.6</v>
      </c>
      <c r="GK19">
        <v>1.0498000000000001</v>
      </c>
      <c r="GL19">
        <v>2.4182100000000002</v>
      </c>
      <c r="GM19">
        <v>1.5942400000000001</v>
      </c>
      <c r="GN19">
        <v>2.3083499999999999</v>
      </c>
      <c r="GO19">
        <v>1.39893</v>
      </c>
      <c r="GP19">
        <v>2.36206</v>
      </c>
      <c r="GQ19">
        <v>38.013399999999997</v>
      </c>
      <c r="GR19">
        <v>13.799300000000001</v>
      </c>
      <c r="GS19">
        <v>18</v>
      </c>
      <c r="GT19">
        <v>649.42399999999998</v>
      </c>
      <c r="GU19">
        <v>374.24200000000002</v>
      </c>
      <c r="GV19">
        <v>23.5639</v>
      </c>
      <c r="GW19">
        <v>29.020600000000002</v>
      </c>
      <c r="GX19">
        <v>29.9999</v>
      </c>
      <c r="GY19">
        <v>28.872</v>
      </c>
      <c r="GZ19">
        <v>28.823399999999999</v>
      </c>
      <c r="HA19">
        <v>21.07</v>
      </c>
      <c r="HB19">
        <v>10</v>
      </c>
      <c r="HC19">
        <v>-30</v>
      </c>
      <c r="HD19">
        <v>23.586500000000001</v>
      </c>
      <c r="HE19">
        <v>416.18099999999998</v>
      </c>
      <c r="HF19">
        <v>0</v>
      </c>
      <c r="HG19">
        <v>103.673</v>
      </c>
      <c r="HH19">
        <v>103.373</v>
      </c>
    </row>
    <row r="20" spans="1:216" x14ac:dyDescent="0.2">
      <c r="A20">
        <v>2</v>
      </c>
      <c r="B20">
        <v>1689635005.0999999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1689635005.0999999</v>
      </c>
      <c r="M20">
        <f t="shared" si="0"/>
        <v>2.3720307239446731E-3</v>
      </c>
      <c r="N20">
        <f t="shared" si="1"/>
        <v>2.3720307239446732</v>
      </c>
      <c r="O20">
        <f t="shared" si="2"/>
        <v>15.130073551207042</v>
      </c>
      <c r="P20">
        <f t="shared" si="3"/>
        <v>400.00700000000001</v>
      </c>
      <c r="Q20">
        <f t="shared" si="4"/>
        <v>252.02519551332924</v>
      </c>
      <c r="R20">
        <f t="shared" si="5"/>
        <v>25.23131264864222</v>
      </c>
      <c r="S20">
        <f t="shared" si="6"/>
        <v>40.046399559728307</v>
      </c>
      <c r="T20">
        <f t="shared" si="7"/>
        <v>0.17687041929236524</v>
      </c>
      <c r="U20">
        <f t="shared" si="8"/>
        <v>2.9334776996194023</v>
      </c>
      <c r="V20">
        <f t="shared" si="9"/>
        <v>0.17115236957141444</v>
      </c>
      <c r="W20">
        <f t="shared" si="10"/>
        <v>0.10746857565869777</v>
      </c>
      <c r="X20">
        <f t="shared" si="11"/>
        <v>297.69184500000006</v>
      </c>
      <c r="Y20">
        <f t="shared" si="12"/>
        <v>28.032019547459825</v>
      </c>
      <c r="Z20">
        <f t="shared" si="13"/>
        <v>26.915600000000001</v>
      </c>
      <c r="AA20">
        <f t="shared" si="14"/>
        <v>3.5614560622723288</v>
      </c>
      <c r="AB20">
        <f t="shared" si="15"/>
        <v>62.241334604702125</v>
      </c>
      <c r="AC20">
        <f t="shared" si="16"/>
        <v>2.2139765130700502</v>
      </c>
      <c r="AD20">
        <f t="shared" si="17"/>
        <v>3.5570839332593485</v>
      </c>
      <c r="AE20">
        <f t="shared" si="18"/>
        <v>1.3474795492022786</v>
      </c>
      <c r="AF20">
        <f t="shared" si="19"/>
        <v>-104.60655492596008</v>
      </c>
      <c r="AG20">
        <f t="shared" si="20"/>
        <v>-3.3053276796054805</v>
      </c>
      <c r="AH20">
        <f t="shared" si="21"/>
        <v>-0.24293758421343475</v>
      </c>
      <c r="AI20">
        <f t="shared" si="22"/>
        <v>189.53702481022103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53010.461597580688</v>
      </c>
      <c r="AO20">
        <f t="shared" si="26"/>
        <v>1799.94</v>
      </c>
      <c r="AP20">
        <f t="shared" si="27"/>
        <v>1517.3493000000001</v>
      </c>
      <c r="AQ20">
        <f t="shared" si="28"/>
        <v>0.84299993333111101</v>
      </c>
      <c r="AR20">
        <f t="shared" si="29"/>
        <v>0.16538987132904431</v>
      </c>
      <c r="AS20">
        <v>1689635005.0999999</v>
      </c>
      <c r="AT20">
        <v>400.00700000000001</v>
      </c>
      <c r="AU20">
        <v>416.084</v>
      </c>
      <c r="AV20">
        <v>22.1145</v>
      </c>
      <c r="AW20">
        <v>19.795200000000001</v>
      </c>
      <c r="AX20">
        <v>402.01100000000002</v>
      </c>
      <c r="AY20">
        <v>22.1416</v>
      </c>
      <c r="AZ20">
        <v>600.07100000000003</v>
      </c>
      <c r="BA20">
        <v>100.04900000000001</v>
      </c>
      <c r="BB20">
        <v>6.5246899999999997E-2</v>
      </c>
      <c r="BC20">
        <v>26.8947</v>
      </c>
      <c r="BD20">
        <v>26.915600000000001</v>
      </c>
      <c r="BE20">
        <v>999.9</v>
      </c>
      <c r="BF20">
        <v>0</v>
      </c>
      <c r="BG20">
        <v>0</v>
      </c>
      <c r="BH20">
        <v>10017.5</v>
      </c>
      <c r="BI20">
        <v>0</v>
      </c>
      <c r="BJ20">
        <v>184.45699999999999</v>
      </c>
      <c r="BK20">
        <v>-16.076799999999999</v>
      </c>
      <c r="BL20">
        <v>409.053</v>
      </c>
      <c r="BM20">
        <v>424.48700000000002</v>
      </c>
      <c r="BN20">
        <v>2.3192300000000001</v>
      </c>
      <c r="BO20">
        <v>416.084</v>
      </c>
      <c r="BP20">
        <v>19.795200000000001</v>
      </c>
      <c r="BQ20">
        <v>2.2125400000000002</v>
      </c>
      <c r="BR20">
        <v>1.9804999999999999</v>
      </c>
      <c r="BS20">
        <v>19.0534</v>
      </c>
      <c r="BT20">
        <v>17.289300000000001</v>
      </c>
      <c r="BU20">
        <v>1799.94</v>
      </c>
      <c r="BV20">
        <v>0.9</v>
      </c>
      <c r="BW20">
        <v>0.1</v>
      </c>
      <c r="BX20">
        <v>0</v>
      </c>
      <c r="BY20">
        <v>2.7193000000000001</v>
      </c>
      <c r="BZ20">
        <v>0</v>
      </c>
      <c r="CA20">
        <v>17728.400000000001</v>
      </c>
      <c r="CB20">
        <v>14599.9</v>
      </c>
      <c r="CC20">
        <v>37.811999999999998</v>
      </c>
      <c r="CD20">
        <v>39.5</v>
      </c>
      <c r="CE20">
        <v>37.875</v>
      </c>
      <c r="CF20">
        <v>37.936999999999998</v>
      </c>
      <c r="CG20">
        <v>37.561999999999998</v>
      </c>
      <c r="CH20">
        <v>1619.95</v>
      </c>
      <c r="CI20">
        <v>179.99</v>
      </c>
      <c r="CJ20">
        <v>0</v>
      </c>
      <c r="CK20">
        <v>1689635016.5</v>
      </c>
      <c r="CL20">
        <v>0</v>
      </c>
      <c r="CM20">
        <v>1689634788.0999999</v>
      </c>
      <c r="CN20" t="s">
        <v>353</v>
      </c>
      <c r="CO20">
        <v>1689634781.0999999</v>
      </c>
      <c r="CP20">
        <v>1689634788.0999999</v>
      </c>
      <c r="CQ20">
        <v>42</v>
      </c>
      <c r="CR20">
        <v>-8.5000000000000006E-2</v>
      </c>
      <c r="CS20">
        <v>-3.6999999999999998E-2</v>
      </c>
      <c r="CT20">
        <v>-2.0539999999999998</v>
      </c>
      <c r="CU20">
        <v>-2.7E-2</v>
      </c>
      <c r="CV20">
        <v>416</v>
      </c>
      <c r="CW20">
        <v>20</v>
      </c>
      <c r="CX20">
        <v>0.16</v>
      </c>
      <c r="CY20">
        <v>0.04</v>
      </c>
      <c r="CZ20">
        <v>15.14895881610247</v>
      </c>
      <c r="DA20">
        <v>0.36978996617892912</v>
      </c>
      <c r="DB20">
        <v>4.8991126833278158E-2</v>
      </c>
      <c r="DC20">
        <v>1</v>
      </c>
      <c r="DD20">
        <v>416.08787804878051</v>
      </c>
      <c r="DE20">
        <v>0.31490592334533801</v>
      </c>
      <c r="DF20">
        <v>4.6465405501166977E-2</v>
      </c>
      <c r="DG20">
        <v>-1</v>
      </c>
      <c r="DH20">
        <v>1799.9955</v>
      </c>
      <c r="DI20">
        <v>6.5128041532145409E-2</v>
      </c>
      <c r="DJ20">
        <v>0.12284034353580529</v>
      </c>
      <c r="DK20">
        <v>1</v>
      </c>
      <c r="DL20">
        <v>2</v>
      </c>
      <c r="DM20">
        <v>2</v>
      </c>
      <c r="DN20" t="s">
        <v>354</v>
      </c>
      <c r="DO20">
        <v>3.1996600000000002</v>
      </c>
      <c r="DP20">
        <v>2.6743299999999999</v>
      </c>
      <c r="DQ20">
        <v>9.2780600000000005E-2</v>
      </c>
      <c r="DR20">
        <v>9.4804200000000005E-2</v>
      </c>
      <c r="DS20">
        <v>0.107211</v>
      </c>
      <c r="DT20">
        <v>9.7773200000000005E-2</v>
      </c>
      <c r="DU20">
        <v>27206.6</v>
      </c>
      <c r="DV20">
        <v>30673.599999999999</v>
      </c>
      <c r="DW20">
        <v>28242.5</v>
      </c>
      <c r="DX20">
        <v>32515.599999999999</v>
      </c>
      <c r="DY20">
        <v>35030.400000000001</v>
      </c>
      <c r="DZ20">
        <v>39781.699999999997</v>
      </c>
      <c r="EA20">
        <v>41436.1</v>
      </c>
      <c r="EB20">
        <v>46949.599999999999</v>
      </c>
      <c r="EC20">
        <v>2.1380499999999998</v>
      </c>
      <c r="ED20">
        <v>1.6907799999999999</v>
      </c>
      <c r="EE20">
        <v>0.133432</v>
      </c>
      <c r="EF20">
        <v>0</v>
      </c>
      <c r="EG20">
        <v>24.729199999999999</v>
      </c>
      <c r="EH20">
        <v>999.9</v>
      </c>
      <c r="EI20">
        <v>36.700000000000003</v>
      </c>
      <c r="EJ20">
        <v>37.1</v>
      </c>
      <c r="EK20">
        <v>23.254100000000001</v>
      </c>
      <c r="EL20">
        <v>63.559100000000001</v>
      </c>
      <c r="EM20">
        <v>17.512</v>
      </c>
      <c r="EN20">
        <v>1</v>
      </c>
      <c r="EO20">
        <v>0.13852100000000001</v>
      </c>
      <c r="EP20">
        <v>0.73270199999999996</v>
      </c>
      <c r="EQ20">
        <v>20.227599999999999</v>
      </c>
      <c r="ER20">
        <v>5.2232799999999999</v>
      </c>
      <c r="ES20">
        <v>12.0114</v>
      </c>
      <c r="ET20">
        <v>4.9889999999999999</v>
      </c>
      <c r="EU20">
        <v>3.3050000000000002</v>
      </c>
      <c r="EV20">
        <v>5619.5</v>
      </c>
      <c r="EW20">
        <v>8917.2999999999993</v>
      </c>
      <c r="EX20">
        <v>489.4</v>
      </c>
      <c r="EY20">
        <v>51</v>
      </c>
      <c r="EZ20">
        <v>1.85303</v>
      </c>
      <c r="FA20">
        <v>1.8615999999999999</v>
      </c>
      <c r="FB20">
        <v>1.8609500000000001</v>
      </c>
      <c r="FC20">
        <v>1.8569899999999999</v>
      </c>
      <c r="FD20">
        <v>1.86127</v>
      </c>
      <c r="FE20">
        <v>1.8574600000000001</v>
      </c>
      <c r="FF20">
        <v>1.8595699999999999</v>
      </c>
      <c r="FG20">
        <v>1.86249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-2.004</v>
      </c>
      <c r="FV20">
        <v>-2.7099999999999999E-2</v>
      </c>
      <c r="FW20">
        <v>-0.56094742021878363</v>
      </c>
      <c r="FX20">
        <v>-4.0117494158234393E-3</v>
      </c>
      <c r="FY20">
        <v>1.087516141204025E-6</v>
      </c>
      <c r="FZ20">
        <v>-8.657206703991749E-11</v>
      </c>
      <c r="GA20">
        <v>-2.709499999999565E-2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3.7</v>
      </c>
      <c r="GJ20">
        <v>3.6</v>
      </c>
      <c r="GK20">
        <v>1.0498000000000001</v>
      </c>
      <c r="GL20">
        <v>2.4145500000000002</v>
      </c>
      <c r="GM20">
        <v>1.5942400000000001</v>
      </c>
      <c r="GN20">
        <v>2.3083499999999999</v>
      </c>
      <c r="GO20">
        <v>1.39893</v>
      </c>
      <c r="GP20">
        <v>2.3913600000000002</v>
      </c>
      <c r="GQ20">
        <v>37.989100000000001</v>
      </c>
      <c r="GR20">
        <v>13.816800000000001</v>
      </c>
      <c r="GS20">
        <v>18</v>
      </c>
      <c r="GT20">
        <v>649.721</v>
      </c>
      <c r="GU20">
        <v>374.077</v>
      </c>
      <c r="GV20">
        <v>25.1068</v>
      </c>
      <c r="GW20">
        <v>29.0533</v>
      </c>
      <c r="GX20">
        <v>30</v>
      </c>
      <c r="GY20">
        <v>28.899899999999999</v>
      </c>
      <c r="GZ20">
        <v>28.847999999999999</v>
      </c>
      <c r="HA20">
        <v>21.067699999999999</v>
      </c>
      <c r="HB20">
        <v>10</v>
      </c>
      <c r="HC20">
        <v>-30</v>
      </c>
      <c r="HD20">
        <v>25.171199999999999</v>
      </c>
      <c r="HE20">
        <v>415.94</v>
      </c>
      <c r="HF20">
        <v>0</v>
      </c>
      <c r="HG20">
        <v>103.66800000000001</v>
      </c>
      <c r="HH20">
        <v>103.36799999999999</v>
      </c>
    </row>
    <row r="21" spans="1:216" x14ac:dyDescent="0.2">
      <c r="A21">
        <v>3</v>
      </c>
      <c r="B21">
        <v>1689635065.5999999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1689635065.5999999</v>
      </c>
      <c r="M21">
        <f t="shared" si="0"/>
        <v>2.3659059390159958E-3</v>
      </c>
      <c r="N21">
        <f t="shared" si="1"/>
        <v>2.3659059390159958</v>
      </c>
      <c r="O21">
        <f t="shared" si="2"/>
        <v>15.006352588944923</v>
      </c>
      <c r="P21">
        <f t="shared" si="3"/>
        <v>400.09800000000001</v>
      </c>
      <c r="Q21">
        <f t="shared" si="4"/>
        <v>250.84895677905359</v>
      </c>
      <c r="R21">
        <f t="shared" si="5"/>
        <v>25.113668279011979</v>
      </c>
      <c r="S21">
        <f t="shared" si="6"/>
        <v>40.055691600688199</v>
      </c>
      <c r="T21">
        <f t="shared" si="7"/>
        <v>0.17389162895699525</v>
      </c>
      <c r="U21">
        <f t="shared" si="8"/>
        <v>2.9305319512946548</v>
      </c>
      <c r="V21">
        <f t="shared" si="9"/>
        <v>0.16835595075662829</v>
      </c>
      <c r="W21">
        <f t="shared" si="10"/>
        <v>0.10570514814693807</v>
      </c>
      <c r="X21">
        <f t="shared" si="11"/>
        <v>248.12170799999998</v>
      </c>
      <c r="Y21">
        <f t="shared" si="12"/>
        <v>28.028756679195055</v>
      </c>
      <c r="Z21">
        <f t="shared" si="13"/>
        <v>26.983599999999999</v>
      </c>
      <c r="AA21">
        <f t="shared" si="14"/>
        <v>3.5757136500834505</v>
      </c>
      <c r="AB21">
        <f t="shared" si="15"/>
        <v>61.077969268597641</v>
      </c>
      <c r="AC21">
        <f t="shared" si="16"/>
        <v>2.2094513571022798</v>
      </c>
      <c r="AD21">
        <f t="shared" si="17"/>
        <v>3.6174276642793317</v>
      </c>
      <c r="AE21">
        <f t="shared" si="18"/>
        <v>1.3662622929811707</v>
      </c>
      <c r="AF21">
        <f t="shared" si="19"/>
        <v>-104.33645191060542</v>
      </c>
      <c r="AG21">
        <f t="shared" si="20"/>
        <v>31.218989699100021</v>
      </c>
      <c r="AH21">
        <f t="shared" si="21"/>
        <v>2.3009395663756989</v>
      </c>
      <c r="AI21">
        <f t="shared" si="22"/>
        <v>177.30518535487028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52874.718113649331</v>
      </c>
      <c r="AO21">
        <f t="shared" si="26"/>
        <v>1500.23</v>
      </c>
      <c r="AP21">
        <f t="shared" si="27"/>
        <v>1264.6931999999999</v>
      </c>
      <c r="AQ21">
        <f t="shared" si="28"/>
        <v>0.84299954007052247</v>
      </c>
      <c r="AR21">
        <f t="shared" si="29"/>
        <v>0.16538911233610845</v>
      </c>
      <c r="AS21">
        <v>1689635065.5999999</v>
      </c>
      <c r="AT21">
        <v>400.09800000000001</v>
      </c>
      <c r="AU21">
        <v>416.05099999999999</v>
      </c>
      <c r="AV21">
        <v>22.069199999999999</v>
      </c>
      <c r="AW21">
        <v>19.755500000000001</v>
      </c>
      <c r="AX21">
        <v>402.10199999999998</v>
      </c>
      <c r="AY21">
        <v>22.096299999999999</v>
      </c>
      <c r="AZ21">
        <v>599.99800000000005</v>
      </c>
      <c r="BA21">
        <v>100.05</v>
      </c>
      <c r="BB21">
        <v>6.4700900000000006E-2</v>
      </c>
      <c r="BC21">
        <v>27.1812</v>
      </c>
      <c r="BD21">
        <v>26.983599999999999</v>
      </c>
      <c r="BE21">
        <v>999.9</v>
      </c>
      <c r="BF21">
        <v>0</v>
      </c>
      <c r="BG21">
        <v>0</v>
      </c>
      <c r="BH21">
        <v>10000.6</v>
      </c>
      <c r="BI21">
        <v>0</v>
      </c>
      <c r="BJ21">
        <v>188.29</v>
      </c>
      <c r="BK21">
        <v>-15.9529</v>
      </c>
      <c r="BL21">
        <v>409.12700000000001</v>
      </c>
      <c r="BM21">
        <v>424.43599999999998</v>
      </c>
      <c r="BN21">
        <v>2.3137400000000001</v>
      </c>
      <c r="BO21">
        <v>416.05099999999999</v>
      </c>
      <c r="BP21">
        <v>19.755500000000001</v>
      </c>
      <c r="BQ21">
        <v>2.2080199999999999</v>
      </c>
      <c r="BR21">
        <v>1.9765299999999999</v>
      </c>
      <c r="BS21">
        <v>19.020600000000002</v>
      </c>
      <c r="BT21">
        <v>17.2576</v>
      </c>
      <c r="BU21">
        <v>1500.23</v>
      </c>
      <c r="BV21">
        <v>0.90001600000000004</v>
      </c>
      <c r="BW21">
        <v>9.9983799999999998E-2</v>
      </c>
      <c r="BX21">
        <v>0</v>
      </c>
      <c r="BY21">
        <v>2.7835999999999999</v>
      </c>
      <c r="BZ21">
        <v>0</v>
      </c>
      <c r="CA21">
        <v>15711.8</v>
      </c>
      <c r="CB21">
        <v>12168.9</v>
      </c>
      <c r="CC21">
        <v>37.5</v>
      </c>
      <c r="CD21">
        <v>39.375</v>
      </c>
      <c r="CE21">
        <v>37.75</v>
      </c>
      <c r="CF21">
        <v>37.811999999999998</v>
      </c>
      <c r="CG21">
        <v>37.375</v>
      </c>
      <c r="CH21">
        <v>1350.23</v>
      </c>
      <c r="CI21">
        <v>150</v>
      </c>
      <c r="CJ21">
        <v>0</v>
      </c>
      <c r="CK21">
        <v>1689635077.0999999</v>
      </c>
      <c r="CL21">
        <v>0</v>
      </c>
      <c r="CM21">
        <v>1689634788.0999999</v>
      </c>
      <c r="CN21" t="s">
        <v>353</v>
      </c>
      <c r="CO21">
        <v>1689634781.0999999</v>
      </c>
      <c r="CP21">
        <v>1689634788.0999999</v>
      </c>
      <c r="CQ21">
        <v>42</v>
      </c>
      <c r="CR21">
        <v>-8.5000000000000006E-2</v>
      </c>
      <c r="CS21">
        <v>-3.6999999999999998E-2</v>
      </c>
      <c r="CT21">
        <v>-2.0539999999999998</v>
      </c>
      <c r="CU21">
        <v>-2.7E-2</v>
      </c>
      <c r="CV21">
        <v>416</v>
      </c>
      <c r="CW21">
        <v>20</v>
      </c>
      <c r="CX21">
        <v>0.16</v>
      </c>
      <c r="CY21">
        <v>0.04</v>
      </c>
      <c r="CZ21">
        <v>15.12309386754308</v>
      </c>
      <c r="DA21">
        <v>0.14181105413159251</v>
      </c>
      <c r="DB21">
        <v>4.8294879228303528E-2</v>
      </c>
      <c r="DC21">
        <v>1</v>
      </c>
      <c r="DD21">
        <v>416.03609756097569</v>
      </c>
      <c r="DE21">
        <v>0.39280139372933692</v>
      </c>
      <c r="DF21">
        <v>4.7951604097408132E-2</v>
      </c>
      <c r="DG21">
        <v>-1</v>
      </c>
      <c r="DH21">
        <v>1500.0117499999999</v>
      </c>
      <c r="DI21">
        <v>-0.30595546966425669</v>
      </c>
      <c r="DJ21">
        <v>0.14001584731739641</v>
      </c>
      <c r="DK21">
        <v>1</v>
      </c>
      <c r="DL21">
        <v>2</v>
      </c>
      <c r="DM21">
        <v>2</v>
      </c>
      <c r="DN21" t="s">
        <v>354</v>
      </c>
      <c r="DO21">
        <v>3.1995</v>
      </c>
      <c r="DP21">
        <v>2.6736399999999998</v>
      </c>
      <c r="DQ21">
        <v>9.2796699999999996E-2</v>
      </c>
      <c r="DR21">
        <v>9.4799599999999998E-2</v>
      </c>
      <c r="DS21">
        <v>0.107056</v>
      </c>
      <c r="DT21">
        <v>9.7635399999999997E-2</v>
      </c>
      <c r="DU21">
        <v>27206.2</v>
      </c>
      <c r="DV21">
        <v>30674.6</v>
      </c>
      <c r="DW21">
        <v>28242.6</v>
      </c>
      <c r="DX21">
        <v>32516.400000000001</v>
      </c>
      <c r="DY21">
        <v>35036.199999999997</v>
      </c>
      <c r="DZ21">
        <v>39788.699999999997</v>
      </c>
      <c r="EA21">
        <v>41435.699999999997</v>
      </c>
      <c r="EB21">
        <v>46950.6</v>
      </c>
      <c r="EC21">
        <v>2.1382500000000002</v>
      </c>
      <c r="ED21">
        <v>1.6912499999999999</v>
      </c>
      <c r="EE21">
        <v>0.13616700000000001</v>
      </c>
      <c r="EF21">
        <v>0</v>
      </c>
      <c r="EG21">
        <v>24.752600000000001</v>
      </c>
      <c r="EH21">
        <v>999.9</v>
      </c>
      <c r="EI21">
        <v>36.700000000000003</v>
      </c>
      <c r="EJ21">
        <v>37.1</v>
      </c>
      <c r="EK21">
        <v>23.253799999999998</v>
      </c>
      <c r="EL21">
        <v>63.5291</v>
      </c>
      <c r="EM21">
        <v>17.5</v>
      </c>
      <c r="EN21">
        <v>1</v>
      </c>
      <c r="EO21">
        <v>0.13602400000000001</v>
      </c>
      <c r="EP21">
        <v>-1.7611700000000001E-2</v>
      </c>
      <c r="EQ21">
        <v>20.231999999999999</v>
      </c>
      <c r="ER21">
        <v>5.2246300000000003</v>
      </c>
      <c r="ES21">
        <v>12.010199999999999</v>
      </c>
      <c r="ET21">
        <v>4.9889999999999999</v>
      </c>
      <c r="EU21">
        <v>3.3050000000000002</v>
      </c>
      <c r="EV21">
        <v>5620.9</v>
      </c>
      <c r="EW21">
        <v>8919.7999999999993</v>
      </c>
      <c r="EX21">
        <v>489.4</v>
      </c>
      <c r="EY21">
        <v>51.1</v>
      </c>
      <c r="EZ21">
        <v>1.85303</v>
      </c>
      <c r="FA21">
        <v>1.86164</v>
      </c>
      <c r="FB21">
        <v>1.8609599999999999</v>
      </c>
      <c r="FC21">
        <v>1.8569899999999999</v>
      </c>
      <c r="FD21">
        <v>1.86127</v>
      </c>
      <c r="FE21">
        <v>1.85745</v>
      </c>
      <c r="FF21">
        <v>1.8595900000000001</v>
      </c>
      <c r="FG21">
        <v>1.86249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-2.004</v>
      </c>
      <c r="FV21">
        <v>-2.7099999999999999E-2</v>
      </c>
      <c r="FW21">
        <v>-0.56094742021878363</v>
      </c>
      <c r="FX21">
        <v>-4.0117494158234393E-3</v>
      </c>
      <c r="FY21">
        <v>1.087516141204025E-6</v>
      </c>
      <c r="FZ21">
        <v>-8.657206703991749E-11</v>
      </c>
      <c r="GA21">
        <v>-2.709499999999565E-2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4.7</v>
      </c>
      <c r="GJ21">
        <v>4.5999999999999996</v>
      </c>
      <c r="GK21">
        <v>1.0485800000000001</v>
      </c>
      <c r="GL21">
        <v>2.4182100000000002</v>
      </c>
      <c r="GM21">
        <v>1.5942400000000001</v>
      </c>
      <c r="GN21">
        <v>2.3083499999999999</v>
      </c>
      <c r="GO21">
        <v>1.39893</v>
      </c>
      <c r="GP21">
        <v>2.36938</v>
      </c>
      <c r="GQ21">
        <v>37.9649</v>
      </c>
      <c r="GR21">
        <v>13.816800000000001</v>
      </c>
      <c r="GS21">
        <v>18</v>
      </c>
      <c r="GT21">
        <v>649.88</v>
      </c>
      <c r="GU21">
        <v>374.322</v>
      </c>
      <c r="GV21">
        <v>26.3337</v>
      </c>
      <c r="GW21">
        <v>29.0457</v>
      </c>
      <c r="GX21">
        <v>29.9999</v>
      </c>
      <c r="GY21">
        <v>28.899899999999999</v>
      </c>
      <c r="GZ21">
        <v>28.843900000000001</v>
      </c>
      <c r="HA21">
        <v>21.0642</v>
      </c>
      <c r="HB21">
        <v>10</v>
      </c>
      <c r="HC21">
        <v>-30</v>
      </c>
      <c r="HD21">
        <v>26.335899999999999</v>
      </c>
      <c r="HE21">
        <v>415.93</v>
      </c>
      <c r="HF21">
        <v>0</v>
      </c>
      <c r="HG21">
        <v>103.66800000000001</v>
      </c>
      <c r="HH21">
        <v>103.37</v>
      </c>
    </row>
    <row r="22" spans="1:216" x14ac:dyDescent="0.2">
      <c r="A22">
        <v>4</v>
      </c>
      <c r="B22">
        <v>1689635126.0999999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1689635126.0999999</v>
      </c>
      <c r="M22">
        <f t="shared" si="0"/>
        <v>2.2241328803902483E-3</v>
      </c>
      <c r="N22">
        <f t="shared" si="1"/>
        <v>2.2241328803902483</v>
      </c>
      <c r="O22">
        <f t="shared" si="2"/>
        <v>15.006092963711041</v>
      </c>
      <c r="P22">
        <f t="shared" si="3"/>
        <v>400.00099999999998</v>
      </c>
      <c r="Q22">
        <f t="shared" si="4"/>
        <v>239.66037172557941</v>
      </c>
      <c r="R22">
        <f t="shared" si="5"/>
        <v>23.992741353443503</v>
      </c>
      <c r="S22">
        <f t="shared" si="6"/>
        <v>40.044670151425095</v>
      </c>
      <c r="T22">
        <f t="shared" si="7"/>
        <v>0.16093131392368218</v>
      </c>
      <c r="U22">
        <f t="shared" si="8"/>
        <v>2.9290403337495543</v>
      </c>
      <c r="V22">
        <f t="shared" si="9"/>
        <v>0.15617556079353581</v>
      </c>
      <c r="W22">
        <f t="shared" si="10"/>
        <v>9.8025304487369708E-2</v>
      </c>
      <c r="X22">
        <f t="shared" si="11"/>
        <v>206.73909600000002</v>
      </c>
      <c r="Y22">
        <f t="shared" si="12"/>
        <v>28.008398482887934</v>
      </c>
      <c r="Z22">
        <f t="shared" si="13"/>
        <v>26.986899999999999</v>
      </c>
      <c r="AA22">
        <f t="shared" si="14"/>
        <v>3.5764068282588841</v>
      </c>
      <c r="AB22">
        <f t="shared" si="15"/>
        <v>59.930465925306628</v>
      </c>
      <c r="AC22">
        <f t="shared" si="16"/>
        <v>2.1917694631418305</v>
      </c>
      <c r="AD22">
        <f t="shared" si="17"/>
        <v>3.6571874242951941</v>
      </c>
      <c r="AE22">
        <f t="shared" si="18"/>
        <v>1.3846373651170536</v>
      </c>
      <c r="AF22">
        <f t="shared" si="19"/>
        <v>-98.084260025209957</v>
      </c>
      <c r="AG22">
        <f t="shared" si="20"/>
        <v>60.132288877758874</v>
      </c>
      <c r="AH22">
        <f t="shared" si="21"/>
        <v>4.438408861078238</v>
      </c>
      <c r="AI22">
        <f t="shared" si="22"/>
        <v>173.22553371362719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52798.722654647645</v>
      </c>
      <c r="AO22">
        <f t="shared" si="26"/>
        <v>1250.01</v>
      </c>
      <c r="AP22">
        <f t="shared" si="27"/>
        <v>1053.7584000000002</v>
      </c>
      <c r="AQ22">
        <f t="shared" si="28"/>
        <v>0.84299997600019205</v>
      </c>
      <c r="AR22">
        <f t="shared" si="29"/>
        <v>0.16538995368037057</v>
      </c>
      <c r="AS22">
        <v>1689635126.0999999</v>
      </c>
      <c r="AT22">
        <v>400.00099999999998</v>
      </c>
      <c r="AU22">
        <v>415.89499999999998</v>
      </c>
      <c r="AV22">
        <v>21.8933</v>
      </c>
      <c r="AW22">
        <v>19.7181</v>
      </c>
      <c r="AX22">
        <v>402.00400000000002</v>
      </c>
      <c r="AY22">
        <v>21.920400000000001</v>
      </c>
      <c r="AZ22">
        <v>600.06600000000003</v>
      </c>
      <c r="BA22">
        <v>100.04600000000001</v>
      </c>
      <c r="BB22">
        <v>6.54251E-2</v>
      </c>
      <c r="BC22">
        <v>27.367699999999999</v>
      </c>
      <c r="BD22">
        <v>26.986899999999999</v>
      </c>
      <c r="BE22">
        <v>999.9</v>
      </c>
      <c r="BF22">
        <v>0</v>
      </c>
      <c r="BG22">
        <v>0</v>
      </c>
      <c r="BH22">
        <v>9992.5</v>
      </c>
      <c r="BI22">
        <v>0</v>
      </c>
      <c r="BJ22">
        <v>185.16499999999999</v>
      </c>
      <c r="BK22">
        <v>-15.8947</v>
      </c>
      <c r="BL22">
        <v>408.95400000000001</v>
      </c>
      <c r="BM22">
        <v>424.26100000000002</v>
      </c>
      <c r="BN22">
        <v>2.1752199999999999</v>
      </c>
      <c r="BO22">
        <v>415.89499999999998</v>
      </c>
      <c r="BP22">
        <v>19.7181</v>
      </c>
      <c r="BQ22">
        <v>2.1903299999999999</v>
      </c>
      <c r="BR22">
        <v>1.97271</v>
      </c>
      <c r="BS22">
        <v>18.8918</v>
      </c>
      <c r="BT22">
        <v>17.227</v>
      </c>
      <c r="BU22">
        <v>1250.01</v>
      </c>
      <c r="BV22">
        <v>0.89999700000000005</v>
      </c>
      <c r="BW22">
        <v>0.10000299999999999</v>
      </c>
      <c r="BX22">
        <v>0</v>
      </c>
      <c r="BY22">
        <v>2.9603999999999999</v>
      </c>
      <c r="BZ22">
        <v>0</v>
      </c>
      <c r="CA22">
        <v>14061.1</v>
      </c>
      <c r="CB22">
        <v>10139.200000000001</v>
      </c>
      <c r="CC22">
        <v>37</v>
      </c>
      <c r="CD22">
        <v>39.186999999999998</v>
      </c>
      <c r="CE22">
        <v>37.5</v>
      </c>
      <c r="CF22">
        <v>37.625</v>
      </c>
      <c r="CG22">
        <v>37.061999999999998</v>
      </c>
      <c r="CH22">
        <v>1125.01</v>
      </c>
      <c r="CI22">
        <v>125</v>
      </c>
      <c r="CJ22">
        <v>0</v>
      </c>
      <c r="CK22">
        <v>1689635137.7</v>
      </c>
      <c r="CL22">
        <v>0</v>
      </c>
      <c r="CM22">
        <v>1689634788.0999999</v>
      </c>
      <c r="CN22" t="s">
        <v>353</v>
      </c>
      <c r="CO22">
        <v>1689634781.0999999</v>
      </c>
      <c r="CP22">
        <v>1689634788.0999999</v>
      </c>
      <c r="CQ22">
        <v>42</v>
      </c>
      <c r="CR22">
        <v>-8.5000000000000006E-2</v>
      </c>
      <c r="CS22">
        <v>-3.6999999999999998E-2</v>
      </c>
      <c r="CT22">
        <v>-2.0539999999999998</v>
      </c>
      <c r="CU22">
        <v>-2.7E-2</v>
      </c>
      <c r="CV22">
        <v>416</v>
      </c>
      <c r="CW22">
        <v>20</v>
      </c>
      <c r="CX22">
        <v>0.16</v>
      </c>
      <c r="CY22">
        <v>0.04</v>
      </c>
      <c r="CZ22">
        <v>14.98206213316217</v>
      </c>
      <c r="DA22">
        <v>0.31149703785290772</v>
      </c>
      <c r="DB22">
        <v>4.4649537400286543E-2</v>
      </c>
      <c r="DC22">
        <v>1</v>
      </c>
      <c r="DD22">
        <v>415.9117</v>
      </c>
      <c r="DE22">
        <v>9.3275797373221128E-2</v>
      </c>
      <c r="DF22">
        <v>3.3041791718972348E-2</v>
      </c>
      <c r="DG22">
        <v>-1</v>
      </c>
      <c r="DH22">
        <v>1250.00575</v>
      </c>
      <c r="DI22">
        <v>0.12928475641975859</v>
      </c>
      <c r="DJ22">
        <v>0.1227576372369379</v>
      </c>
      <c r="DK22">
        <v>1</v>
      </c>
      <c r="DL22">
        <v>2</v>
      </c>
      <c r="DM22">
        <v>2</v>
      </c>
      <c r="DN22" t="s">
        <v>354</v>
      </c>
      <c r="DO22">
        <v>3.1997399999999998</v>
      </c>
      <c r="DP22">
        <v>2.6742900000000001</v>
      </c>
      <c r="DQ22">
        <v>9.2783500000000005E-2</v>
      </c>
      <c r="DR22">
        <v>9.4778100000000004E-2</v>
      </c>
      <c r="DS22">
        <v>0.106456</v>
      </c>
      <c r="DT22">
        <v>9.7509799999999994E-2</v>
      </c>
      <c r="DU22">
        <v>27209.3</v>
      </c>
      <c r="DV22">
        <v>30677</v>
      </c>
      <c r="DW22">
        <v>28245.3</v>
      </c>
      <c r="DX22">
        <v>32518</v>
      </c>
      <c r="DY22">
        <v>35063.9</v>
      </c>
      <c r="DZ22">
        <v>39796.5</v>
      </c>
      <c r="EA22">
        <v>41440.400000000001</v>
      </c>
      <c r="EB22">
        <v>46953.2</v>
      </c>
      <c r="EC22">
        <v>2.13855</v>
      </c>
      <c r="ED22">
        <v>1.6920999999999999</v>
      </c>
      <c r="EE22">
        <v>0.13092200000000001</v>
      </c>
      <c r="EF22">
        <v>0</v>
      </c>
      <c r="EG22">
        <v>24.841999999999999</v>
      </c>
      <c r="EH22">
        <v>999.9</v>
      </c>
      <c r="EI22">
        <v>36.6</v>
      </c>
      <c r="EJ22">
        <v>37.1</v>
      </c>
      <c r="EK22">
        <v>23.191199999999998</v>
      </c>
      <c r="EL22">
        <v>64.4191</v>
      </c>
      <c r="EM22">
        <v>17.652200000000001</v>
      </c>
      <c r="EN22">
        <v>1</v>
      </c>
      <c r="EO22">
        <v>0.13723299999999999</v>
      </c>
      <c r="EP22">
        <v>1.63235</v>
      </c>
      <c r="EQ22">
        <v>20.224399999999999</v>
      </c>
      <c r="ER22">
        <v>5.22478</v>
      </c>
      <c r="ES22">
        <v>12.013199999999999</v>
      </c>
      <c r="ET22">
        <v>4.9894999999999996</v>
      </c>
      <c r="EU22">
        <v>3.3050000000000002</v>
      </c>
      <c r="EV22">
        <v>5622.2</v>
      </c>
      <c r="EW22">
        <v>8922.4</v>
      </c>
      <c r="EX22">
        <v>489.4</v>
      </c>
      <c r="EY22">
        <v>51.1</v>
      </c>
      <c r="EZ22">
        <v>1.8529899999999999</v>
      </c>
      <c r="FA22">
        <v>1.8615699999999999</v>
      </c>
      <c r="FB22">
        <v>1.86084</v>
      </c>
      <c r="FC22">
        <v>1.85697</v>
      </c>
      <c r="FD22">
        <v>1.8611800000000001</v>
      </c>
      <c r="FE22">
        <v>1.85745</v>
      </c>
      <c r="FF22">
        <v>1.85951</v>
      </c>
      <c r="FG22">
        <v>1.8624799999999999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-2.0030000000000001</v>
      </c>
      <c r="FV22">
        <v>-2.7099999999999999E-2</v>
      </c>
      <c r="FW22">
        <v>-0.56094742021878363</v>
      </c>
      <c r="FX22">
        <v>-4.0117494158234393E-3</v>
      </c>
      <c r="FY22">
        <v>1.087516141204025E-6</v>
      </c>
      <c r="FZ22">
        <v>-8.657206703991749E-11</v>
      </c>
      <c r="GA22">
        <v>-2.709499999999565E-2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5.8</v>
      </c>
      <c r="GJ22">
        <v>5.6</v>
      </c>
      <c r="GK22">
        <v>1.0485800000000001</v>
      </c>
      <c r="GL22">
        <v>2.4230999999999998</v>
      </c>
      <c r="GM22">
        <v>1.5942400000000001</v>
      </c>
      <c r="GN22">
        <v>2.3083499999999999</v>
      </c>
      <c r="GO22">
        <v>1.40015</v>
      </c>
      <c r="GP22">
        <v>2.32422</v>
      </c>
      <c r="GQ22">
        <v>37.940600000000003</v>
      </c>
      <c r="GR22">
        <v>13.799300000000001</v>
      </c>
      <c r="GS22">
        <v>18</v>
      </c>
      <c r="GT22">
        <v>649.66499999999996</v>
      </c>
      <c r="GU22">
        <v>374.53500000000003</v>
      </c>
      <c r="GV22">
        <v>25.132400000000001</v>
      </c>
      <c r="GW22">
        <v>28.989899999999999</v>
      </c>
      <c r="GX22">
        <v>29.996300000000002</v>
      </c>
      <c r="GY22">
        <v>28.8596</v>
      </c>
      <c r="GZ22">
        <v>28.803000000000001</v>
      </c>
      <c r="HA22">
        <v>21.056100000000001</v>
      </c>
      <c r="HB22">
        <v>10</v>
      </c>
      <c r="HC22">
        <v>-30</v>
      </c>
      <c r="HD22">
        <v>25.290199999999999</v>
      </c>
      <c r="HE22">
        <v>415.85700000000003</v>
      </c>
      <c r="HF22">
        <v>0</v>
      </c>
      <c r="HG22">
        <v>103.679</v>
      </c>
      <c r="HH22">
        <v>103.375</v>
      </c>
    </row>
    <row r="23" spans="1:216" x14ac:dyDescent="0.2">
      <c r="A23">
        <v>5</v>
      </c>
      <c r="B23">
        <v>1689635186.5999999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1689635186.5999999</v>
      </c>
      <c r="M23">
        <f t="shared" si="0"/>
        <v>2.3215566259489769E-3</v>
      </c>
      <c r="N23">
        <f t="shared" si="1"/>
        <v>2.3215566259489768</v>
      </c>
      <c r="O23">
        <f t="shared" si="2"/>
        <v>14.848149951649312</v>
      </c>
      <c r="P23">
        <f t="shared" si="3"/>
        <v>399.97300000000001</v>
      </c>
      <c r="Q23">
        <f t="shared" si="4"/>
        <v>250.18210808731058</v>
      </c>
      <c r="R23">
        <f t="shared" si="5"/>
        <v>25.046765018400865</v>
      </c>
      <c r="S23">
        <f t="shared" si="6"/>
        <v>40.042950398390111</v>
      </c>
      <c r="T23">
        <f t="shared" si="7"/>
        <v>0.17128621725435725</v>
      </c>
      <c r="U23">
        <f t="shared" si="8"/>
        <v>2.9306196784208152</v>
      </c>
      <c r="V23">
        <f t="shared" si="9"/>
        <v>0.16591257464540823</v>
      </c>
      <c r="W23">
        <f t="shared" si="10"/>
        <v>0.10416411640222611</v>
      </c>
      <c r="X23">
        <f t="shared" si="11"/>
        <v>165.35967572959461</v>
      </c>
      <c r="Y23">
        <f t="shared" si="12"/>
        <v>27.78566637555501</v>
      </c>
      <c r="Z23">
        <f t="shared" si="13"/>
        <v>26.898800000000001</v>
      </c>
      <c r="AA23">
        <f t="shared" si="14"/>
        <v>3.5579412540208417</v>
      </c>
      <c r="AB23">
        <f t="shared" si="15"/>
        <v>59.918479318604959</v>
      </c>
      <c r="AC23">
        <f t="shared" si="16"/>
        <v>2.1973450521010802</v>
      </c>
      <c r="AD23">
        <f t="shared" si="17"/>
        <v>3.6672243306061256</v>
      </c>
      <c r="AE23">
        <f t="shared" si="18"/>
        <v>1.3605962019197615</v>
      </c>
      <c r="AF23">
        <f t="shared" si="19"/>
        <v>-102.38064720434988</v>
      </c>
      <c r="AG23">
        <f t="shared" si="20"/>
        <v>81.47831447072879</v>
      </c>
      <c r="AH23">
        <f t="shared" si="21"/>
        <v>6.0094954678565173</v>
      </c>
      <c r="AI23">
        <f t="shared" si="22"/>
        <v>150.46683846383002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52836.168036402145</v>
      </c>
      <c r="AO23">
        <f t="shared" si="26"/>
        <v>999.81700000000001</v>
      </c>
      <c r="AP23">
        <f t="shared" si="27"/>
        <v>842.84570099978998</v>
      </c>
      <c r="AQ23">
        <f t="shared" si="28"/>
        <v>0.84299996999429894</v>
      </c>
      <c r="AR23">
        <f t="shared" si="29"/>
        <v>0.16538994208899691</v>
      </c>
      <c r="AS23">
        <v>1689635186.5999999</v>
      </c>
      <c r="AT23">
        <v>399.97300000000001</v>
      </c>
      <c r="AU23">
        <v>415.74900000000002</v>
      </c>
      <c r="AV23">
        <v>21.948399999999999</v>
      </c>
      <c r="AW23">
        <v>19.677900000000001</v>
      </c>
      <c r="AX23">
        <v>401.976</v>
      </c>
      <c r="AY23">
        <v>21.9755</v>
      </c>
      <c r="AZ23">
        <v>600.02700000000004</v>
      </c>
      <c r="BA23">
        <v>100.04900000000001</v>
      </c>
      <c r="BB23">
        <v>6.5133700000000003E-2</v>
      </c>
      <c r="BC23">
        <v>27.4145</v>
      </c>
      <c r="BD23">
        <v>26.898800000000001</v>
      </c>
      <c r="BE23">
        <v>999.9</v>
      </c>
      <c r="BF23">
        <v>0</v>
      </c>
      <c r="BG23">
        <v>0</v>
      </c>
      <c r="BH23">
        <v>10001.200000000001</v>
      </c>
      <c r="BI23">
        <v>0</v>
      </c>
      <c r="BJ23">
        <v>185.316</v>
      </c>
      <c r="BK23">
        <v>-15.775700000000001</v>
      </c>
      <c r="BL23">
        <v>408.94900000000001</v>
      </c>
      <c r="BM23">
        <v>424.09399999999999</v>
      </c>
      <c r="BN23">
        <v>2.2704900000000001</v>
      </c>
      <c r="BO23">
        <v>415.74900000000002</v>
      </c>
      <c r="BP23">
        <v>19.677900000000001</v>
      </c>
      <c r="BQ23">
        <v>2.1959200000000001</v>
      </c>
      <c r="BR23">
        <v>1.9687600000000001</v>
      </c>
      <c r="BS23">
        <v>18.932600000000001</v>
      </c>
      <c r="BT23">
        <v>17.1953</v>
      </c>
      <c r="BU23">
        <v>999.81700000000001</v>
      </c>
      <c r="BV23">
        <v>0.89999899999999999</v>
      </c>
      <c r="BW23">
        <v>0.10000100000000001</v>
      </c>
      <c r="BX23">
        <v>0</v>
      </c>
      <c r="BY23">
        <v>2.2812000000000001</v>
      </c>
      <c r="BZ23">
        <v>0</v>
      </c>
      <c r="CA23">
        <v>12618.6</v>
      </c>
      <c r="CB23">
        <v>8109.82</v>
      </c>
      <c r="CC23">
        <v>36.561999999999998</v>
      </c>
      <c r="CD23">
        <v>39.061999999999998</v>
      </c>
      <c r="CE23">
        <v>37.25</v>
      </c>
      <c r="CF23">
        <v>37.5</v>
      </c>
      <c r="CG23">
        <v>36.75</v>
      </c>
      <c r="CH23">
        <v>899.83</v>
      </c>
      <c r="CI23">
        <v>99.98</v>
      </c>
      <c r="CJ23">
        <v>0</v>
      </c>
      <c r="CK23">
        <v>1689635198.3</v>
      </c>
      <c r="CL23">
        <v>0</v>
      </c>
      <c r="CM23">
        <v>1689634788.0999999</v>
      </c>
      <c r="CN23" t="s">
        <v>353</v>
      </c>
      <c r="CO23">
        <v>1689634781.0999999</v>
      </c>
      <c r="CP23">
        <v>1689634788.0999999</v>
      </c>
      <c r="CQ23">
        <v>42</v>
      </c>
      <c r="CR23">
        <v>-8.5000000000000006E-2</v>
      </c>
      <c r="CS23">
        <v>-3.6999999999999998E-2</v>
      </c>
      <c r="CT23">
        <v>-2.0539999999999998</v>
      </c>
      <c r="CU23">
        <v>-2.7E-2</v>
      </c>
      <c r="CV23">
        <v>416</v>
      </c>
      <c r="CW23">
        <v>20</v>
      </c>
      <c r="CX23">
        <v>0.16</v>
      </c>
      <c r="CY23">
        <v>0.04</v>
      </c>
      <c r="CZ23">
        <v>14.84072704931663</v>
      </c>
      <c r="DA23">
        <v>7.1976467209680803E-2</v>
      </c>
      <c r="DB23">
        <v>4.8157952306020643E-2</v>
      </c>
      <c r="DC23">
        <v>1</v>
      </c>
      <c r="DD23">
        <v>415.75457499999987</v>
      </c>
      <c r="DE23">
        <v>8.106191369588242E-2</v>
      </c>
      <c r="DF23">
        <v>4.7319069887307649E-2</v>
      </c>
      <c r="DG23">
        <v>-1</v>
      </c>
      <c r="DH23">
        <v>1000.02087804878</v>
      </c>
      <c r="DI23">
        <v>0.1620077681300291</v>
      </c>
      <c r="DJ23">
        <v>0.13727046386551189</v>
      </c>
      <c r="DK23">
        <v>1</v>
      </c>
      <c r="DL23">
        <v>2</v>
      </c>
      <c r="DM23">
        <v>2</v>
      </c>
      <c r="DN23" t="s">
        <v>354</v>
      </c>
      <c r="DO23">
        <v>3.1997200000000001</v>
      </c>
      <c r="DP23">
        <v>2.6740699999999999</v>
      </c>
      <c r="DQ23">
        <v>9.2790300000000006E-2</v>
      </c>
      <c r="DR23">
        <v>9.4762299999999994E-2</v>
      </c>
      <c r="DS23">
        <v>0.106658</v>
      </c>
      <c r="DT23">
        <v>9.7378599999999996E-2</v>
      </c>
      <c r="DU23">
        <v>27212.5</v>
      </c>
      <c r="DV23">
        <v>30682.2</v>
      </c>
      <c r="DW23">
        <v>28248.6</v>
      </c>
      <c r="DX23">
        <v>32522.799999999999</v>
      </c>
      <c r="DY23">
        <v>35059.5</v>
      </c>
      <c r="DZ23">
        <v>39807.9</v>
      </c>
      <c r="EA23">
        <v>41444.800000000003</v>
      </c>
      <c r="EB23">
        <v>46959.8</v>
      </c>
      <c r="EC23">
        <v>2.1390500000000001</v>
      </c>
      <c r="ED23">
        <v>1.69295</v>
      </c>
      <c r="EE23">
        <v>0.124179</v>
      </c>
      <c r="EF23">
        <v>0</v>
      </c>
      <c r="EG23">
        <v>24.8643</v>
      </c>
      <c r="EH23">
        <v>999.9</v>
      </c>
      <c r="EI23">
        <v>36.6</v>
      </c>
      <c r="EJ23">
        <v>37.1</v>
      </c>
      <c r="EK23">
        <v>23.191700000000001</v>
      </c>
      <c r="EL23">
        <v>64.089100000000002</v>
      </c>
      <c r="EM23">
        <v>17.616199999999999</v>
      </c>
      <c r="EN23">
        <v>1</v>
      </c>
      <c r="EO23">
        <v>0.12687200000000001</v>
      </c>
      <c r="EP23">
        <v>-0.34543000000000001</v>
      </c>
      <c r="EQ23">
        <v>20.235600000000002</v>
      </c>
      <c r="ER23">
        <v>5.2232799999999999</v>
      </c>
      <c r="ES23">
        <v>12.0108</v>
      </c>
      <c r="ET23">
        <v>4.9894999999999996</v>
      </c>
      <c r="EU23">
        <v>3.3050000000000002</v>
      </c>
      <c r="EV23">
        <v>5623.6</v>
      </c>
      <c r="EW23">
        <v>8925</v>
      </c>
      <c r="EX23">
        <v>489.4</v>
      </c>
      <c r="EY23">
        <v>51.1</v>
      </c>
      <c r="EZ23">
        <v>1.853</v>
      </c>
      <c r="FA23">
        <v>1.8615900000000001</v>
      </c>
      <c r="FB23">
        <v>1.86087</v>
      </c>
      <c r="FC23">
        <v>1.8569800000000001</v>
      </c>
      <c r="FD23">
        <v>1.8612</v>
      </c>
      <c r="FE23">
        <v>1.85745</v>
      </c>
      <c r="FF23">
        <v>1.8595299999999999</v>
      </c>
      <c r="FG23">
        <v>1.8624499999999999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-2.0030000000000001</v>
      </c>
      <c r="FV23">
        <v>-2.7099999999999999E-2</v>
      </c>
      <c r="FW23">
        <v>-0.56094742021878363</v>
      </c>
      <c r="FX23">
        <v>-4.0117494158234393E-3</v>
      </c>
      <c r="FY23">
        <v>1.087516141204025E-6</v>
      </c>
      <c r="FZ23">
        <v>-8.657206703991749E-11</v>
      </c>
      <c r="GA23">
        <v>-2.709499999999565E-2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6.8</v>
      </c>
      <c r="GJ23">
        <v>6.6</v>
      </c>
      <c r="GK23">
        <v>1.0485800000000001</v>
      </c>
      <c r="GL23">
        <v>2.4206500000000002</v>
      </c>
      <c r="GM23">
        <v>1.5942400000000001</v>
      </c>
      <c r="GN23">
        <v>2.3095699999999999</v>
      </c>
      <c r="GO23">
        <v>1.39893</v>
      </c>
      <c r="GP23">
        <v>2.34741</v>
      </c>
      <c r="GQ23">
        <v>37.892099999999999</v>
      </c>
      <c r="GR23">
        <v>13.8081</v>
      </c>
      <c r="GS23">
        <v>18</v>
      </c>
      <c r="GT23">
        <v>649.66899999999998</v>
      </c>
      <c r="GU23">
        <v>374.82900000000001</v>
      </c>
      <c r="GV23">
        <v>26.7182</v>
      </c>
      <c r="GW23">
        <v>28.944500000000001</v>
      </c>
      <c r="GX23">
        <v>29.9999</v>
      </c>
      <c r="GY23">
        <v>28.8247</v>
      </c>
      <c r="GZ23">
        <v>28.7742</v>
      </c>
      <c r="HA23">
        <v>21.055299999999999</v>
      </c>
      <c r="HB23">
        <v>10</v>
      </c>
      <c r="HC23">
        <v>-30</v>
      </c>
      <c r="HD23">
        <v>26.7684</v>
      </c>
      <c r="HE23">
        <v>415.84899999999999</v>
      </c>
      <c r="HF23">
        <v>0</v>
      </c>
      <c r="HG23">
        <v>103.69</v>
      </c>
      <c r="HH23">
        <v>103.39</v>
      </c>
    </row>
    <row r="24" spans="1:216" x14ac:dyDescent="0.2">
      <c r="A24">
        <v>6</v>
      </c>
      <c r="B24">
        <v>1689635247.0999999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1689635247.0999999</v>
      </c>
      <c r="M24">
        <f t="shared" si="0"/>
        <v>2.2175164880920985E-3</v>
      </c>
      <c r="N24">
        <f t="shared" si="1"/>
        <v>2.2175164880920986</v>
      </c>
      <c r="O24">
        <f t="shared" si="2"/>
        <v>14.357301326719019</v>
      </c>
      <c r="P24">
        <f t="shared" si="3"/>
        <v>400.03300000000002</v>
      </c>
      <c r="Q24">
        <f t="shared" si="4"/>
        <v>243.93447368983854</v>
      </c>
      <c r="R24">
        <f t="shared" si="5"/>
        <v>24.420937125414277</v>
      </c>
      <c r="S24">
        <f t="shared" si="6"/>
        <v>40.048380998875594</v>
      </c>
      <c r="T24">
        <f t="shared" si="7"/>
        <v>0.15844982596832055</v>
      </c>
      <c r="U24">
        <f t="shared" si="8"/>
        <v>2.9270822947807371</v>
      </c>
      <c r="V24">
        <f t="shared" si="9"/>
        <v>0.15383435370103354</v>
      </c>
      <c r="W24">
        <f t="shared" si="10"/>
        <v>9.6549954239312022E-2</v>
      </c>
      <c r="X24">
        <f t="shared" si="11"/>
        <v>124.07557799999999</v>
      </c>
      <c r="Y24">
        <f t="shared" si="12"/>
        <v>27.83304537882923</v>
      </c>
      <c r="Z24">
        <f t="shared" si="13"/>
        <v>27.0274</v>
      </c>
      <c r="AA24">
        <f t="shared" si="14"/>
        <v>3.5849235736797929</v>
      </c>
      <c r="AB24">
        <f t="shared" si="15"/>
        <v>58.626986931198076</v>
      </c>
      <c r="AC24">
        <f t="shared" si="16"/>
        <v>2.1833777485374397</v>
      </c>
      <c r="AD24">
        <f t="shared" si="17"/>
        <v>3.7241855036823757</v>
      </c>
      <c r="AE24">
        <f t="shared" si="18"/>
        <v>1.4015458251423532</v>
      </c>
      <c r="AF24">
        <f t="shared" si="19"/>
        <v>-97.792477124861549</v>
      </c>
      <c r="AG24">
        <f t="shared" si="20"/>
        <v>102.66784235594827</v>
      </c>
      <c r="AH24">
        <f t="shared" si="21"/>
        <v>7.5963652890972382</v>
      </c>
      <c r="AI24">
        <f t="shared" si="22"/>
        <v>136.54730852018395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52687.78616084325</v>
      </c>
      <c r="AO24">
        <f t="shared" si="26"/>
        <v>750.2</v>
      </c>
      <c r="AP24">
        <f t="shared" si="27"/>
        <v>632.41859999999997</v>
      </c>
      <c r="AQ24">
        <f t="shared" si="28"/>
        <v>0.84299999999999997</v>
      </c>
      <c r="AR24">
        <f t="shared" si="29"/>
        <v>0.16538999999999998</v>
      </c>
      <c r="AS24">
        <v>1689635247.0999999</v>
      </c>
      <c r="AT24">
        <v>400.03300000000002</v>
      </c>
      <c r="AU24">
        <v>415.27699999999999</v>
      </c>
      <c r="AV24">
        <v>21.809200000000001</v>
      </c>
      <c r="AW24">
        <v>19.6401</v>
      </c>
      <c r="AX24">
        <v>402.036</v>
      </c>
      <c r="AY24">
        <v>21.836300000000001</v>
      </c>
      <c r="AZ24">
        <v>600.01499999999999</v>
      </c>
      <c r="BA24">
        <v>100.047</v>
      </c>
      <c r="BB24">
        <v>6.5693199999999993E-2</v>
      </c>
      <c r="BC24">
        <v>27.678000000000001</v>
      </c>
      <c r="BD24">
        <v>27.0274</v>
      </c>
      <c r="BE24">
        <v>999.9</v>
      </c>
      <c r="BF24">
        <v>0</v>
      </c>
      <c r="BG24">
        <v>0</v>
      </c>
      <c r="BH24">
        <v>9981.25</v>
      </c>
      <c r="BI24">
        <v>0</v>
      </c>
      <c r="BJ24">
        <v>183.86500000000001</v>
      </c>
      <c r="BK24">
        <v>-15.2439</v>
      </c>
      <c r="BL24">
        <v>408.952</v>
      </c>
      <c r="BM24">
        <v>423.596</v>
      </c>
      <c r="BN24">
        <v>2.16913</v>
      </c>
      <c r="BO24">
        <v>415.27699999999999</v>
      </c>
      <c r="BP24">
        <v>19.6401</v>
      </c>
      <c r="BQ24">
        <v>2.18194</v>
      </c>
      <c r="BR24">
        <v>1.96492</v>
      </c>
      <c r="BS24">
        <v>18.830300000000001</v>
      </c>
      <c r="BT24">
        <v>17.1645</v>
      </c>
      <c r="BU24">
        <v>750.2</v>
      </c>
      <c r="BV24">
        <v>0.90000500000000005</v>
      </c>
      <c r="BW24">
        <v>9.9995600000000004E-2</v>
      </c>
      <c r="BX24">
        <v>0</v>
      </c>
      <c r="BY24">
        <v>2.5213000000000001</v>
      </c>
      <c r="BZ24">
        <v>0</v>
      </c>
      <c r="CA24">
        <v>11074.1</v>
      </c>
      <c r="CB24">
        <v>6085.11</v>
      </c>
      <c r="CC24">
        <v>36.061999999999998</v>
      </c>
      <c r="CD24">
        <v>38.875</v>
      </c>
      <c r="CE24">
        <v>37</v>
      </c>
      <c r="CF24">
        <v>37.375</v>
      </c>
      <c r="CG24">
        <v>36.436999999999998</v>
      </c>
      <c r="CH24">
        <v>675.18</v>
      </c>
      <c r="CI24">
        <v>75.02</v>
      </c>
      <c r="CJ24">
        <v>0</v>
      </c>
      <c r="CK24">
        <v>1689635258.3</v>
      </c>
      <c r="CL24">
        <v>0</v>
      </c>
      <c r="CM24">
        <v>1689634788.0999999</v>
      </c>
      <c r="CN24" t="s">
        <v>353</v>
      </c>
      <c r="CO24">
        <v>1689634781.0999999</v>
      </c>
      <c r="CP24">
        <v>1689634788.0999999</v>
      </c>
      <c r="CQ24">
        <v>42</v>
      </c>
      <c r="CR24">
        <v>-8.5000000000000006E-2</v>
      </c>
      <c r="CS24">
        <v>-3.6999999999999998E-2</v>
      </c>
      <c r="CT24">
        <v>-2.0539999999999998</v>
      </c>
      <c r="CU24">
        <v>-2.7E-2</v>
      </c>
      <c r="CV24">
        <v>416</v>
      </c>
      <c r="CW24">
        <v>20</v>
      </c>
      <c r="CX24">
        <v>0.16</v>
      </c>
      <c r="CY24">
        <v>0.04</v>
      </c>
      <c r="CZ24">
        <v>14.30841431849692</v>
      </c>
      <c r="DA24">
        <v>0.39854494943463592</v>
      </c>
      <c r="DB24">
        <v>4.8755640264461927E-2</v>
      </c>
      <c r="DC24">
        <v>1</v>
      </c>
      <c r="DD24">
        <v>415.23417073170731</v>
      </c>
      <c r="DE24">
        <v>0.1997142857142889</v>
      </c>
      <c r="DF24">
        <v>4.5388245195243523E-2</v>
      </c>
      <c r="DG24">
        <v>-1</v>
      </c>
      <c r="DH24">
        <v>750.00770731707325</v>
      </c>
      <c r="DI24">
        <v>0.13984911351917159</v>
      </c>
      <c r="DJ24">
        <v>0.15810003685571469</v>
      </c>
      <c r="DK24">
        <v>1</v>
      </c>
      <c r="DL24">
        <v>2</v>
      </c>
      <c r="DM24">
        <v>2</v>
      </c>
      <c r="DN24" t="s">
        <v>354</v>
      </c>
      <c r="DO24">
        <v>3.1997300000000002</v>
      </c>
      <c r="DP24">
        <v>2.6744599999999998</v>
      </c>
      <c r="DQ24">
        <v>9.2801300000000003E-2</v>
      </c>
      <c r="DR24">
        <v>9.4680500000000001E-2</v>
      </c>
      <c r="DS24">
        <v>0.106179</v>
      </c>
      <c r="DT24">
        <v>9.7245700000000004E-2</v>
      </c>
      <c r="DU24">
        <v>27211.3</v>
      </c>
      <c r="DV24">
        <v>30682.6</v>
      </c>
      <c r="DW24">
        <v>28247.599999999999</v>
      </c>
      <c r="DX24">
        <v>32520.2</v>
      </c>
      <c r="DY24">
        <v>35077.300000000003</v>
      </c>
      <c r="DZ24">
        <v>39810.6</v>
      </c>
      <c r="EA24">
        <v>41443.4</v>
      </c>
      <c r="EB24">
        <v>46956</v>
      </c>
      <c r="EC24">
        <v>2.1390799999999999</v>
      </c>
      <c r="ED24">
        <v>1.6933</v>
      </c>
      <c r="EE24">
        <v>0.122417</v>
      </c>
      <c r="EF24">
        <v>0</v>
      </c>
      <c r="EG24">
        <v>25.022300000000001</v>
      </c>
      <c r="EH24">
        <v>999.9</v>
      </c>
      <c r="EI24">
        <v>36.5</v>
      </c>
      <c r="EJ24">
        <v>37.1</v>
      </c>
      <c r="EK24">
        <v>23.128699999999998</v>
      </c>
      <c r="EL24">
        <v>64.589100000000002</v>
      </c>
      <c r="EM24">
        <v>17.664300000000001</v>
      </c>
      <c r="EN24">
        <v>1</v>
      </c>
      <c r="EO24">
        <v>0.132853</v>
      </c>
      <c r="EP24">
        <v>1.53224</v>
      </c>
      <c r="EQ24">
        <v>20.2286</v>
      </c>
      <c r="ER24">
        <v>5.2244799999999998</v>
      </c>
      <c r="ES24">
        <v>12.013199999999999</v>
      </c>
      <c r="ET24">
        <v>4.9893000000000001</v>
      </c>
      <c r="EU24">
        <v>3.3050000000000002</v>
      </c>
      <c r="EV24">
        <v>5624.7</v>
      </c>
      <c r="EW24">
        <v>8927.1</v>
      </c>
      <c r="EX24">
        <v>489.4</v>
      </c>
      <c r="EY24">
        <v>51.1</v>
      </c>
      <c r="EZ24">
        <v>1.85303</v>
      </c>
      <c r="FA24">
        <v>1.8615699999999999</v>
      </c>
      <c r="FB24">
        <v>1.8609</v>
      </c>
      <c r="FC24">
        <v>1.8569899999999999</v>
      </c>
      <c r="FD24">
        <v>1.86124</v>
      </c>
      <c r="FE24">
        <v>1.85745</v>
      </c>
      <c r="FF24">
        <v>1.8595299999999999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-2.0030000000000001</v>
      </c>
      <c r="FV24">
        <v>-2.7099999999999999E-2</v>
      </c>
      <c r="FW24">
        <v>-0.56094742021878363</v>
      </c>
      <c r="FX24">
        <v>-4.0117494158234393E-3</v>
      </c>
      <c r="FY24">
        <v>1.087516141204025E-6</v>
      </c>
      <c r="FZ24">
        <v>-8.657206703991749E-11</v>
      </c>
      <c r="GA24">
        <v>-2.709499999999565E-2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7.8</v>
      </c>
      <c r="GJ24">
        <v>7.7</v>
      </c>
      <c r="GK24">
        <v>1.0473600000000001</v>
      </c>
      <c r="GL24">
        <v>2.4206500000000002</v>
      </c>
      <c r="GM24">
        <v>1.5942400000000001</v>
      </c>
      <c r="GN24">
        <v>2.3095699999999999</v>
      </c>
      <c r="GO24">
        <v>1.39893</v>
      </c>
      <c r="GP24">
        <v>2.34253</v>
      </c>
      <c r="GQ24">
        <v>37.867899999999999</v>
      </c>
      <c r="GR24">
        <v>13.799300000000001</v>
      </c>
      <c r="GS24">
        <v>18</v>
      </c>
      <c r="GT24">
        <v>649.505</v>
      </c>
      <c r="GU24">
        <v>374.964</v>
      </c>
      <c r="GV24">
        <v>26.198699999999999</v>
      </c>
      <c r="GW24">
        <v>28.922000000000001</v>
      </c>
      <c r="GX24">
        <v>29.9986</v>
      </c>
      <c r="GY24">
        <v>28.808599999999998</v>
      </c>
      <c r="GZ24">
        <v>28.764399999999998</v>
      </c>
      <c r="HA24">
        <v>21.027999999999999</v>
      </c>
      <c r="HB24">
        <v>10</v>
      </c>
      <c r="HC24">
        <v>-30</v>
      </c>
      <c r="HD24">
        <v>26.291</v>
      </c>
      <c r="HE24">
        <v>415.28399999999999</v>
      </c>
      <c r="HF24">
        <v>0</v>
      </c>
      <c r="HG24">
        <v>103.687</v>
      </c>
      <c r="HH24">
        <v>103.38200000000001</v>
      </c>
    </row>
    <row r="25" spans="1:216" x14ac:dyDescent="0.2">
      <c r="A25">
        <v>7</v>
      </c>
      <c r="B25">
        <v>1689635307.5999999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1689635307.5999999</v>
      </c>
      <c r="M25">
        <f t="shared" si="0"/>
        <v>2.2730523115186041E-3</v>
      </c>
      <c r="N25">
        <f t="shared" si="1"/>
        <v>2.2730523115186041</v>
      </c>
      <c r="O25">
        <f t="shared" si="2"/>
        <v>13.685702449491103</v>
      </c>
      <c r="P25">
        <f t="shared" si="3"/>
        <v>399.97899999999998</v>
      </c>
      <c r="Q25">
        <f t="shared" si="4"/>
        <v>256.47086593512518</v>
      </c>
      <c r="R25">
        <f t="shared" si="5"/>
        <v>25.676381978173957</v>
      </c>
      <c r="S25">
        <f t="shared" si="6"/>
        <v>40.043587601275</v>
      </c>
      <c r="T25">
        <f t="shared" si="7"/>
        <v>0.16521353808707043</v>
      </c>
      <c r="U25">
        <f t="shared" si="8"/>
        <v>2.9272280196312366</v>
      </c>
      <c r="V25">
        <f t="shared" si="9"/>
        <v>0.16020256594462673</v>
      </c>
      <c r="W25">
        <f t="shared" si="10"/>
        <v>0.1005641595586978</v>
      </c>
      <c r="X25">
        <f t="shared" si="11"/>
        <v>99.233644564246063</v>
      </c>
      <c r="Y25">
        <f t="shared" si="12"/>
        <v>27.661254208827092</v>
      </c>
      <c r="Z25">
        <f t="shared" si="13"/>
        <v>26.933</v>
      </c>
      <c r="AA25">
        <f t="shared" si="14"/>
        <v>3.5650995944323127</v>
      </c>
      <c r="AB25">
        <f t="shared" si="15"/>
        <v>58.718696263815659</v>
      </c>
      <c r="AC25">
        <f t="shared" si="16"/>
        <v>2.1854134403700001</v>
      </c>
      <c r="AD25">
        <f t="shared" si="17"/>
        <v>3.721835768545021</v>
      </c>
      <c r="AE25">
        <f t="shared" si="18"/>
        <v>1.3796861540623127</v>
      </c>
      <c r="AF25">
        <f t="shared" si="19"/>
        <v>-100.24160693797045</v>
      </c>
      <c r="AG25">
        <f t="shared" si="20"/>
        <v>115.86609681725876</v>
      </c>
      <c r="AH25">
        <f t="shared" si="21"/>
        <v>8.56797342511374</v>
      </c>
      <c r="AI25">
        <f t="shared" si="22"/>
        <v>123.42610786864812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52693.923303823431</v>
      </c>
      <c r="AO25">
        <f t="shared" si="26"/>
        <v>599.99400000000003</v>
      </c>
      <c r="AP25">
        <f t="shared" si="27"/>
        <v>505.79527200220002</v>
      </c>
      <c r="AQ25">
        <f t="shared" si="28"/>
        <v>0.84300055000916674</v>
      </c>
      <c r="AR25">
        <f t="shared" si="29"/>
        <v>0.16539106151769195</v>
      </c>
      <c r="AS25">
        <v>1689635307.5999999</v>
      </c>
      <c r="AT25">
        <v>399.97899999999998</v>
      </c>
      <c r="AU25">
        <v>414.57299999999998</v>
      </c>
      <c r="AV25">
        <v>21.8292</v>
      </c>
      <c r="AW25">
        <v>19.605899999999998</v>
      </c>
      <c r="AX25">
        <v>401.983</v>
      </c>
      <c r="AY25">
        <v>21.856300000000001</v>
      </c>
      <c r="AZ25">
        <v>600.03599999999994</v>
      </c>
      <c r="BA25">
        <v>100.04900000000001</v>
      </c>
      <c r="BB25">
        <v>6.5225000000000005E-2</v>
      </c>
      <c r="BC25">
        <v>27.667200000000001</v>
      </c>
      <c r="BD25">
        <v>26.933</v>
      </c>
      <c r="BE25">
        <v>999.9</v>
      </c>
      <c r="BF25">
        <v>0</v>
      </c>
      <c r="BG25">
        <v>0</v>
      </c>
      <c r="BH25">
        <v>9981.8799999999992</v>
      </c>
      <c r="BI25">
        <v>0</v>
      </c>
      <c r="BJ25">
        <v>185.54400000000001</v>
      </c>
      <c r="BK25">
        <v>-14.5932</v>
      </c>
      <c r="BL25">
        <v>408.90600000000001</v>
      </c>
      <c r="BM25">
        <v>422.863</v>
      </c>
      <c r="BN25">
        <v>2.2232799999999999</v>
      </c>
      <c r="BO25">
        <v>414.57299999999998</v>
      </c>
      <c r="BP25">
        <v>19.605899999999998</v>
      </c>
      <c r="BQ25">
        <v>2.1839900000000001</v>
      </c>
      <c r="BR25">
        <v>1.9615499999999999</v>
      </c>
      <c r="BS25">
        <v>18.845300000000002</v>
      </c>
      <c r="BT25">
        <v>17.1373</v>
      </c>
      <c r="BU25">
        <v>599.99400000000003</v>
      </c>
      <c r="BV25">
        <v>0.89998100000000003</v>
      </c>
      <c r="BW25">
        <v>0.100019</v>
      </c>
      <c r="BX25">
        <v>0</v>
      </c>
      <c r="BY25">
        <v>2.8959000000000001</v>
      </c>
      <c r="BZ25">
        <v>0</v>
      </c>
      <c r="CA25">
        <v>9943.8700000000008</v>
      </c>
      <c r="CB25">
        <v>4866.71</v>
      </c>
      <c r="CC25">
        <v>35.625</v>
      </c>
      <c r="CD25">
        <v>38.75</v>
      </c>
      <c r="CE25">
        <v>36.686999999999998</v>
      </c>
      <c r="CF25">
        <v>37.25</v>
      </c>
      <c r="CG25">
        <v>36.125</v>
      </c>
      <c r="CH25">
        <v>539.98</v>
      </c>
      <c r="CI25">
        <v>60.01</v>
      </c>
      <c r="CJ25">
        <v>0</v>
      </c>
      <c r="CK25">
        <v>1689635318.9000001</v>
      </c>
      <c r="CL25">
        <v>0</v>
      </c>
      <c r="CM25">
        <v>1689634788.0999999</v>
      </c>
      <c r="CN25" t="s">
        <v>353</v>
      </c>
      <c r="CO25">
        <v>1689634781.0999999</v>
      </c>
      <c r="CP25">
        <v>1689634788.0999999</v>
      </c>
      <c r="CQ25">
        <v>42</v>
      </c>
      <c r="CR25">
        <v>-8.5000000000000006E-2</v>
      </c>
      <c r="CS25">
        <v>-3.6999999999999998E-2</v>
      </c>
      <c r="CT25">
        <v>-2.0539999999999998</v>
      </c>
      <c r="CU25">
        <v>-2.7E-2</v>
      </c>
      <c r="CV25">
        <v>416</v>
      </c>
      <c r="CW25">
        <v>20</v>
      </c>
      <c r="CX25">
        <v>0.16</v>
      </c>
      <c r="CY25">
        <v>0.04</v>
      </c>
      <c r="CZ25">
        <v>13.657369906734051</v>
      </c>
      <c r="DA25">
        <v>0.35542043538394208</v>
      </c>
      <c r="DB25">
        <v>4.4619097375809463E-2</v>
      </c>
      <c r="DC25">
        <v>1</v>
      </c>
      <c r="DD25">
        <v>414.57717500000001</v>
      </c>
      <c r="DE25">
        <v>8.9549718573439893E-2</v>
      </c>
      <c r="DF25">
        <v>2.1629710469623808E-2</v>
      </c>
      <c r="DG25">
        <v>-1</v>
      </c>
      <c r="DH25">
        <v>600.02304878048778</v>
      </c>
      <c r="DI25">
        <v>-0.16331898475693929</v>
      </c>
      <c r="DJ25">
        <v>0.1186377867702095</v>
      </c>
      <c r="DK25">
        <v>1</v>
      </c>
      <c r="DL25">
        <v>2</v>
      </c>
      <c r="DM25">
        <v>2</v>
      </c>
      <c r="DN25" t="s">
        <v>354</v>
      </c>
      <c r="DO25">
        <v>3.1997599999999999</v>
      </c>
      <c r="DP25">
        <v>2.6739999999999999</v>
      </c>
      <c r="DQ25">
        <v>9.2791799999999994E-2</v>
      </c>
      <c r="DR25">
        <v>9.4558199999999995E-2</v>
      </c>
      <c r="DS25">
        <v>0.106248</v>
      </c>
      <c r="DT25">
        <v>9.7125600000000006E-2</v>
      </c>
      <c r="DU25">
        <v>27211.5</v>
      </c>
      <c r="DV25">
        <v>30687.4</v>
      </c>
      <c r="DW25">
        <v>28247.599999999999</v>
      </c>
      <c r="DX25">
        <v>32520.9</v>
      </c>
      <c r="DY25">
        <v>35074.6</v>
      </c>
      <c r="DZ25">
        <v>39816.6</v>
      </c>
      <c r="EA25">
        <v>41443.4</v>
      </c>
      <c r="EB25">
        <v>46956.9</v>
      </c>
      <c r="EC25">
        <v>2.1395200000000001</v>
      </c>
      <c r="ED25">
        <v>1.6929799999999999</v>
      </c>
      <c r="EE25">
        <v>0.11058900000000001</v>
      </c>
      <c r="EF25">
        <v>0</v>
      </c>
      <c r="EG25">
        <v>25.121600000000001</v>
      </c>
      <c r="EH25">
        <v>999.9</v>
      </c>
      <c r="EI25">
        <v>36.5</v>
      </c>
      <c r="EJ25">
        <v>37.1</v>
      </c>
      <c r="EK25">
        <v>23.128799999999998</v>
      </c>
      <c r="EL25">
        <v>64.139099999999999</v>
      </c>
      <c r="EM25">
        <v>17.772400000000001</v>
      </c>
      <c r="EN25">
        <v>1</v>
      </c>
      <c r="EO25">
        <v>0.127668</v>
      </c>
      <c r="EP25">
        <v>-3.1329000000000003E-2</v>
      </c>
      <c r="EQ25">
        <v>20.239699999999999</v>
      </c>
      <c r="ER25">
        <v>5.2250800000000002</v>
      </c>
      <c r="ES25">
        <v>12.0128</v>
      </c>
      <c r="ET25">
        <v>4.9893999999999998</v>
      </c>
      <c r="EU25">
        <v>3.3050000000000002</v>
      </c>
      <c r="EV25">
        <v>5626.1</v>
      </c>
      <c r="EW25">
        <v>8929.7000000000007</v>
      </c>
      <c r="EX25">
        <v>489.4</v>
      </c>
      <c r="EY25">
        <v>51.1</v>
      </c>
      <c r="EZ25">
        <v>1.85301</v>
      </c>
      <c r="FA25">
        <v>1.8616299999999999</v>
      </c>
      <c r="FB25">
        <v>1.8609100000000001</v>
      </c>
      <c r="FC25">
        <v>1.8569899999999999</v>
      </c>
      <c r="FD25">
        <v>1.86127</v>
      </c>
      <c r="FE25">
        <v>1.85745</v>
      </c>
      <c r="FF25">
        <v>1.8595600000000001</v>
      </c>
      <c r="FG25">
        <v>1.86249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-2.004</v>
      </c>
      <c r="FV25">
        <v>-2.7099999999999999E-2</v>
      </c>
      <c r="FW25">
        <v>-0.56094742021878363</v>
      </c>
      <c r="FX25">
        <v>-4.0117494158234393E-3</v>
      </c>
      <c r="FY25">
        <v>1.087516141204025E-6</v>
      </c>
      <c r="FZ25">
        <v>-8.657206703991749E-11</v>
      </c>
      <c r="GA25">
        <v>-2.709499999999565E-2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8.8000000000000007</v>
      </c>
      <c r="GJ25">
        <v>8.6999999999999993</v>
      </c>
      <c r="GK25">
        <v>1.0461400000000001</v>
      </c>
      <c r="GL25">
        <v>2.4206500000000002</v>
      </c>
      <c r="GM25">
        <v>1.5942400000000001</v>
      </c>
      <c r="GN25">
        <v>2.3083499999999999</v>
      </c>
      <c r="GO25">
        <v>1.39893</v>
      </c>
      <c r="GP25">
        <v>2.3107899999999999</v>
      </c>
      <c r="GQ25">
        <v>37.843699999999998</v>
      </c>
      <c r="GR25">
        <v>13.799300000000001</v>
      </c>
      <c r="GS25">
        <v>18</v>
      </c>
      <c r="GT25">
        <v>649.976</v>
      </c>
      <c r="GU25">
        <v>374.84300000000002</v>
      </c>
      <c r="GV25">
        <v>26.871500000000001</v>
      </c>
      <c r="GW25">
        <v>28.936900000000001</v>
      </c>
      <c r="GX25">
        <v>30.0002</v>
      </c>
      <c r="GY25">
        <v>28.8185</v>
      </c>
      <c r="GZ25">
        <v>28.7742</v>
      </c>
      <c r="HA25">
        <v>21.006499999999999</v>
      </c>
      <c r="HB25">
        <v>10</v>
      </c>
      <c r="HC25">
        <v>-30</v>
      </c>
      <c r="HD25">
        <v>26.8916</v>
      </c>
      <c r="HE25">
        <v>414.55700000000002</v>
      </c>
      <c r="HF25">
        <v>0</v>
      </c>
      <c r="HG25">
        <v>103.687</v>
      </c>
      <c r="HH25">
        <v>103.384</v>
      </c>
    </row>
    <row r="26" spans="1:216" x14ac:dyDescent="0.2">
      <c r="A26">
        <v>8</v>
      </c>
      <c r="B26">
        <v>1689635368.0999999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1689635368.0999999</v>
      </c>
      <c r="M26">
        <f t="shared" si="0"/>
        <v>2.2515971805727288E-3</v>
      </c>
      <c r="N26">
        <f t="shared" si="1"/>
        <v>2.2515971805727286</v>
      </c>
      <c r="O26">
        <f t="shared" si="2"/>
        <v>12.936497747078032</v>
      </c>
      <c r="P26">
        <f t="shared" si="3"/>
        <v>400.03800000000001</v>
      </c>
      <c r="Q26">
        <f t="shared" si="4"/>
        <v>259.99478151299178</v>
      </c>
      <c r="R26">
        <f t="shared" si="5"/>
        <v>26.029213728461343</v>
      </c>
      <c r="S26">
        <f t="shared" si="6"/>
        <v>40.049552306056206</v>
      </c>
      <c r="T26">
        <f t="shared" si="7"/>
        <v>0.1603449597334197</v>
      </c>
      <c r="U26">
        <f t="shared" si="8"/>
        <v>2.933582842226258</v>
      </c>
      <c r="V26">
        <f t="shared" si="9"/>
        <v>0.15563033125273798</v>
      </c>
      <c r="W26">
        <f t="shared" si="10"/>
        <v>9.7681000692776784E-2</v>
      </c>
      <c r="X26">
        <f t="shared" si="11"/>
        <v>82.710463833473298</v>
      </c>
      <c r="Y26">
        <f t="shared" si="12"/>
        <v>27.700574310539608</v>
      </c>
      <c r="Z26">
        <f t="shared" si="13"/>
        <v>27.0304</v>
      </c>
      <c r="AA26">
        <f t="shared" si="14"/>
        <v>3.5855551473895142</v>
      </c>
      <c r="AB26">
        <f t="shared" si="15"/>
        <v>58.095796293533333</v>
      </c>
      <c r="AC26">
        <f t="shared" si="16"/>
        <v>2.1788390893186502</v>
      </c>
      <c r="AD26">
        <f t="shared" si="17"/>
        <v>3.7504246921927082</v>
      </c>
      <c r="AE26">
        <f t="shared" si="18"/>
        <v>1.406716058070864</v>
      </c>
      <c r="AF26">
        <f t="shared" si="19"/>
        <v>-99.295435663257337</v>
      </c>
      <c r="AG26">
        <f t="shared" si="20"/>
        <v>121.4316533063605</v>
      </c>
      <c r="AH26">
        <f t="shared" si="21"/>
        <v>8.9703063081570651</v>
      </c>
      <c r="AI26">
        <f t="shared" si="22"/>
        <v>113.81698778473353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52854.270196674996</v>
      </c>
      <c r="AO26">
        <f t="shared" si="26"/>
        <v>500.09699999999998</v>
      </c>
      <c r="AP26">
        <f t="shared" si="27"/>
        <v>421.58147100179963</v>
      </c>
      <c r="AQ26">
        <f t="shared" si="28"/>
        <v>0.84299940011997598</v>
      </c>
      <c r="AR26">
        <f t="shared" si="29"/>
        <v>0.16538884223155367</v>
      </c>
      <c r="AS26">
        <v>1689635368.0999999</v>
      </c>
      <c r="AT26">
        <v>400.03800000000001</v>
      </c>
      <c r="AU26">
        <v>413.87400000000002</v>
      </c>
      <c r="AV26">
        <v>21.763500000000001</v>
      </c>
      <c r="AW26">
        <v>19.5611</v>
      </c>
      <c r="AX26">
        <v>402.04199999999997</v>
      </c>
      <c r="AY26">
        <v>21.790600000000001</v>
      </c>
      <c r="AZ26">
        <v>600.053</v>
      </c>
      <c r="BA26">
        <v>100.04900000000001</v>
      </c>
      <c r="BB26">
        <v>6.5369899999999995E-2</v>
      </c>
      <c r="BC26">
        <v>27.798200000000001</v>
      </c>
      <c r="BD26">
        <v>27.0304</v>
      </c>
      <c r="BE26">
        <v>999.9</v>
      </c>
      <c r="BF26">
        <v>0</v>
      </c>
      <c r="BG26">
        <v>0</v>
      </c>
      <c r="BH26">
        <v>10018.1</v>
      </c>
      <c r="BI26">
        <v>0</v>
      </c>
      <c r="BJ26">
        <v>187.875</v>
      </c>
      <c r="BK26">
        <v>-13.8363</v>
      </c>
      <c r="BL26">
        <v>408.93799999999999</v>
      </c>
      <c r="BM26">
        <v>422.13200000000001</v>
      </c>
      <c r="BN26">
        <v>2.2023799999999998</v>
      </c>
      <c r="BO26">
        <v>413.87400000000002</v>
      </c>
      <c r="BP26">
        <v>19.5611</v>
      </c>
      <c r="BQ26">
        <v>2.1774200000000001</v>
      </c>
      <c r="BR26">
        <v>1.9570700000000001</v>
      </c>
      <c r="BS26">
        <v>18.7971</v>
      </c>
      <c r="BT26">
        <v>17.101199999999999</v>
      </c>
      <c r="BU26">
        <v>500.09699999999998</v>
      </c>
      <c r="BV26">
        <v>0.90001799999999998</v>
      </c>
      <c r="BW26">
        <v>9.9982100000000004E-2</v>
      </c>
      <c r="BX26">
        <v>0</v>
      </c>
      <c r="BY26">
        <v>2.597</v>
      </c>
      <c r="BZ26">
        <v>0</v>
      </c>
      <c r="CA26">
        <v>9210.33</v>
      </c>
      <c r="CB26">
        <v>4056.46</v>
      </c>
      <c r="CC26">
        <v>35.186999999999998</v>
      </c>
      <c r="CD26">
        <v>38.5</v>
      </c>
      <c r="CE26">
        <v>36.375</v>
      </c>
      <c r="CF26">
        <v>37.061999999999998</v>
      </c>
      <c r="CG26">
        <v>35.75</v>
      </c>
      <c r="CH26">
        <v>450.1</v>
      </c>
      <c r="CI26">
        <v>50</v>
      </c>
      <c r="CJ26">
        <v>0</v>
      </c>
      <c r="CK26">
        <v>1689635379.5</v>
      </c>
      <c r="CL26">
        <v>0</v>
      </c>
      <c r="CM26">
        <v>1689634788.0999999</v>
      </c>
      <c r="CN26" t="s">
        <v>353</v>
      </c>
      <c r="CO26">
        <v>1689634781.0999999</v>
      </c>
      <c r="CP26">
        <v>1689634788.0999999</v>
      </c>
      <c r="CQ26">
        <v>42</v>
      </c>
      <c r="CR26">
        <v>-8.5000000000000006E-2</v>
      </c>
      <c r="CS26">
        <v>-3.6999999999999998E-2</v>
      </c>
      <c r="CT26">
        <v>-2.0539999999999998</v>
      </c>
      <c r="CU26">
        <v>-2.7E-2</v>
      </c>
      <c r="CV26">
        <v>416</v>
      </c>
      <c r="CW26">
        <v>20</v>
      </c>
      <c r="CX26">
        <v>0.16</v>
      </c>
      <c r="CY26">
        <v>0.04</v>
      </c>
      <c r="CZ26">
        <v>12.928791890599779</v>
      </c>
      <c r="DA26">
        <v>4.8162619743616637E-2</v>
      </c>
      <c r="DB26">
        <v>2.056441205523122E-2</v>
      </c>
      <c r="DC26">
        <v>1</v>
      </c>
      <c r="DD26">
        <v>413.881575</v>
      </c>
      <c r="DE26">
        <v>2.5159474670552809E-2</v>
      </c>
      <c r="DF26">
        <v>3.2181429039125048E-2</v>
      </c>
      <c r="DG26">
        <v>-1</v>
      </c>
      <c r="DH26">
        <v>500.01940000000002</v>
      </c>
      <c r="DI26">
        <v>-7.0676317708765798E-2</v>
      </c>
      <c r="DJ26">
        <v>9.6420381662797178E-2</v>
      </c>
      <c r="DK26">
        <v>1</v>
      </c>
      <c r="DL26">
        <v>2</v>
      </c>
      <c r="DM26">
        <v>2</v>
      </c>
      <c r="DN26" t="s">
        <v>354</v>
      </c>
      <c r="DO26">
        <v>3.1997900000000001</v>
      </c>
      <c r="DP26">
        <v>2.6744500000000002</v>
      </c>
      <c r="DQ26">
        <v>9.2803200000000002E-2</v>
      </c>
      <c r="DR26">
        <v>9.4439499999999996E-2</v>
      </c>
      <c r="DS26">
        <v>0.10602300000000001</v>
      </c>
      <c r="DT26">
        <v>9.6970500000000001E-2</v>
      </c>
      <c r="DU26">
        <v>27211.9</v>
      </c>
      <c r="DV26">
        <v>30691.8</v>
      </c>
      <c r="DW26">
        <v>28248.400000000001</v>
      </c>
      <c r="DX26">
        <v>32521.4</v>
      </c>
      <c r="DY26">
        <v>35084.800000000003</v>
      </c>
      <c r="DZ26">
        <v>39824</v>
      </c>
      <c r="EA26">
        <v>41444.9</v>
      </c>
      <c r="EB26">
        <v>46957.5</v>
      </c>
      <c r="EC26">
        <v>2.1389499999999999</v>
      </c>
      <c r="ED26">
        <v>1.6931499999999999</v>
      </c>
      <c r="EE26">
        <v>0.110704</v>
      </c>
      <c r="EF26">
        <v>0</v>
      </c>
      <c r="EG26">
        <v>25.217300000000002</v>
      </c>
      <c r="EH26">
        <v>999.9</v>
      </c>
      <c r="EI26">
        <v>36.4</v>
      </c>
      <c r="EJ26">
        <v>37.1</v>
      </c>
      <c r="EK26">
        <v>23.061399999999999</v>
      </c>
      <c r="EL26">
        <v>64.069100000000006</v>
      </c>
      <c r="EM26">
        <v>17.6402</v>
      </c>
      <c r="EN26">
        <v>1</v>
      </c>
      <c r="EO26">
        <v>0.13124</v>
      </c>
      <c r="EP26">
        <v>1.2154</v>
      </c>
      <c r="EQ26">
        <v>20.2346</v>
      </c>
      <c r="ER26">
        <v>5.2232799999999999</v>
      </c>
      <c r="ES26">
        <v>12.013999999999999</v>
      </c>
      <c r="ET26">
        <v>4.9894999999999996</v>
      </c>
      <c r="EU26">
        <v>3.3050000000000002</v>
      </c>
      <c r="EV26">
        <v>5627.4</v>
      </c>
      <c r="EW26">
        <v>8932.2000000000007</v>
      </c>
      <c r="EX26">
        <v>489.4</v>
      </c>
      <c r="EY26">
        <v>51.1</v>
      </c>
      <c r="EZ26">
        <v>1.85301</v>
      </c>
      <c r="FA26">
        <v>1.8615699999999999</v>
      </c>
      <c r="FB26">
        <v>1.86086</v>
      </c>
      <c r="FC26">
        <v>1.8569899999999999</v>
      </c>
      <c r="FD26">
        <v>1.86121</v>
      </c>
      <c r="FE26">
        <v>1.85745</v>
      </c>
      <c r="FF26">
        <v>1.85951</v>
      </c>
      <c r="FG26">
        <v>1.8624799999999999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-2.004</v>
      </c>
      <c r="FV26">
        <v>-2.7099999999999999E-2</v>
      </c>
      <c r="FW26">
        <v>-0.56094742021878363</v>
      </c>
      <c r="FX26">
        <v>-4.0117494158234393E-3</v>
      </c>
      <c r="FY26">
        <v>1.087516141204025E-6</v>
      </c>
      <c r="FZ26">
        <v>-8.657206703991749E-11</v>
      </c>
      <c r="GA26">
        <v>-2.709499999999565E-2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9.8000000000000007</v>
      </c>
      <c r="GJ26">
        <v>9.6999999999999993</v>
      </c>
      <c r="GK26">
        <v>1.0449200000000001</v>
      </c>
      <c r="GL26">
        <v>2.4230999999999998</v>
      </c>
      <c r="GM26">
        <v>1.5942400000000001</v>
      </c>
      <c r="GN26">
        <v>2.3083499999999999</v>
      </c>
      <c r="GO26">
        <v>1.39893</v>
      </c>
      <c r="GP26">
        <v>2.35107</v>
      </c>
      <c r="GQ26">
        <v>37.843699999999998</v>
      </c>
      <c r="GR26">
        <v>13.7906</v>
      </c>
      <c r="GS26">
        <v>18</v>
      </c>
      <c r="GT26">
        <v>649.45299999999997</v>
      </c>
      <c r="GU26">
        <v>374.87799999999999</v>
      </c>
      <c r="GV26">
        <v>26.802399999999999</v>
      </c>
      <c r="GW26">
        <v>28.939399999999999</v>
      </c>
      <c r="GX26">
        <v>30.000800000000002</v>
      </c>
      <c r="GY26">
        <v>28.8127</v>
      </c>
      <c r="GZ26">
        <v>28.764399999999998</v>
      </c>
      <c r="HA26">
        <v>20.975899999999999</v>
      </c>
      <c r="HB26">
        <v>10</v>
      </c>
      <c r="HC26">
        <v>-30</v>
      </c>
      <c r="HD26">
        <v>26.777200000000001</v>
      </c>
      <c r="HE26">
        <v>413.92500000000001</v>
      </c>
      <c r="HF26">
        <v>0</v>
      </c>
      <c r="HG26">
        <v>103.69</v>
      </c>
      <c r="HH26">
        <v>103.38500000000001</v>
      </c>
    </row>
    <row r="27" spans="1:216" x14ac:dyDescent="0.2">
      <c r="A27">
        <v>9</v>
      </c>
      <c r="B27">
        <v>1689635428.5999999</v>
      </c>
      <c r="C27">
        <v>484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1689635428.5999999</v>
      </c>
      <c r="M27">
        <f t="shared" si="0"/>
        <v>2.2595417451978508E-3</v>
      </c>
      <c r="N27">
        <f t="shared" si="1"/>
        <v>2.259541745197851</v>
      </c>
      <c r="O27">
        <f t="shared" si="2"/>
        <v>11.203394887790319</v>
      </c>
      <c r="P27">
        <f t="shared" si="3"/>
        <v>400.07100000000003</v>
      </c>
      <c r="Q27">
        <f t="shared" si="4"/>
        <v>279.26001493448621</v>
      </c>
      <c r="R27">
        <f t="shared" si="5"/>
        <v>27.958559524957785</v>
      </c>
      <c r="S27">
        <f t="shared" si="6"/>
        <v>40.053742997662802</v>
      </c>
      <c r="T27">
        <f t="shared" si="7"/>
        <v>0.16271706430427846</v>
      </c>
      <c r="U27">
        <f t="shared" si="8"/>
        <v>2.9320052716130616</v>
      </c>
      <c r="V27">
        <f t="shared" si="9"/>
        <v>0.15786165521846429</v>
      </c>
      <c r="W27">
        <f t="shared" si="10"/>
        <v>9.9087705268066095E-2</v>
      </c>
      <c r="X27">
        <f t="shared" si="11"/>
        <v>62.032670219073765</v>
      </c>
      <c r="Y27">
        <f t="shared" si="12"/>
        <v>27.543978438250171</v>
      </c>
      <c r="Z27">
        <f t="shared" si="13"/>
        <v>26.942399999999999</v>
      </c>
      <c r="AA27">
        <f t="shared" si="14"/>
        <v>3.5670692928265324</v>
      </c>
      <c r="AB27">
        <f t="shared" si="15"/>
        <v>58.108357266537993</v>
      </c>
      <c r="AC27">
        <f t="shared" si="16"/>
        <v>2.17515298813416</v>
      </c>
      <c r="AD27">
        <f t="shared" si="17"/>
        <v>3.7432704871640441</v>
      </c>
      <c r="AE27">
        <f t="shared" si="18"/>
        <v>1.3919163046923724</v>
      </c>
      <c r="AF27">
        <f t="shared" si="19"/>
        <v>-99.645790963225224</v>
      </c>
      <c r="AG27">
        <f t="shared" si="20"/>
        <v>130.10763775805671</v>
      </c>
      <c r="AH27">
        <f t="shared" si="21"/>
        <v>9.6105913617148921</v>
      </c>
      <c r="AI27">
        <f t="shared" si="22"/>
        <v>102.10510837562015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52814.54990739646</v>
      </c>
      <c r="AO27">
        <f t="shared" si="26"/>
        <v>375.06799999999998</v>
      </c>
      <c r="AP27">
        <f t="shared" si="27"/>
        <v>316.18241399952007</v>
      </c>
      <c r="AQ27">
        <f t="shared" si="28"/>
        <v>0.84300023995520834</v>
      </c>
      <c r="AR27">
        <f t="shared" si="29"/>
        <v>0.16539046311355213</v>
      </c>
      <c r="AS27">
        <v>1689635428.5999999</v>
      </c>
      <c r="AT27">
        <v>400.07100000000003</v>
      </c>
      <c r="AU27">
        <v>412.17700000000002</v>
      </c>
      <c r="AV27">
        <v>21.726199999999999</v>
      </c>
      <c r="AW27">
        <v>19.515999999999998</v>
      </c>
      <c r="AX27">
        <v>402.07400000000001</v>
      </c>
      <c r="AY27">
        <v>21.7532</v>
      </c>
      <c r="AZ27">
        <v>600.06799999999998</v>
      </c>
      <c r="BA27">
        <v>100.05200000000001</v>
      </c>
      <c r="BB27">
        <v>6.45868E-2</v>
      </c>
      <c r="BC27">
        <v>27.765499999999999</v>
      </c>
      <c r="BD27">
        <v>26.942399999999999</v>
      </c>
      <c r="BE27">
        <v>999.9</v>
      </c>
      <c r="BF27">
        <v>0</v>
      </c>
      <c r="BG27">
        <v>0</v>
      </c>
      <c r="BH27">
        <v>10008.799999999999</v>
      </c>
      <c r="BI27">
        <v>0</v>
      </c>
      <c r="BJ27">
        <v>177.72900000000001</v>
      </c>
      <c r="BK27">
        <v>-12.1067</v>
      </c>
      <c r="BL27">
        <v>408.95600000000002</v>
      </c>
      <c r="BM27">
        <v>420.38200000000001</v>
      </c>
      <c r="BN27">
        <v>2.2101700000000002</v>
      </c>
      <c r="BO27">
        <v>412.17700000000002</v>
      </c>
      <c r="BP27">
        <v>19.515999999999998</v>
      </c>
      <c r="BQ27">
        <v>2.17374</v>
      </c>
      <c r="BR27">
        <v>1.95261</v>
      </c>
      <c r="BS27">
        <v>18.770099999999999</v>
      </c>
      <c r="BT27">
        <v>17.065200000000001</v>
      </c>
      <c r="BU27">
        <v>375.06799999999998</v>
      </c>
      <c r="BV27">
        <v>0.89999499999999999</v>
      </c>
      <c r="BW27">
        <v>0.100005</v>
      </c>
      <c r="BX27">
        <v>0</v>
      </c>
      <c r="BY27">
        <v>2.1355</v>
      </c>
      <c r="BZ27">
        <v>0</v>
      </c>
      <c r="CA27">
        <v>7904.25</v>
      </c>
      <c r="CB27">
        <v>3042.28</v>
      </c>
      <c r="CC27">
        <v>34.75</v>
      </c>
      <c r="CD27">
        <v>38.25</v>
      </c>
      <c r="CE27">
        <v>36</v>
      </c>
      <c r="CF27">
        <v>36.75</v>
      </c>
      <c r="CG27">
        <v>35.375</v>
      </c>
      <c r="CH27">
        <v>337.56</v>
      </c>
      <c r="CI27">
        <v>37.51</v>
      </c>
      <c r="CJ27">
        <v>0</v>
      </c>
      <c r="CK27">
        <v>1689635440.0999999</v>
      </c>
      <c r="CL27">
        <v>0</v>
      </c>
      <c r="CM27">
        <v>1689634788.0999999</v>
      </c>
      <c r="CN27" t="s">
        <v>353</v>
      </c>
      <c r="CO27">
        <v>1689634781.0999999</v>
      </c>
      <c r="CP27">
        <v>1689634788.0999999</v>
      </c>
      <c r="CQ27">
        <v>42</v>
      </c>
      <c r="CR27">
        <v>-8.5000000000000006E-2</v>
      </c>
      <c r="CS27">
        <v>-3.6999999999999998E-2</v>
      </c>
      <c r="CT27">
        <v>-2.0539999999999998</v>
      </c>
      <c r="CU27">
        <v>-2.7E-2</v>
      </c>
      <c r="CV27">
        <v>416</v>
      </c>
      <c r="CW27">
        <v>20</v>
      </c>
      <c r="CX27">
        <v>0.16</v>
      </c>
      <c r="CY27">
        <v>0.04</v>
      </c>
      <c r="CZ27">
        <v>11.259357290912259</v>
      </c>
      <c r="DA27">
        <v>-0.18400586238520711</v>
      </c>
      <c r="DB27">
        <v>3.9987518388479672E-2</v>
      </c>
      <c r="DC27">
        <v>1</v>
      </c>
      <c r="DD27">
        <v>412.25572499999998</v>
      </c>
      <c r="DE27">
        <v>-0.25631144465343902</v>
      </c>
      <c r="DF27">
        <v>3.3291130575578552E-2</v>
      </c>
      <c r="DG27">
        <v>-1</v>
      </c>
      <c r="DH27">
        <v>374.98904878048779</v>
      </c>
      <c r="DI27">
        <v>-0.14895190660527849</v>
      </c>
      <c r="DJ27">
        <v>0.12704981761911019</v>
      </c>
      <c r="DK27">
        <v>1</v>
      </c>
      <c r="DL27">
        <v>2</v>
      </c>
      <c r="DM27">
        <v>2</v>
      </c>
      <c r="DN27" t="s">
        <v>354</v>
      </c>
      <c r="DO27">
        <v>3.1998700000000002</v>
      </c>
      <c r="DP27">
        <v>2.6735899999999999</v>
      </c>
      <c r="DQ27">
        <v>9.28171E-2</v>
      </c>
      <c r="DR27">
        <v>9.4154299999999996E-2</v>
      </c>
      <c r="DS27">
        <v>0.105903</v>
      </c>
      <c r="DT27">
        <v>9.6821000000000004E-2</v>
      </c>
      <c r="DU27">
        <v>27212.799999999999</v>
      </c>
      <c r="DV27">
        <v>30703.7</v>
      </c>
      <c r="DW27">
        <v>28249.599999999999</v>
      </c>
      <c r="DX27">
        <v>32523.599999999999</v>
      </c>
      <c r="DY27">
        <v>35091</v>
      </c>
      <c r="DZ27">
        <v>39833</v>
      </c>
      <c r="EA27">
        <v>41446.6</v>
      </c>
      <c r="EB27">
        <v>46960.3</v>
      </c>
      <c r="EC27">
        <v>2.1396000000000002</v>
      </c>
      <c r="ED27">
        <v>1.6937</v>
      </c>
      <c r="EE27">
        <v>0.101589</v>
      </c>
      <c r="EF27">
        <v>0</v>
      </c>
      <c r="EG27">
        <v>25.278600000000001</v>
      </c>
      <c r="EH27">
        <v>999.9</v>
      </c>
      <c r="EI27">
        <v>36.4</v>
      </c>
      <c r="EJ27">
        <v>37.1</v>
      </c>
      <c r="EK27">
        <v>23.064900000000002</v>
      </c>
      <c r="EL27">
        <v>63.469099999999997</v>
      </c>
      <c r="EM27">
        <v>17.48</v>
      </c>
      <c r="EN27">
        <v>1</v>
      </c>
      <c r="EO27">
        <v>0.124332</v>
      </c>
      <c r="EP27">
        <v>-0.33288699999999999</v>
      </c>
      <c r="EQ27">
        <v>20.242000000000001</v>
      </c>
      <c r="ER27">
        <v>5.2246300000000003</v>
      </c>
      <c r="ES27">
        <v>12.0101</v>
      </c>
      <c r="ET27">
        <v>4.9893999999999998</v>
      </c>
      <c r="EU27">
        <v>3.3050000000000002</v>
      </c>
      <c r="EV27">
        <v>5628.8</v>
      </c>
      <c r="EW27">
        <v>8934.7999999999993</v>
      </c>
      <c r="EX27">
        <v>489.4</v>
      </c>
      <c r="EY27">
        <v>51.2</v>
      </c>
      <c r="EZ27">
        <v>1.85303</v>
      </c>
      <c r="FA27">
        <v>1.8616200000000001</v>
      </c>
      <c r="FB27">
        <v>1.8609500000000001</v>
      </c>
      <c r="FC27">
        <v>1.8569899999999999</v>
      </c>
      <c r="FD27">
        <v>1.8612599999999999</v>
      </c>
      <c r="FE27">
        <v>1.85745</v>
      </c>
      <c r="FF27">
        <v>1.8595900000000001</v>
      </c>
      <c r="FG27">
        <v>1.86249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-2.0030000000000001</v>
      </c>
      <c r="FV27">
        <v>-2.7E-2</v>
      </c>
      <c r="FW27">
        <v>-0.56094742021878363</v>
      </c>
      <c r="FX27">
        <v>-4.0117494158234393E-3</v>
      </c>
      <c r="FY27">
        <v>1.087516141204025E-6</v>
      </c>
      <c r="FZ27">
        <v>-8.657206703991749E-11</v>
      </c>
      <c r="GA27">
        <v>-2.709499999999565E-2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10.8</v>
      </c>
      <c r="GJ27">
        <v>10.7</v>
      </c>
      <c r="GK27">
        <v>1.0412600000000001</v>
      </c>
      <c r="GL27">
        <v>2.4157700000000002</v>
      </c>
      <c r="GM27">
        <v>1.5942400000000001</v>
      </c>
      <c r="GN27">
        <v>2.3083499999999999</v>
      </c>
      <c r="GO27">
        <v>1.40015</v>
      </c>
      <c r="GP27">
        <v>2.36694</v>
      </c>
      <c r="GQ27">
        <v>37.843699999999998</v>
      </c>
      <c r="GR27">
        <v>13.799300000000001</v>
      </c>
      <c r="GS27">
        <v>18</v>
      </c>
      <c r="GT27">
        <v>649.66800000000001</v>
      </c>
      <c r="GU27">
        <v>374.99</v>
      </c>
      <c r="GV27">
        <v>27.294899999999998</v>
      </c>
      <c r="GW27">
        <v>28.911000000000001</v>
      </c>
      <c r="GX27">
        <v>29.9998</v>
      </c>
      <c r="GY27">
        <v>28.785900000000002</v>
      </c>
      <c r="GZ27">
        <v>28.734000000000002</v>
      </c>
      <c r="HA27">
        <v>20.9099</v>
      </c>
      <c r="HB27">
        <v>10</v>
      </c>
      <c r="HC27">
        <v>-30</v>
      </c>
      <c r="HD27">
        <v>27.308399999999999</v>
      </c>
      <c r="HE27">
        <v>412.18099999999998</v>
      </c>
      <c r="HF27">
        <v>0</v>
      </c>
      <c r="HG27">
        <v>103.69499999999999</v>
      </c>
      <c r="HH27">
        <v>103.392</v>
      </c>
    </row>
    <row r="28" spans="1:216" x14ac:dyDescent="0.2">
      <c r="A28">
        <v>10</v>
      </c>
      <c r="B28">
        <v>1689635489.5</v>
      </c>
      <c r="C28">
        <v>544.90000009536743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1689635489.5</v>
      </c>
      <c r="M28">
        <f t="shared" si="0"/>
        <v>2.2638248932195962E-3</v>
      </c>
      <c r="N28">
        <f t="shared" si="1"/>
        <v>2.2638248932195961</v>
      </c>
      <c r="O28">
        <f t="shared" si="2"/>
        <v>8.4478408029802292</v>
      </c>
      <c r="P28">
        <f t="shared" si="3"/>
        <v>400.09100000000001</v>
      </c>
      <c r="Q28">
        <f t="shared" si="4"/>
        <v>305.37074313399592</v>
      </c>
      <c r="R28">
        <f t="shared" si="5"/>
        <v>30.571789073238588</v>
      </c>
      <c r="S28">
        <f t="shared" si="6"/>
        <v>40.054582624943698</v>
      </c>
      <c r="T28">
        <f t="shared" si="7"/>
        <v>0.16024264127165216</v>
      </c>
      <c r="U28">
        <f t="shared" si="8"/>
        <v>2.930409146392404</v>
      </c>
      <c r="V28">
        <f t="shared" si="9"/>
        <v>0.15552899457176486</v>
      </c>
      <c r="W28">
        <f t="shared" si="10"/>
        <v>9.7617574493289311E-2</v>
      </c>
      <c r="X28">
        <f t="shared" si="11"/>
        <v>41.316762392085984</v>
      </c>
      <c r="Y28">
        <f t="shared" si="12"/>
        <v>27.578722965793578</v>
      </c>
      <c r="Z28">
        <f t="shared" si="13"/>
        <v>27.033300000000001</v>
      </c>
      <c r="AA28">
        <f t="shared" si="14"/>
        <v>3.5861657609640574</v>
      </c>
      <c r="AB28">
        <f t="shared" si="15"/>
        <v>57.460944076531298</v>
      </c>
      <c r="AC28">
        <f t="shared" si="16"/>
        <v>2.1708450295626602</v>
      </c>
      <c r="AD28">
        <f t="shared" si="17"/>
        <v>3.77794876929162</v>
      </c>
      <c r="AE28">
        <f t="shared" si="18"/>
        <v>1.4153207314013971</v>
      </c>
      <c r="AF28">
        <f t="shared" si="19"/>
        <v>-99.834677790984188</v>
      </c>
      <c r="AG28">
        <f t="shared" si="20"/>
        <v>140.63755077485357</v>
      </c>
      <c r="AH28">
        <f t="shared" si="21"/>
        <v>10.406985949105385</v>
      </c>
      <c r="AI28">
        <f t="shared" si="22"/>
        <v>92.526621325060745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52740.727680556221</v>
      </c>
      <c r="AO28">
        <f t="shared" si="26"/>
        <v>249.81100000000001</v>
      </c>
      <c r="AP28">
        <f t="shared" si="27"/>
        <v>210.5909430010808</v>
      </c>
      <c r="AQ28">
        <f t="shared" si="28"/>
        <v>0.84300108082142422</v>
      </c>
      <c r="AR28">
        <f t="shared" si="29"/>
        <v>0.16539208598534885</v>
      </c>
      <c r="AS28">
        <v>1689635489.5</v>
      </c>
      <c r="AT28">
        <v>400.09100000000001</v>
      </c>
      <c r="AU28">
        <v>409.44400000000002</v>
      </c>
      <c r="AV28">
        <v>21.683800000000002</v>
      </c>
      <c r="AW28">
        <v>19.469200000000001</v>
      </c>
      <c r="AX28">
        <v>402.09399999999999</v>
      </c>
      <c r="AY28">
        <v>21.710899999999999</v>
      </c>
      <c r="AZ28">
        <v>600.03700000000003</v>
      </c>
      <c r="BA28">
        <v>100.04900000000001</v>
      </c>
      <c r="BB28">
        <v>6.4680699999999994E-2</v>
      </c>
      <c r="BC28">
        <v>27.923500000000001</v>
      </c>
      <c r="BD28">
        <v>27.033300000000001</v>
      </c>
      <c r="BE28">
        <v>999.9</v>
      </c>
      <c r="BF28">
        <v>0</v>
      </c>
      <c r="BG28">
        <v>0</v>
      </c>
      <c r="BH28">
        <v>10000</v>
      </c>
      <c r="BI28">
        <v>0</v>
      </c>
      <c r="BJ28">
        <v>180.95699999999999</v>
      </c>
      <c r="BK28">
        <v>-9.3532700000000002</v>
      </c>
      <c r="BL28">
        <v>408.95800000000003</v>
      </c>
      <c r="BM28">
        <v>417.57400000000001</v>
      </c>
      <c r="BN28">
        <v>2.21469</v>
      </c>
      <c r="BO28">
        <v>409.44400000000002</v>
      </c>
      <c r="BP28">
        <v>19.469200000000001</v>
      </c>
      <c r="BQ28">
        <v>2.1694599999999999</v>
      </c>
      <c r="BR28">
        <v>1.9478800000000001</v>
      </c>
      <c r="BS28">
        <v>18.738499999999998</v>
      </c>
      <c r="BT28">
        <v>17.026900000000001</v>
      </c>
      <c r="BU28">
        <v>249.81100000000001</v>
      </c>
      <c r="BV28">
        <v>0.89995800000000004</v>
      </c>
      <c r="BW28">
        <v>0.10004200000000001</v>
      </c>
      <c r="BX28">
        <v>0</v>
      </c>
      <c r="BY28">
        <v>2.7482000000000002</v>
      </c>
      <c r="BZ28">
        <v>0</v>
      </c>
      <c r="CA28">
        <v>6595.69</v>
      </c>
      <c r="CB28">
        <v>2026.26</v>
      </c>
      <c r="CC28">
        <v>34.25</v>
      </c>
      <c r="CD28">
        <v>38</v>
      </c>
      <c r="CE28">
        <v>35.625</v>
      </c>
      <c r="CF28">
        <v>36.561999999999998</v>
      </c>
      <c r="CG28">
        <v>35</v>
      </c>
      <c r="CH28">
        <v>224.82</v>
      </c>
      <c r="CI28">
        <v>24.99</v>
      </c>
      <c r="CJ28">
        <v>0</v>
      </c>
      <c r="CK28">
        <v>1689635501.3</v>
      </c>
      <c r="CL28">
        <v>0</v>
      </c>
      <c r="CM28">
        <v>1689634788.0999999</v>
      </c>
      <c r="CN28" t="s">
        <v>353</v>
      </c>
      <c r="CO28">
        <v>1689634781.0999999</v>
      </c>
      <c r="CP28">
        <v>1689634788.0999999</v>
      </c>
      <c r="CQ28">
        <v>42</v>
      </c>
      <c r="CR28">
        <v>-8.5000000000000006E-2</v>
      </c>
      <c r="CS28">
        <v>-3.6999999999999998E-2</v>
      </c>
      <c r="CT28">
        <v>-2.0539999999999998</v>
      </c>
      <c r="CU28">
        <v>-2.7E-2</v>
      </c>
      <c r="CV28">
        <v>416</v>
      </c>
      <c r="CW28">
        <v>20</v>
      </c>
      <c r="CX28">
        <v>0.16</v>
      </c>
      <c r="CY28">
        <v>0.04</v>
      </c>
      <c r="CZ28">
        <v>8.374720248464179</v>
      </c>
      <c r="DA28">
        <v>-1.4922214187215781E-2</v>
      </c>
      <c r="DB28">
        <v>7.3346387312711744E-2</v>
      </c>
      <c r="DC28">
        <v>1</v>
      </c>
      <c r="DD28">
        <v>409.48962499999999</v>
      </c>
      <c r="DE28">
        <v>-0.70161726078783604</v>
      </c>
      <c r="DF28">
        <v>8.7397565040451583E-2</v>
      </c>
      <c r="DG28">
        <v>-1</v>
      </c>
      <c r="DH28">
        <v>249.99787499999999</v>
      </c>
      <c r="DI28">
        <v>-0.15857673413664361</v>
      </c>
      <c r="DJ28">
        <v>0.1367563869623655</v>
      </c>
      <c r="DK28">
        <v>1</v>
      </c>
      <c r="DL28">
        <v>2</v>
      </c>
      <c r="DM28">
        <v>2</v>
      </c>
      <c r="DN28" t="s">
        <v>354</v>
      </c>
      <c r="DO28">
        <v>3.1998500000000001</v>
      </c>
      <c r="DP28">
        <v>2.67361</v>
      </c>
      <c r="DQ28">
        <v>9.28263E-2</v>
      </c>
      <c r="DR28">
        <v>9.3684100000000006E-2</v>
      </c>
      <c r="DS28">
        <v>0.10576199999999999</v>
      </c>
      <c r="DT28">
        <v>9.6660999999999997E-2</v>
      </c>
      <c r="DU28">
        <v>27214.799999999999</v>
      </c>
      <c r="DV28">
        <v>30722.6</v>
      </c>
      <c r="DW28">
        <v>28251.9</v>
      </c>
      <c r="DX28">
        <v>32526.5</v>
      </c>
      <c r="DY28">
        <v>35099.4</v>
      </c>
      <c r="DZ28">
        <v>39843.199999999997</v>
      </c>
      <c r="EA28">
        <v>41450</v>
      </c>
      <c r="EB28">
        <v>46964.1</v>
      </c>
      <c r="EC28">
        <v>2.1395499999999998</v>
      </c>
      <c r="ED28">
        <v>1.6943999999999999</v>
      </c>
      <c r="EE28">
        <v>0.102371</v>
      </c>
      <c r="EF28">
        <v>0</v>
      </c>
      <c r="EG28">
        <v>25.3569</v>
      </c>
      <c r="EH28">
        <v>999.9</v>
      </c>
      <c r="EI28">
        <v>36.299999999999997</v>
      </c>
      <c r="EJ28">
        <v>37.1</v>
      </c>
      <c r="EK28">
        <v>23.000499999999999</v>
      </c>
      <c r="EL28">
        <v>63.6691</v>
      </c>
      <c r="EM28">
        <v>18.012799999999999</v>
      </c>
      <c r="EN28">
        <v>1</v>
      </c>
      <c r="EO28">
        <v>0.12407799999999999</v>
      </c>
      <c r="EP28">
        <v>1.7158899999999999</v>
      </c>
      <c r="EQ28">
        <v>20.231300000000001</v>
      </c>
      <c r="ER28">
        <v>5.2270200000000004</v>
      </c>
      <c r="ES28">
        <v>12.011900000000001</v>
      </c>
      <c r="ET28">
        <v>4.9894999999999996</v>
      </c>
      <c r="EU28">
        <v>3.3050000000000002</v>
      </c>
      <c r="EV28">
        <v>5629.9</v>
      </c>
      <c r="EW28">
        <v>8936.9</v>
      </c>
      <c r="EX28">
        <v>489.4</v>
      </c>
      <c r="EY28">
        <v>51.2</v>
      </c>
      <c r="EZ28">
        <v>1.85303</v>
      </c>
      <c r="FA28">
        <v>1.8616600000000001</v>
      </c>
      <c r="FB28">
        <v>1.8609599999999999</v>
      </c>
      <c r="FC28">
        <v>1.8569899999999999</v>
      </c>
      <c r="FD28">
        <v>1.86127</v>
      </c>
      <c r="FE28">
        <v>1.8574600000000001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-2.0030000000000001</v>
      </c>
      <c r="FV28">
        <v>-2.7099999999999999E-2</v>
      </c>
      <c r="FW28">
        <v>-0.56094742021878363</v>
      </c>
      <c r="FX28">
        <v>-4.0117494158234393E-3</v>
      </c>
      <c r="FY28">
        <v>1.087516141204025E-6</v>
      </c>
      <c r="FZ28">
        <v>-8.657206703991749E-11</v>
      </c>
      <c r="GA28">
        <v>-2.709499999999565E-2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11.8</v>
      </c>
      <c r="GJ28">
        <v>11.7</v>
      </c>
      <c r="GK28">
        <v>1.0363800000000001</v>
      </c>
      <c r="GL28">
        <v>2.4243199999999998</v>
      </c>
      <c r="GM28">
        <v>1.5942400000000001</v>
      </c>
      <c r="GN28">
        <v>2.3083499999999999</v>
      </c>
      <c r="GO28">
        <v>1.40015</v>
      </c>
      <c r="GP28">
        <v>2.3999000000000001</v>
      </c>
      <c r="GQ28">
        <v>37.819499999999998</v>
      </c>
      <c r="GR28">
        <v>13.7818</v>
      </c>
      <c r="GS28">
        <v>18</v>
      </c>
      <c r="GT28">
        <v>649.24300000000005</v>
      </c>
      <c r="GU28">
        <v>375.18099999999998</v>
      </c>
      <c r="GV28">
        <v>27.552499999999998</v>
      </c>
      <c r="GW28">
        <v>28.872</v>
      </c>
      <c r="GX28">
        <v>30.002099999999999</v>
      </c>
      <c r="GY28">
        <v>28.751999999999999</v>
      </c>
      <c r="GZ28">
        <v>28.7028</v>
      </c>
      <c r="HA28">
        <v>20.794899999999998</v>
      </c>
      <c r="HB28">
        <v>10</v>
      </c>
      <c r="HC28">
        <v>-30</v>
      </c>
      <c r="HD28">
        <v>27.2791</v>
      </c>
      <c r="HE28">
        <v>409.392</v>
      </c>
      <c r="HF28">
        <v>0</v>
      </c>
      <c r="HG28">
        <v>103.703</v>
      </c>
      <c r="HH28">
        <v>103.401</v>
      </c>
    </row>
    <row r="29" spans="1:216" x14ac:dyDescent="0.2">
      <c r="A29">
        <v>11</v>
      </c>
      <c r="B29">
        <v>1689635550</v>
      </c>
      <c r="C29">
        <v>605.40000009536743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1689635550</v>
      </c>
      <c r="M29">
        <f t="shared" si="0"/>
        <v>2.2365486024042156E-3</v>
      </c>
      <c r="N29">
        <f t="shared" si="1"/>
        <v>2.2365486024042154</v>
      </c>
      <c r="O29">
        <f t="shared" si="2"/>
        <v>6.3540695742606754</v>
      </c>
      <c r="P29">
        <f t="shared" si="3"/>
        <v>400.01600000000002</v>
      </c>
      <c r="Q29">
        <f t="shared" si="4"/>
        <v>326.0693748682861</v>
      </c>
      <c r="R29">
        <f t="shared" si="5"/>
        <v>32.643803607703845</v>
      </c>
      <c r="S29">
        <f t="shared" si="6"/>
        <v>40.046826688995196</v>
      </c>
      <c r="T29">
        <f t="shared" si="7"/>
        <v>0.15904376306315771</v>
      </c>
      <c r="U29">
        <f t="shared" si="8"/>
        <v>2.933582842226258</v>
      </c>
      <c r="V29">
        <f t="shared" si="9"/>
        <v>0.15440415050923165</v>
      </c>
      <c r="W29">
        <f t="shared" si="10"/>
        <v>9.6908170950201225E-2</v>
      </c>
      <c r="X29">
        <f t="shared" si="11"/>
        <v>29.768190638768825</v>
      </c>
      <c r="Y29">
        <f t="shared" si="12"/>
        <v>27.484067117144996</v>
      </c>
      <c r="Z29">
        <f t="shared" si="13"/>
        <v>26.965699999999998</v>
      </c>
      <c r="AA29">
        <f t="shared" si="14"/>
        <v>3.5719557266391004</v>
      </c>
      <c r="AB29">
        <f t="shared" si="15"/>
        <v>57.376664928436441</v>
      </c>
      <c r="AC29">
        <f t="shared" si="16"/>
        <v>2.16335317238602</v>
      </c>
      <c r="AD29">
        <f t="shared" si="17"/>
        <v>3.7704407795125103</v>
      </c>
      <c r="AE29">
        <f t="shared" si="18"/>
        <v>1.4086025542530805</v>
      </c>
      <c r="AF29">
        <f t="shared" si="19"/>
        <v>-98.631793366025903</v>
      </c>
      <c r="AG29">
        <f t="shared" si="20"/>
        <v>146.08806741219726</v>
      </c>
      <c r="AH29">
        <f t="shared" si="21"/>
        <v>10.793141965357254</v>
      </c>
      <c r="AI29">
        <f t="shared" si="22"/>
        <v>88.017606650297438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52838.24999309874</v>
      </c>
      <c r="AO29">
        <f t="shared" si="26"/>
        <v>179.98400000000001</v>
      </c>
      <c r="AP29">
        <f t="shared" si="27"/>
        <v>151.72684198899938</v>
      </c>
      <c r="AQ29">
        <f t="shared" si="28"/>
        <v>0.84300183343519075</v>
      </c>
      <c r="AR29">
        <f t="shared" si="29"/>
        <v>0.16539353852991834</v>
      </c>
      <c r="AS29">
        <v>1689635550</v>
      </c>
      <c r="AT29">
        <v>400.01600000000002</v>
      </c>
      <c r="AU29">
        <v>407.26400000000001</v>
      </c>
      <c r="AV29">
        <v>21.609100000000002</v>
      </c>
      <c r="AW29">
        <v>19.421099999999999</v>
      </c>
      <c r="AX29">
        <v>402.01900000000001</v>
      </c>
      <c r="AY29">
        <v>21.636199999999999</v>
      </c>
      <c r="AZ29">
        <v>600.05999999999995</v>
      </c>
      <c r="BA29">
        <v>100.04900000000001</v>
      </c>
      <c r="BB29">
        <v>6.40622E-2</v>
      </c>
      <c r="BC29">
        <v>27.889399999999998</v>
      </c>
      <c r="BD29">
        <v>26.965699999999998</v>
      </c>
      <c r="BE29">
        <v>999.9</v>
      </c>
      <c r="BF29">
        <v>0</v>
      </c>
      <c r="BG29">
        <v>0</v>
      </c>
      <c r="BH29">
        <v>10018.1</v>
      </c>
      <c r="BI29">
        <v>0</v>
      </c>
      <c r="BJ29">
        <v>182.63</v>
      </c>
      <c r="BK29">
        <v>-7.24796</v>
      </c>
      <c r="BL29">
        <v>408.851</v>
      </c>
      <c r="BM29">
        <v>415.33</v>
      </c>
      <c r="BN29">
        <v>2.1879499999999998</v>
      </c>
      <c r="BO29">
        <v>407.26400000000001</v>
      </c>
      <c r="BP29">
        <v>19.421099999999999</v>
      </c>
      <c r="BQ29">
        <v>2.1619799999999998</v>
      </c>
      <c r="BR29">
        <v>1.9430700000000001</v>
      </c>
      <c r="BS29">
        <v>18.683299999999999</v>
      </c>
      <c r="BT29">
        <v>16.9879</v>
      </c>
      <c r="BU29">
        <v>179.98400000000001</v>
      </c>
      <c r="BV29">
        <v>0.89994300000000005</v>
      </c>
      <c r="BW29">
        <v>0.10005699999999999</v>
      </c>
      <c r="BX29">
        <v>0</v>
      </c>
      <c r="BY29">
        <v>2.2134</v>
      </c>
      <c r="BZ29">
        <v>0</v>
      </c>
      <c r="CA29">
        <v>5854.17</v>
      </c>
      <c r="CB29">
        <v>1459.88</v>
      </c>
      <c r="CC29">
        <v>34.625</v>
      </c>
      <c r="CD29">
        <v>39.5</v>
      </c>
      <c r="CE29">
        <v>36.811999999999998</v>
      </c>
      <c r="CF29">
        <v>38.186999999999998</v>
      </c>
      <c r="CG29">
        <v>35.811999999999998</v>
      </c>
      <c r="CH29">
        <v>161.97999999999999</v>
      </c>
      <c r="CI29">
        <v>18.010000000000002</v>
      </c>
      <c r="CJ29">
        <v>0</v>
      </c>
      <c r="CK29">
        <v>1689635561.9000001</v>
      </c>
      <c r="CL29">
        <v>0</v>
      </c>
      <c r="CM29">
        <v>1689634788.0999999</v>
      </c>
      <c r="CN29" t="s">
        <v>353</v>
      </c>
      <c r="CO29">
        <v>1689634781.0999999</v>
      </c>
      <c r="CP29">
        <v>1689634788.0999999</v>
      </c>
      <c r="CQ29">
        <v>42</v>
      </c>
      <c r="CR29">
        <v>-8.5000000000000006E-2</v>
      </c>
      <c r="CS29">
        <v>-3.6999999999999998E-2</v>
      </c>
      <c r="CT29">
        <v>-2.0539999999999998</v>
      </c>
      <c r="CU29">
        <v>-2.7E-2</v>
      </c>
      <c r="CV29">
        <v>416</v>
      </c>
      <c r="CW29">
        <v>20</v>
      </c>
      <c r="CX29">
        <v>0.16</v>
      </c>
      <c r="CY29">
        <v>0.04</v>
      </c>
      <c r="CZ29">
        <v>6.2660860062782016</v>
      </c>
      <c r="DA29">
        <v>0.36274043624208191</v>
      </c>
      <c r="DB29">
        <v>5.6237198851549368E-2</v>
      </c>
      <c r="DC29">
        <v>1</v>
      </c>
      <c r="DD29">
        <v>407.31292500000001</v>
      </c>
      <c r="DE29">
        <v>-0.28346341463458369</v>
      </c>
      <c r="DF29">
        <v>4.0922113520687517E-2</v>
      </c>
      <c r="DG29">
        <v>-1</v>
      </c>
      <c r="DH29">
        <v>179.9870975609756</v>
      </c>
      <c r="DI29">
        <v>-5.6147021975812887E-2</v>
      </c>
      <c r="DJ29">
        <v>9.849612789341539E-3</v>
      </c>
      <c r="DK29">
        <v>1</v>
      </c>
      <c r="DL29">
        <v>2</v>
      </c>
      <c r="DM29">
        <v>2</v>
      </c>
      <c r="DN29" t="s">
        <v>354</v>
      </c>
      <c r="DO29">
        <v>3.1999499999999999</v>
      </c>
      <c r="DP29">
        <v>2.6731500000000001</v>
      </c>
      <c r="DQ29">
        <v>9.2817899999999995E-2</v>
      </c>
      <c r="DR29">
        <v>9.3308600000000005E-2</v>
      </c>
      <c r="DS29">
        <v>0.10550900000000001</v>
      </c>
      <c r="DT29">
        <v>9.6496499999999999E-2</v>
      </c>
      <c r="DU29">
        <v>27215.599999999999</v>
      </c>
      <c r="DV29">
        <v>30736</v>
      </c>
      <c r="DW29">
        <v>28252.3</v>
      </c>
      <c r="DX29">
        <v>32527.1</v>
      </c>
      <c r="DY29">
        <v>35109.9</v>
      </c>
      <c r="DZ29">
        <v>39851.800000000003</v>
      </c>
      <c r="EA29">
        <v>41450.699999999997</v>
      </c>
      <c r="EB29">
        <v>46965.5</v>
      </c>
      <c r="EC29">
        <v>2.1399300000000001</v>
      </c>
      <c r="ED29">
        <v>1.69492</v>
      </c>
      <c r="EE29">
        <v>9.46298E-2</v>
      </c>
      <c r="EF29">
        <v>0</v>
      </c>
      <c r="EG29">
        <v>25.4161</v>
      </c>
      <c r="EH29">
        <v>999.9</v>
      </c>
      <c r="EI29">
        <v>36.200000000000003</v>
      </c>
      <c r="EJ29">
        <v>37.1</v>
      </c>
      <c r="EK29">
        <v>22.938300000000002</v>
      </c>
      <c r="EL29">
        <v>63.269100000000002</v>
      </c>
      <c r="EM29">
        <v>17.872599999999998</v>
      </c>
      <c r="EN29">
        <v>1</v>
      </c>
      <c r="EO29">
        <v>0.119268</v>
      </c>
      <c r="EP29">
        <v>-0.16789999999999999</v>
      </c>
      <c r="EQ29">
        <v>20.246400000000001</v>
      </c>
      <c r="ER29">
        <v>5.2270200000000004</v>
      </c>
      <c r="ES29">
        <v>12.0108</v>
      </c>
      <c r="ET29">
        <v>4.9896500000000001</v>
      </c>
      <c r="EU29">
        <v>3.3050000000000002</v>
      </c>
      <c r="EV29">
        <v>5631.2</v>
      </c>
      <c r="EW29">
        <v>8939.4</v>
      </c>
      <c r="EX29">
        <v>489.4</v>
      </c>
      <c r="EY29">
        <v>51.2</v>
      </c>
      <c r="EZ29">
        <v>1.853</v>
      </c>
      <c r="FA29">
        <v>1.8616600000000001</v>
      </c>
      <c r="FB29">
        <v>1.8609500000000001</v>
      </c>
      <c r="FC29">
        <v>1.8569899999999999</v>
      </c>
      <c r="FD29">
        <v>1.86127</v>
      </c>
      <c r="FE29">
        <v>1.85747</v>
      </c>
      <c r="FF29">
        <v>1.8595699999999999</v>
      </c>
      <c r="FG29">
        <v>1.86249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-2.0030000000000001</v>
      </c>
      <c r="FV29">
        <v>-2.7099999999999999E-2</v>
      </c>
      <c r="FW29">
        <v>-0.56094742021878363</v>
      </c>
      <c r="FX29">
        <v>-4.0117494158234393E-3</v>
      </c>
      <c r="FY29">
        <v>1.087516141204025E-6</v>
      </c>
      <c r="FZ29">
        <v>-8.657206703991749E-11</v>
      </c>
      <c r="GA29">
        <v>-2.709499999999565E-2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12.8</v>
      </c>
      <c r="GJ29">
        <v>12.7</v>
      </c>
      <c r="GK29">
        <v>1.03149</v>
      </c>
      <c r="GL29">
        <v>2.4182100000000002</v>
      </c>
      <c r="GM29">
        <v>1.5942400000000001</v>
      </c>
      <c r="GN29">
        <v>2.3095699999999999</v>
      </c>
      <c r="GO29">
        <v>1.39893</v>
      </c>
      <c r="GP29">
        <v>2.4389599999999998</v>
      </c>
      <c r="GQ29">
        <v>37.795299999999997</v>
      </c>
      <c r="GR29">
        <v>13.799300000000001</v>
      </c>
      <c r="GS29">
        <v>18</v>
      </c>
      <c r="GT29">
        <v>649.26900000000001</v>
      </c>
      <c r="GU29">
        <v>375.33699999999999</v>
      </c>
      <c r="GV29">
        <v>27.414899999999999</v>
      </c>
      <c r="GW29">
        <v>28.845800000000001</v>
      </c>
      <c r="GX29">
        <v>30.0002</v>
      </c>
      <c r="GY29">
        <v>28.727900000000002</v>
      </c>
      <c r="GZ29">
        <v>28.681100000000001</v>
      </c>
      <c r="HA29">
        <v>20.708500000000001</v>
      </c>
      <c r="HB29">
        <v>10</v>
      </c>
      <c r="HC29">
        <v>-30</v>
      </c>
      <c r="HD29">
        <v>27.434100000000001</v>
      </c>
      <c r="HE29">
        <v>407.33699999999999</v>
      </c>
      <c r="HF29">
        <v>0</v>
      </c>
      <c r="HG29">
        <v>103.705</v>
      </c>
      <c r="HH29">
        <v>103.40300000000001</v>
      </c>
    </row>
    <row r="30" spans="1:216" x14ac:dyDescent="0.2">
      <c r="A30">
        <v>12</v>
      </c>
      <c r="B30">
        <v>1689635610.5</v>
      </c>
      <c r="C30">
        <v>665.90000009536743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1689635610.5</v>
      </c>
      <c r="M30">
        <f t="shared" si="0"/>
        <v>2.2534635396172912E-3</v>
      </c>
      <c r="N30">
        <f t="shared" si="1"/>
        <v>2.2534635396172913</v>
      </c>
      <c r="O30">
        <f t="shared" si="2"/>
        <v>4.2647685867833696</v>
      </c>
      <c r="P30">
        <f t="shared" si="3"/>
        <v>400.03100000000001</v>
      </c>
      <c r="Q30">
        <f t="shared" si="4"/>
        <v>347.12164690754105</v>
      </c>
      <c r="R30">
        <f t="shared" si="5"/>
        <v>34.751546717672873</v>
      </c>
      <c r="S30">
        <f t="shared" si="6"/>
        <v>40.048484757046097</v>
      </c>
      <c r="T30">
        <f t="shared" si="7"/>
        <v>0.15838549896915366</v>
      </c>
      <c r="U30">
        <f t="shared" si="8"/>
        <v>2.9324961610298721</v>
      </c>
      <c r="V30">
        <f t="shared" si="9"/>
        <v>0.15378196244763759</v>
      </c>
      <c r="W30">
        <f t="shared" si="10"/>
        <v>9.651619066343381E-2</v>
      </c>
      <c r="X30">
        <f t="shared" si="11"/>
        <v>20.641168402884617</v>
      </c>
      <c r="Y30">
        <f t="shared" si="12"/>
        <v>27.505120037649291</v>
      </c>
      <c r="Z30">
        <f t="shared" si="13"/>
        <v>27.0167</v>
      </c>
      <c r="AA30">
        <f t="shared" si="14"/>
        <v>3.5826717515600253</v>
      </c>
      <c r="AB30">
        <f t="shared" si="15"/>
        <v>56.962785572657772</v>
      </c>
      <c r="AC30">
        <f t="shared" si="16"/>
        <v>2.1577052092830602</v>
      </c>
      <c r="AD30">
        <f t="shared" si="17"/>
        <v>3.7879208110896214</v>
      </c>
      <c r="AE30">
        <f t="shared" si="18"/>
        <v>1.4249665422769651</v>
      </c>
      <c r="AF30">
        <f t="shared" si="19"/>
        <v>-99.377742097122535</v>
      </c>
      <c r="AG30">
        <f t="shared" si="20"/>
        <v>150.50808984783694</v>
      </c>
      <c r="AH30">
        <f t="shared" si="21"/>
        <v>11.131058550790327</v>
      </c>
      <c r="AI30">
        <f t="shared" si="22"/>
        <v>82.902574704389352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52792.983728705738</v>
      </c>
      <c r="AO30">
        <f t="shared" si="26"/>
        <v>124.79600000000001</v>
      </c>
      <c r="AP30">
        <f t="shared" si="27"/>
        <v>105.20362798076926</v>
      </c>
      <c r="AQ30">
        <f t="shared" si="28"/>
        <v>0.84300480769230779</v>
      </c>
      <c r="AR30">
        <f t="shared" si="29"/>
        <v>0.16539927884615385</v>
      </c>
      <c r="AS30">
        <v>1689635610.5</v>
      </c>
      <c r="AT30">
        <v>400.03100000000001</v>
      </c>
      <c r="AU30">
        <v>405.197</v>
      </c>
      <c r="AV30">
        <v>21.552600000000002</v>
      </c>
      <c r="AW30">
        <v>19.347799999999999</v>
      </c>
      <c r="AX30">
        <v>402.03500000000003</v>
      </c>
      <c r="AY30">
        <v>21.579699999999999</v>
      </c>
      <c r="AZ30">
        <v>600.02599999999995</v>
      </c>
      <c r="BA30">
        <v>100.04900000000001</v>
      </c>
      <c r="BB30">
        <v>6.4453099999999999E-2</v>
      </c>
      <c r="BC30">
        <v>27.968699999999998</v>
      </c>
      <c r="BD30">
        <v>27.0167</v>
      </c>
      <c r="BE30">
        <v>999.9</v>
      </c>
      <c r="BF30">
        <v>0</v>
      </c>
      <c r="BG30">
        <v>0</v>
      </c>
      <c r="BH30">
        <v>10011.9</v>
      </c>
      <c r="BI30">
        <v>0</v>
      </c>
      <c r="BJ30">
        <v>182.45599999999999</v>
      </c>
      <c r="BK30">
        <v>-5.1662299999999997</v>
      </c>
      <c r="BL30">
        <v>408.84300000000002</v>
      </c>
      <c r="BM30">
        <v>413.19200000000001</v>
      </c>
      <c r="BN30">
        <v>2.20479</v>
      </c>
      <c r="BO30">
        <v>405.197</v>
      </c>
      <c r="BP30">
        <v>19.347799999999999</v>
      </c>
      <c r="BQ30">
        <v>2.1563300000000001</v>
      </c>
      <c r="BR30">
        <v>1.93574</v>
      </c>
      <c r="BS30">
        <v>18.641500000000001</v>
      </c>
      <c r="BT30">
        <v>16.9283</v>
      </c>
      <c r="BU30">
        <v>124.79600000000001</v>
      </c>
      <c r="BV30">
        <v>0.89984299999999995</v>
      </c>
      <c r="BW30">
        <v>0.100157</v>
      </c>
      <c r="BX30">
        <v>0</v>
      </c>
      <c r="BY30">
        <v>2.5882000000000001</v>
      </c>
      <c r="BZ30">
        <v>0</v>
      </c>
      <c r="CA30">
        <v>5170.6499999999996</v>
      </c>
      <c r="CB30">
        <v>1012.21</v>
      </c>
      <c r="CC30">
        <v>35.125</v>
      </c>
      <c r="CD30">
        <v>40.75</v>
      </c>
      <c r="CE30">
        <v>37.561999999999998</v>
      </c>
      <c r="CF30">
        <v>39.625</v>
      </c>
      <c r="CG30">
        <v>36.375</v>
      </c>
      <c r="CH30">
        <v>112.3</v>
      </c>
      <c r="CI30">
        <v>12.5</v>
      </c>
      <c r="CJ30">
        <v>0</v>
      </c>
      <c r="CK30">
        <v>1689635621.9000001</v>
      </c>
      <c r="CL30">
        <v>0</v>
      </c>
      <c r="CM30">
        <v>1689634788.0999999</v>
      </c>
      <c r="CN30" t="s">
        <v>353</v>
      </c>
      <c r="CO30">
        <v>1689634781.0999999</v>
      </c>
      <c r="CP30">
        <v>1689634788.0999999</v>
      </c>
      <c r="CQ30">
        <v>42</v>
      </c>
      <c r="CR30">
        <v>-8.5000000000000006E-2</v>
      </c>
      <c r="CS30">
        <v>-3.6999999999999998E-2</v>
      </c>
      <c r="CT30">
        <v>-2.0539999999999998</v>
      </c>
      <c r="CU30">
        <v>-2.7E-2</v>
      </c>
      <c r="CV30">
        <v>416</v>
      </c>
      <c r="CW30">
        <v>20</v>
      </c>
      <c r="CX30">
        <v>0.16</v>
      </c>
      <c r="CY30">
        <v>0.04</v>
      </c>
      <c r="CZ30">
        <v>4.181704944590269</v>
      </c>
      <c r="DA30">
        <v>0.57947005852666278</v>
      </c>
      <c r="DB30">
        <v>6.5521363709811972E-2</v>
      </c>
      <c r="DC30">
        <v>1</v>
      </c>
      <c r="DD30">
        <v>405.24692499999998</v>
      </c>
      <c r="DE30">
        <v>-0.21610131332176649</v>
      </c>
      <c r="DF30">
        <v>3.7252105645182679E-2</v>
      </c>
      <c r="DG30">
        <v>-1</v>
      </c>
      <c r="DH30">
        <v>125.0054390243902</v>
      </c>
      <c r="DI30">
        <v>-0.28752213503736712</v>
      </c>
      <c r="DJ30">
        <v>0.1438920748644775</v>
      </c>
      <c r="DK30">
        <v>1</v>
      </c>
      <c r="DL30">
        <v>2</v>
      </c>
      <c r="DM30">
        <v>2</v>
      </c>
      <c r="DN30" t="s">
        <v>354</v>
      </c>
      <c r="DO30">
        <v>3.19991</v>
      </c>
      <c r="DP30">
        <v>2.6734800000000001</v>
      </c>
      <c r="DQ30">
        <v>9.2825599999999994E-2</v>
      </c>
      <c r="DR30">
        <v>9.2952800000000002E-2</v>
      </c>
      <c r="DS30">
        <v>0.105319</v>
      </c>
      <c r="DT30">
        <v>9.6243400000000007E-2</v>
      </c>
      <c r="DU30">
        <v>27216</v>
      </c>
      <c r="DV30">
        <v>30749</v>
      </c>
      <c r="DW30">
        <v>28252.9</v>
      </c>
      <c r="DX30">
        <v>32528.1</v>
      </c>
      <c r="DY30">
        <v>35118.699999999997</v>
      </c>
      <c r="DZ30">
        <v>39864.300000000003</v>
      </c>
      <c r="EA30">
        <v>41452.199999999997</v>
      </c>
      <c r="EB30">
        <v>46967</v>
      </c>
      <c r="EC30">
        <v>2.1403500000000002</v>
      </c>
      <c r="ED30">
        <v>1.69495</v>
      </c>
      <c r="EE30">
        <v>9.54121E-2</v>
      </c>
      <c r="EF30">
        <v>0</v>
      </c>
      <c r="EG30">
        <v>25.4544</v>
      </c>
      <c r="EH30">
        <v>999.9</v>
      </c>
      <c r="EI30">
        <v>36.200000000000003</v>
      </c>
      <c r="EJ30">
        <v>37.1</v>
      </c>
      <c r="EK30">
        <v>22.937999999999999</v>
      </c>
      <c r="EL30">
        <v>63.479100000000003</v>
      </c>
      <c r="EM30">
        <v>17.507999999999999</v>
      </c>
      <c r="EN30">
        <v>1</v>
      </c>
      <c r="EO30">
        <v>0.117698</v>
      </c>
      <c r="EP30">
        <v>-0.14354</v>
      </c>
      <c r="EQ30">
        <v>20.245899999999999</v>
      </c>
      <c r="ER30">
        <v>5.2234299999999996</v>
      </c>
      <c r="ES30">
        <v>12.0113</v>
      </c>
      <c r="ET30">
        <v>4.9897</v>
      </c>
      <c r="EU30">
        <v>3.3050000000000002</v>
      </c>
      <c r="EV30">
        <v>5632.6</v>
      </c>
      <c r="EW30">
        <v>8942</v>
      </c>
      <c r="EX30">
        <v>489.4</v>
      </c>
      <c r="EY30">
        <v>51.2</v>
      </c>
      <c r="EZ30">
        <v>1.8529899999999999</v>
      </c>
      <c r="FA30">
        <v>1.86161</v>
      </c>
      <c r="FB30">
        <v>1.86094</v>
      </c>
      <c r="FC30">
        <v>1.8569899999999999</v>
      </c>
      <c r="FD30">
        <v>1.86124</v>
      </c>
      <c r="FE30">
        <v>1.8574600000000001</v>
      </c>
      <c r="FF30">
        <v>1.85955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-2.004</v>
      </c>
      <c r="FV30">
        <v>-2.7099999999999999E-2</v>
      </c>
      <c r="FW30">
        <v>-0.56094742021878363</v>
      </c>
      <c r="FX30">
        <v>-4.0117494158234393E-3</v>
      </c>
      <c r="FY30">
        <v>1.087516141204025E-6</v>
      </c>
      <c r="FZ30">
        <v>-8.657206703991749E-11</v>
      </c>
      <c r="GA30">
        <v>-2.709499999999565E-2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13.8</v>
      </c>
      <c r="GJ30">
        <v>13.7</v>
      </c>
      <c r="GK30">
        <v>1.02661</v>
      </c>
      <c r="GL30">
        <v>2.4182100000000002</v>
      </c>
      <c r="GM30">
        <v>1.5942400000000001</v>
      </c>
      <c r="GN30">
        <v>2.3083499999999999</v>
      </c>
      <c r="GO30">
        <v>1.39893</v>
      </c>
      <c r="GP30">
        <v>2.3742700000000001</v>
      </c>
      <c r="GQ30">
        <v>37.771099999999997</v>
      </c>
      <c r="GR30">
        <v>13.7818</v>
      </c>
      <c r="GS30">
        <v>18</v>
      </c>
      <c r="GT30">
        <v>649.35199999999998</v>
      </c>
      <c r="GU30">
        <v>375.18700000000001</v>
      </c>
      <c r="GV30">
        <v>27.683800000000002</v>
      </c>
      <c r="GW30">
        <v>28.8232</v>
      </c>
      <c r="GX30">
        <v>29.9999</v>
      </c>
      <c r="GY30">
        <v>28.705300000000001</v>
      </c>
      <c r="GZ30">
        <v>28.656700000000001</v>
      </c>
      <c r="HA30">
        <v>20.623799999999999</v>
      </c>
      <c r="HB30">
        <v>10</v>
      </c>
      <c r="HC30">
        <v>-30</v>
      </c>
      <c r="HD30">
        <v>27.447500000000002</v>
      </c>
      <c r="HE30">
        <v>405.32600000000002</v>
      </c>
      <c r="HF30">
        <v>0</v>
      </c>
      <c r="HG30">
        <v>103.708</v>
      </c>
      <c r="HH30">
        <v>103.40600000000001</v>
      </c>
    </row>
    <row r="31" spans="1:216" x14ac:dyDescent="0.2">
      <c r="A31">
        <v>13</v>
      </c>
      <c r="B31">
        <v>1689635671</v>
      </c>
      <c r="C31">
        <v>726.40000009536743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1689635671</v>
      </c>
      <c r="M31">
        <f t="shared" si="0"/>
        <v>2.2416815632598421E-3</v>
      </c>
      <c r="N31">
        <f t="shared" si="1"/>
        <v>2.2416815632598421</v>
      </c>
      <c r="O31">
        <f t="shared" si="2"/>
        <v>3.1587130990257646</v>
      </c>
      <c r="P31">
        <f t="shared" si="3"/>
        <v>400.04500000000002</v>
      </c>
      <c r="Q31">
        <f t="shared" si="4"/>
        <v>358.13153161830888</v>
      </c>
      <c r="R31">
        <f t="shared" si="5"/>
        <v>35.853172068447428</v>
      </c>
      <c r="S31">
        <f t="shared" si="6"/>
        <v>40.049202468461999</v>
      </c>
      <c r="T31">
        <f t="shared" si="7"/>
        <v>0.1569078498814421</v>
      </c>
      <c r="U31">
        <f t="shared" si="8"/>
        <v>2.932127969502508</v>
      </c>
      <c r="V31">
        <f t="shared" si="9"/>
        <v>0.1523879402288319</v>
      </c>
      <c r="W31">
        <f t="shared" si="10"/>
        <v>9.5637713367794683E-2</v>
      </c>
      <c r="X31">
        <f t="shared" si="11"/>
        <v>16.545218612315072</v>
      </c>
      <c r="Y31">
        <f t="shared" si="12"/>
        <v>27.501212457897541</v>
      </c>
      <c r="Z31">
        <f t="shared" si="13"/>
        <v>27.0015</v>
      </c>
      <c r="AA31">
        <f t="shared" si="14"/>
        <v>3.5794750242639726</v>
      </c>
      <c r="AB31">
        <f t="shared" si="15"/>
        <v>56.67422052289065</v>
      </c>
      <c r="AC31">
        <f t="shared" si="16"/>
        <v>2.1489286098970797</v>
      </c>
      <c r="AD31">
        <f t="shared" si="17"/>
        <v>3.7917215094808938</v>
      </c>
      <c r="AE31">
        <f t="shared" si="18"/>
        <v>1.4305464143668929</v>
      </c>
      <c r="AF31">
        <f t="shared" si="19"/>
        <v>-98.858156939759041</v>
      </c>
      <c r="AG31">
        <f t="shared" si="20"/>
        <v>155.61088371558699</v>
      </c>
      <c r="AH31">
        <f t="shared" si="21"/>
        <v>11.510005604428441</v>
      </c>
      <c r="AI31">
        <f t="shared" si="22"/>
        <v>84.807950992571463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52779.305655138982</v>
      </c>
      <c r="AO31">
        <f t="shared" si="26"/>
        <v>100.039</v>
      </c>
      <c r="AP31">
        <f t="shared" si="27"/>
        <v>84.332757001199511</v>
      </c>
      <c r="AQ31">
        <f t="shared" si="28"/>
        <v>0.84299880047980802</v>
      </c>
      <c r="AR31">
        <f t="shared" si="29"/>
        <v>0.16538768492602957</v>
      </c>
      <c r="AS31">
        <v>1689635671</v>
      </c>
      <c r="AT31">
        <v>400.04500000000002</v>
      </c>
      <c r="AU31">
        <v>404.1</v>
      </c>
      <c r="AV31">
        <v>21.465299999999999</v>
      </c>
      <c r="AW31">
        <v>19.271999999999998</v>
      </c>
      <c r="AX31">
        <v>402.04899999999998</v>
      </c>
      <c r="AY31">
        <v>21.4924</v>
      </c>
      <c r="AZ31">
        <v>600.072</v>
      </c>
      <c r="BA31">
        <v>100.047</v>
      </c>
      <c r="BB31">
        <v>6.4743599999999998E-2</v>
      </c>
      <c r="BC31">
        <v>27.985900000000001</v>
      </c>
      <c r="BD31">
        <v>27.0015</v>
      </c>
      <c r="BE31">
        <v>999.9</v>
      </c>
      <c r="BF31">
        <v>0</v>
      </c>
      <c r="BG31">
        <v>0</v>
      </c>
      <c r="BH31">
        <v>10010</v>
      </c>
      <c r="BI31">
        <v>0</v>
      </c>
      <c r="BJ31">
        <v>183.13499999999999</v>
      </c>
      <c r="BK31">
        <v>-4.0546600000000002</v>
      </c>
      <c r="BL31">
        <v>408.82100000000003</v>
      </c>
      <c r="BM31">
        <v>412.041</v>
      </c>
      <c r="BN31">
        <v>2.19333</v>
      </c>
      <c r="BO31">
        <v>404.1</v>
      </c>
      <c r="BP31">
        <v>19.271999999999998</v>
      </c>
      <c r="BQ31">
        <v>2.1475300000000002</v>
      </c>
      <c r="BR31">
        <v>1.9280999999999999</v>
      </c>
      <c r="BS31">
        <v>18.5762</v>
      </c>
      <c r="BT31">
        <v>16.8659</v>
      </c>
      <c r="BU31">
        <v>100.039</v>
      </c>
      <c r="BV31">
        <v>0.900084</v>
      </c>
      <c r="BW31">
        <v>9.9915500000000004E-2</v>
      </c>
      <c r="BX31">
        <v>0</v>
      </c>
      <c r="BY31">
        <v>2.7686000000000002</v>
      </c>
      <c r="BZ31">
        <v>0</v>
      </c>
      <c r="CA31">
        <v>5070.63</v>
      </c>
      <c r="CB31">
        <v>811.46400000000006</v>
      </c>
      <c r="CC31">
        <v>35.561999999999998</v>
      </c>
      <c r="CD31">
        <v>41.625</v>
      </c>
      <c r="CE31">
        <v>38.186999999999998</v>
      </c>
      <c r="CF31">
        <v>40.75</v>
      </c>
      <c r="CG31">
        <v>36.875</v>
      </c>
      <c r="CH31">
        <v>90.04</v>
      </c>
      <c r="CI31">
        <v>10</v>
      </c>
      <c r="CJ31">
        <v>0</v>
      </c>
      <c r="CK31">
        <v>1689635682.5</v>
      </c>
      <c r="CL31">
        <v>0</v>
      </c>
      <c r="CM31">
        <v>1689634788.0999999</v>
      </c>
      <c r="CN31" t="s">
        <v>353</v>
      </c>
      <c r="CO31">
        <v>1689634781.0999999</v>
      </c>
      <c r="CP31">
        <v>1689634788.0999999</v>
      </c>
      <c r="CQ31">
        <v>42</v>
      </c>
      <c r="CR31">
        <v>-8.5000000000000006E-2</v>
      </c>
      <c r="CS31">
        <v>-3.6999999999999998E-2</v>
      </c>
      <c r="CT31">
        <v>-2.0539999999999998</v>
      </c>
      <c r="CU31">
        <v>-2.7E-2</v>
      </c>
      <c r="CV31">
        <v>416</v>
      </c>
      <c r="CW31">
        <v>20</v>
      </c>
      <c r="CX31">
        <v>0.16</v>
      </c>
      <c r="CY31">
        <v>0.04</v>
      </c>
      <c r="CZ31">
        <v>3.1903772807391579</v>
      </c>
      <c r="DA31">
        <v>-0.3064417230584276</v>
      </c>
      <c r="DB31">
        <v>3.9982860334393258E-2</v>
      </c>
      <c r="DC31">
        <v>1</v>
      </c>
      <c r="DD31">
        <v>404.17597560975611</v>
      </c>
      <c r="DE31">
        <v>-0.24441114982633111</v>
      </c>
      <c r="DF31">
        <v>3.0892013179570899E-2</v>
      </c>
      <c r="DG31">
        <v>-1</v>
      </c>
      <c r="DH31">
        <v>99.994777500000012</v>
      </c>
      <c r="DI31">
        <v>-2.4497842029761172E-2</v>
      </c>
      <c r="DJ31">
        <v>8.845902861636093E-2</v>
      </c>
      <c r="DK31">
        <v>1</v>
      </c>
      <c r="DL31">
        <v>2</v>
      </c>
      <c r="DM31">
        <v>2</v>
      </c>
      <c r="DN31" t="s">
        <v>354</v>
      </c>
      <c r="DO31">
        <v>3.20004</v>
      </c>
      <c r="DP31">
        <v>2.6737600000000001</v>
      </c>
      <c r="DQ31">
        <v>9.2829499999999995E-2</v>
      </c>
      <c r="DR31">
        <v>9.2761499999999997E-2</v>
      </c>
      <c r="DS31">
        <v>0.105018</v>
      </c>
      <c r="DT31">
        <v>9.5976500000000006E-2</v>
      </c>
      <c r="DU31">
        <v>27216.400000000001</v>
      </c>
      <c r="DV31">
        <v>30755.7</v>
      </c>
      <c r="DW31">
        <v>28253.4</v>
      </c>
      <c r="DX31">
        <v>32528.3</v>
      </c>
      <c r="DY31">
        <v>35131.300000000003</v>
      </c>
      <c r="DZ31">
        <v>39875.699999999997</v>
      </c>
      <c r="EA31">
        <v>41452.9</v>
      </c>
      <c r="EB31">
        <v>46966.6</v>
      </c>
      <c r="EC31">
        <v>2.1406999999999998</v>
      </c>
      <c r="ED31">
        <v>1.6951000000000001</v>
      </c>
      <c r="EE31">
        <v>9.1843300000000003E-2</v>
      </c>
      <c r="EF31">
        <v>0</v>
      </c>
      <c r="EG31">
        <v>25.497699999999998</v>
      </c>
      <c r="EH31">
        <v>999.9</v>
      </c>
      <c r="EI31">
        <v>36.1</v>
      </c>
      <c r="EJ31">
        <v>37</v>
      </c>
      <c r="EK31">
        <v>22.750900000000001</v>
      </c>
      <c r="EL31">
        <v>63.469200000000001</v>
      </c>
      <c r="EM31">
        <v>17.796500000000002</v>
      </c>
      <c r="EN31">
        <v>1</v>
      </c>
      <c r="EO31">
        <v>0.11601599999999999</v>
      </c>
      <c r="EP31">
        <v>-4.9019600000000003E-2</v>
      </c>
      <c r="EQ31">
        <v>20.247399999999999</v>
      </c>
      <c r="ER31">
        <v>5.2268699999999999</v>
      </c>
      <c r="ES31">
        <v>12.011900000000001</v>
      </c>
      <c r="ET31">
        <v>4.9893999999999998</v>
      </c>
      <c r="EU31">
        <v>3.3050000000000002</v>
      </c>
      <c r="EV31">
        <v>5634</v>
      </c>
      <c r="EW31">
        <v>8944.5</v>
      </c>
      <c r="EX31">
        <v>489.4</v>
      </c>
      <c r="EY31">
        <v>51.2</v>
      </c>
      <c r="EZ31">
        <v>1.8530199999999999</v>
      </c>
      <c r="FA31">
        <v>1.86158</v>
      </c>
      <c r="FB31">
        <v>1.86087</v>
      </c>
      <c r="FC31">
        <v>1.8569899999999999</v>
      </c>
      <c r="FD31">
        <v>1.8612200000000001</v>
      </c>
      <c r="FE31">
        <v>1.85745</v>
      </c>
      <c r="FF31">
        <v>1.85951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-2.004</v>
      </c>
      <c r="FV31">
        <v>-2.7099999999999999E-2</v>
      </c>
      <c r="FW31">
        <v>-0.56094742021878363</v>
      </c>
      <c r="FX31">
        <v>-4.0117494158234393E-3</v>
      </c>
      <c r="FY31">
        <v>1.087516141204025E-6</v>
      </c>
      <c r="FZ31">
        <v>-8.657206703991749E-11</v>
      </c>
      <c r="GA31">
        <v>-2.709499999999565E-2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14.8</v>
      </c>
      <c r="GJ31">
        <v>14.7</v>
      </c>
      <c r="GK31">
        <v>1.02539</v>
      </c>
      <c r="GL31">
        <v>2.4267599999999998</v>
      </c>
      <c r="GM31">
        <v>1.5942400000000001</v>
      </c>
      <c r="GN31">
        <v>2.3083499999999999</v>
      </c>
      <c r="GO31">
        <v>1.40015</v>
      </c>
      <c r="GP31">
        <v>2.3022499999999999</v>
      </c>
      <c r="GQ31">
        <v>37.722799999999999</v>
      </c>
      <c r="GR31">
        <v>13.773</v>
      </c>
      <c r="GS31">
        <v>18</v>
      </c>
      <c r="GT31">
        <v>649.40899999999999</v>
      </c>
      <c r="GU31">
        <v>375.15800000000002</v>
      </c>
      <c r="GV31">
        <v>27.405799999999999</v>
      </c>
      <c r="GW31">
        <v>28.805900000000001</v>
      </c>
      <c r="GX31">
        <v>30</v>
      </c>
      <c r="GY31">
        <v>28.685600000000001</v>
      </c>
      <c r="GZ31">
        <v>28.639500000000002</v>
      </c>
      <c r="HA31">
        <v>20.5793</v>
      </c>
      <c r="HB31">
        <v>10</v>
      </c>
      <c r="HC31">
        <v>-30</v>
      </c>
      <c r="HD31">
        <v>27.408999999999999</v>
      </c>
      <c r="HE31">
        <v>404.23500000000001</v>
      </c>
      <c r="HF31">
        <v>0</v>
      </c>
      <c r="HG31">
        <v>103.709</v>
      </c>
      <c r="HH31">
        <v>103.40600000000001</v>
      </c>
    </row>
    <row r="32" spans="1:216" x14ac:dyDescent="0.2">
      <c r="A32">
        <v>14</v>
      </c>
      <c r="B32">
        <v>1689635731.5</v>
      </c>
      <c r="C32">
        <v>786.90000009536743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1689635731.5</v>
      </c>
      <c r="M32">
        <f t="shared" si="0"/>
        <v>2.2343091623981993E-3</v>
      </c>
      <c r="N32">
        <f t="shared" si="1"/>
        <v>2.2343091623981994</v>
      </c>
      <c r="O32">
        <f t="shared" si="2"/>
        <v>1.9493416727426947</v>
      </c>
      <c r="P32">
        <f t="shared" si="3"/>
        <v>400.09800000000001</v>
      </c>
      <c r="Q32">
        <f t="shared" si="4"/>
        <v>370.37454403826541</v>
      </c>
      <c r="R32">
        <f t="shared" si="5"/>
        <v>37.079724028301634</v>
      </c>
      <c r="S32">
        <f t="shared" si="6"/>
        <v>40.055461864416607</v>
      </c>
      <c r="T32">
        <f t="shared" si="7"/>
        <v>0.15506838166582104</v>
      </c>
      <c r="U32">
        <f t="shared" si="8"/>
        <v>2.9281237352699403</v>
      </c>
      <c r="V32">
        <f t="shared" si="9"/>
        <v>0.15064636734360143</v>
      </c>
      <c r="W32">
        <f t="shared" si="10"/>
        <v>9.4540776436657009E-2</v>
      </c>
      <c r="X32">
        <f t="shared" si="11"/>
        <v>12.386395991817329</v>
      </c>
      <c r="Y32">
        <f t="shared" si="12"/>
        <v>27.503001423935519</v>
      </c>
      <c r="Z32">
        <f t="shared" si="13"/>
        <v>27.021899999999999</v>
      </c>
      <c r="AA32">
        <f t="shared" si="14"/>
        <v>3.5837659407565998</v>
      </c>
      <c r="AB32">
        <f t="shared" si="15"/>
        <v>56.392919501215175</v>
      </c>
      <c r="AC32">
        <f t="shared" si="16"/>
        <v>2.1413811016369801</v>
      </c>
      <c r="AD32">
        <f t="shared" si="17"/>
        <v>3.7972517127630478</v>
      </c>
      <c r="AE32">
        <f t="shared" si="18"/>
        <v>1.4423848391196197</v>
      </c>
      <c r="AF32">
        <f t="shared" si="19"/>
        <v>-98.533034061760588</v>
      </c>
      <c r="AG32">
        <f t="shared" si="20"/>
        <v>156.12453574089855</v>
      </c>
      <c r="AH32">
        <f t="shared" si="21"/>
        <v>11.566411829025258</v>
      </c>
      <c r="AI32">
        <f t="shared" si="22"/>
        <v>81.544309499980557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52659.579432236169</v>
      </c>
      <c r="AO32">
        <f t="shared" si="26"/>
        <v>74.895200000000003</v>
      </c>
      <c r="AP32">
        <f t="shared" si="27"/>
        <v>63.136383581252495</v>
      </c>
      <c r="AQ32">
        <f t="shared" si="28"/>
        <v>0.84299639471224452</v>
      </c>
      <c r="AR32">
        <f t="shared" si="29"/>
        <v>0.16538304179463209</v>
      </c>
      <c r="AS32">
        <v>1689635731.5</v>
      </c>
      <c r="AT32">
        <v>400.09800000000001</v>
      </c>
      <c r="AU32">
        <v>402.94099999999997</v>
      </c>
      <c r="AV32">
        <v>21.389399999999998</v>
      </c>
      <c r="AW32">
        <v>19.203099999999999</v>
      </c>
      <c r="AX32">
        <v>402.10199999999998</v>
      </c>
      <c r="AY32">
        <v>21.416499999999999</v>
      </c>
      <c r="AZ32">
        <v>600.05999999999995</v>
      </c>
      <c r="BA32">
        <v>100.05</v>
      </c>
      <c r="BB32">
        <v>6.4126699999999995E-2</v>
      </c>
      <c r="BC32">
        <v>28.010899999999999</v>
      </c>
      <c r="BD32">
        <v>27.021899999999999</v>
      </c>
      <c r="BE32">
        <v>999.9</v>
      </c>
      <c r="BF32">
        <v>0</v>
      </c>
      <c r="BG32">
        <v>0</v>
      </c>
      <c r="BH32">
        <v>9986.8799999999992</v>
      </c>
      <c r="BI32">
        <v>0</v>
      </c>
      <c r="BJ32">
        <v>184.095</v>
      </c>
      <c r="BK32">
        <v>-2.8428300000000002</v>
      </c>
      <c r="BL32">
        <v>408.84300000000002</v>
      </c>
      <c r="BM32">
        <v>410.83</v>
      </c>
      <c r="BN32">
        <v>2.1863100000000002</v>
      </c>
      <c r="BO32">
        <v>402.94099999999997</v>
      </c>
      <c r="BP32">
        <v>19.203099999999999</v>
      </c>
      <c r="BQ32">
        <v>2.1400199999999998</v>
      </c>
      <c r="BR32">
        <v>1.9212800000000001</v>
      </c>
      <c r="BS32">
        <v>18.520199999999999</v>
      </c>
      <c r="BT32">
        <v>16.810099999999998</v>
      </c>
      <c r="BU32">
        <v>74.895200000000003</v>
      </c>
      <c r="BV32">
        <v>0.90009300000000003</v>
      </c>
      <c r="BW32">
        <v>9.9906800000000004E-2</v>
      </c>
      <c r="BX32">
        <v>0</v>
      </c>
      <c r="BY32">
        <v>2.3525</v>
      </c>
      <c r="BZ32">
        <v>0</v>
      </c>
      <c r="CA32">
        <v>4872.8900000000003</v>
      </c>
      <c r="CB32">
        <v>607.51400000000001</v>
      </c>
      <c r="CC32">
        <v>35.686999999999998</v>
      </c>
      <c r="CD32">
        <v>41.311999999999998</v>
      </c>
      <c r="CE32">
        <v>37.875</v>
      </c>
      <c r="CF32">
        <v>40.186999999999998</v>
      </c>
      <c r="CG32">
        <v>36.75</v>
      </c>
      <c r="CH32">
        <v>67.41</v>
      </c>
      <c r="CI32">
        <v>7.48</v>
      </c>
      <c r="CJ32">
        <v>0</v>
      </c>
      <c r="CK32">
        <v>1689635743.0999999</v>
      </c>
      <c r="CL32">
        <v>0</v>
      </c>
      <c r="CM32">
        <v>1689634788.0999999</v>
      </c>
      <c r="CN32" t="s">
        <v>353</v>
      </c>
      <c r="CO32">
        <v>1689634781.0999999</v>
      </c>
      <c r="CP32">
        <v>1689634788.0999999</v>
      </c>
      <c r="CQ32">
        <v>42</v>
      </c>
      <c r="CR32">
        <v>-8.5000000000000006E-2</v>
      </c>
      <c r="CS32">
        <v>-3.6999999999999998E-2</v>
      </c>
      <c r="CT32">
        <v>-2.0539999999999998</v>
      </c>
      <c r="CU32">
        <v>-2.7E-2</v>
      </c>
      <c r="CV32">
        <v>416</v>
      </c>
      <c r="CW32">
        <v>20</v>
      </c>
      <c r="CX32">
        <v>0.16</v>
      </c>
      <c r="CY32">
        <v>0.04</v>
      </c>
      <c r="CZ32">
        <v>1.9950943043596689</v>
      </c>
      <c r="DA32">
        <v>-0.33223376961059881</v>
      </c>
      <c r="DB32">
        <v>7.6052861429383847E-2</v>
      </c>
      <c r="DC32">
        <v>1</v>
      </c>
      <c r="DD32">
        <v>402.99702500000001</v>
      </c>
      <c r="DE32">
        <v>-0.29877298311501171</v>
      </c>
      <c r="DF32">
        <v>5.620742277493667E-2</v>
      </c>
      <c r="DG32">
        <v>-1</v>
      </c>
      <c r="DH32">
        <v>75.026152499999995</v>
      </c>
      <c r="DI32">
        <v>-5.636469651225811E-2</v>
      </c>
      <c r="DJ32">
        <v>0.15358070189235989</v>
      </c>
      <c r="DK32">
        <v>1</v>
      </c>
      <c r="DL32">
        <v>2</v>
      </c>
      <c r="DM32">
        <v>2</v>
      </c>
      <c r="DN32" t="s">
        <v>354</v>
      </c>
      <c r="DO32">
        <v>3.2</v>
      </c>
      <c r="DP32">
        <v>2.6729400000000001</v>
      </c>
      <c r="DQ32">
        <v>9.2840400000000003E-2</v>
      </c>
      <c r="DR32">
        <v>9.2559199999999994E-2</v>
      </c>
      <c r="DS32">
        <v>0.104756</v>
      </c>
      <c r="DT32">
        <v>9.5734299999999994E-2</v>
      </c>
      <c r="DU32">
        <v>27215.8</v>
      </c>
      <c r="DV32">
        <v>30761.200000000001</v>
      </c>
      <c r="DW32">
        <v>28253.1</v>
      </c>
      <c r="DX32">
        <v>32526.799999999999</v>
      </c>
      <c r="DY32">
        <v>35140.699999999997</v>
      </c>
      <c r="DZ32">
        <v>39884.800000000003</v>
      </c>
      <c r="EA32">
        <v>41451.599999999999</v>
      </c>
      <c r="EB32">
        <v>46964.7</v>
      </c>
      <c r="EC32">
        <v>2.14045</v>
      </c>
      <c r="ED32">
        <v>1.6951700000000001</v>
      </c>
      <c r="EE32">
        <v>9.0356900000000004E-2</v>
      </c>
      <c r="EF32">
        <v>0</v>
      </c>
      <c r="EG32">
        <v>25.5425</v>
      </c>
      <c r="EH32">
        <v>999.9</v>
      </c>
      <c r="EI32">
        <v>36</v>
      </c>
      <c r="EJ32">
        <v>37</v>
      </c>
      <c r="EK32">
        <v>22.685700000000001</v>
      </c>
      <c r="EL32">
        <v>63.379100000000001</v>
      </c>
      <c r="EM32">
        <v>17.9527</v>
      </c>
      <c r="EN32">
        <v>1</v>
      </c>
      <c r="EO32">
        <v>0.11881899999999999</v>
      </c>
      <c r="EP32">
        <v>0.23735300000000001</v>
      </c>
      <c r="EQ32">
        <v>20.244800000000001</v>
      </c>
      <c r="ER32">
        <v>5.2259799999999998</v>
      </c>
      <c r="ES32">
        <v>12.0123</v>
      </c>
      <c r="ET32">
        <v>4.9895500000000004</v>
      </c>
      <c r="EU32">
        <v>3.3050000000000002</v>
      </c>
      <c r="EV32">
        <v>5635.1</v>
      </c>
      <c r="EW32">
        <v>8946.6</v>
      </c>
      <c r="EX32">
        <v>489.4</v>
      </c>
      <c r="EY32">
        <v>51.2</v>
      </c>
      <c r="EZ32">
        <v>1.85297</v>
      </c>
      <c r="FA32">
        <v>1.8615699999999999</v>
      </c>
      <c r="FB32">
        <v>1.8609</v>
      </c>
      <c r="FC32">
        <v>1.8569599999999999</v>
      </c>
      <c r="FD32">
        <v>1.8612500000000001</v>
      </c>
      <c r="FE32">
        <v>1.85745</v>
      </c>
      <c r="FF32">
        <v>1.8595600000000001</v>
      </c>
      <c r="FG32">
        <v>1.8624799999999999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-2.004</v>
      </c>
      <c r="FV32">
        <v>-2.7099999999999999E-2</v>
      </c>
      <c r="FW32">
        <v>-0.56094742021878363</v>
      </c>
      <c r="FX32">
        <v>-4.0117494158234393E-3</v>
      </c>
      <c r="FY32">
        <v>1.087516141204025E-6</v>
      </c>
      <c r="FZ32">
        <v>-8.657206703991749E-11</v>
      </c>
      <c r="GA32">
        <v>-2.709499999999565E-2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15.8</v>
      </c>
      <c r="GJ32">
        <v>15.7</v>
      </c>
      <c r="GK32">
        <v>1.02295</v>
      </c>
      <c r="GL32">
        <v>2.4230999999999998</v>
      </c>
      <c r="GM32">
        <v>1.5942400000000001</v>
      </c>
      <c r="GN32">
        <v>2.3083499999999999</v>
      </c>
      <c r="GO32">
        <v>1.40015</v>
      </c>
      <c r="GP32">
        <v>2.4218799999999998</v>
      </c>
      <c r="GQ32">
        <v>37.722799999999999</v>
      </c>
      <c r="GR32">
        <v>13.7643</v>
      </c>
      <c r="GS32">
        <v>18</v>
      </c>
      <c r="GT32">
        <v>649.255</v>
      </c>
      <c r="GU32">
        <v>375.25</v>
      </c>
      <c r="GV32">
        <v>27.246400000000001</v>
      </c>
      <c r="GW32">
        <v>28.8125</v>
      </c>
      <c r="GX32">
        <v>30.000399999999999</v>
      </c>
      <c r="GY32">
        <v>28.689800000000002</v>
      </c>
      <c r="GZ32">
        <v>28.646899999999999</v>
      </c>
      <c r="HA32">
        <v>20.5245</v>
      </c>
      <c r="HB32">
        <v>10</v>
      </c>
      <c r="HC32">
        <v>-30</v>
      </c>
      <c r="HD32">
        <v>27.228000000000002</v>
      </c>
      <c r="HE32">
        <v>402.87400000000002</v>
      </c>
      <c r="HF32">
        <v>0</v>
      </c>
      <c r="HG32">
        <v>103.70699999999999</v>
      </c>
      <c r="HH32">
        <v>103.402</v>
      </c>
    </row>
    <row r="33" spans="1:216" x14ac:dyDescent="0.2">
      <c r="A33">
        <v>15</v>
      </c>
      <c r="B33">
        <v>1689635792</v>
      </c>
      <c r="C33">
        <v>847.40000009536743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1689635792</v>
      </c>
      <c r="M33">
        <f t="shared" si="0"/>
        <v>2.2278714407366054E-3</v>
      </c>
      <c r="N33">
        <f t="shared" si="1"/>
        <v>2.2278714407366054</v>
      </c>
      <c r="O33">
        <f t="shared" si="2"/>
        <v>1.1906895980470613</v>
      </c>
      <c r="P33">
        <f t="shared" si="3"/>
        <v>400.096</v>
      </c>
      <c r="Q33">
        <f t="shared" si="4"/>
        <v>378.15851881020092</v>
      </c>
      <c r="R33">
        <f t="shared" si="5"/>
        <v>37.86116763735712</v>
      </c>
      <c r="S33">
        <f t="shared" si="6"/>
        <v>40.057544583939205</v>
      </c>
      <c r="T33">
        <f t="shared" si="7"/>
        <v>0.1538094492912728</v>
      </c>
      <c r="U33">
        <f t="shared" si="8"/>
        <v>2.9314967172178772</v>
      </c>
      <c r="V33">
        <f t="shared" si="9"/>
        <v>0.14946271414307008</v>
      </c>
      <c r="W33">
        <f t="shared" si="10"/>
        <v>9.3794501213957715E-2</v>
      </c>
      <c r="X33">
        <f t="shared" si="11"/>
        <v>9.9259797169643438</v>
      </c>
      <c r="Y33">
        <f t="shared" si="12"/>
        <v>27.489726582972313</v>
      </c>
      <c r="Z33">
        <f t="shared" si="13"/>
        <v>27.028400000000001</v>
      </c>
      <c r="AA33">
        <f t="shared" si="14"/>
        <v>3.5851340874589002</v>
      </c>
      <c r="AB33">
        <f t="shared" si="15"/>
        <v>56.238576779799644</v>
      </c>
      <c r="AC33">
        <f t="shared" si="16"/>
        <v>2.1353958397586799</v>
      </c>
      <c r="AD33">
        <f t="shared" si="17"/>
        <v>3.7970303695979974</v>
      </c>
      <c r="AE33">
        <f t="shared" si="18"/>
        <v>1.4497382477002203</v>
      </c>
      <c r="AF33">
        <f t="shared" si="19"/>
        <v>-98.249130536484302</v>
      </c>
      <c r="AG33">
        <f t="shared" si="20"/>
        <v>155.11905827480467</v>
      </c>
      <c r="AH33">
        <f t="shared" si="21"/>
        <v>11.479013552563297</v>
      </c>
      <c r="AI33">
        <f t="shared" si="22"/>
        <v>78.274921007848008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52757.070190084305</v>
      </c>
      <c r="AO33">
        <f t="shared" si="26"/>
        <v>60.023299999999999</v>
      </c>
      <c r="AP33">
        <f t="shared" si="27"/>
        <v>50.598981863712091</v>
      </c>
      <c r="AQ33">
        <f t="shared" si="28"/>
        <v>0.84298900366544482</v>
      </c>
      <c r="AR33">
        <f t="shared" si="29"/>
        <v>0.16536877707430855</v>
      </c>
      <c r="AS33">
        <v>1689635792</v>
      </c>
      <c r="AT33">
        <v>400.096</v>
      </c>
      <c r="AU33">
        <v>402.178</v>
      </c>
      <c r="AV33">
        <v>21.328399999999998</v>
      </c>
      <c r="AW33">
        <v>19.148099999999999</v>
      </c>
      <c r="AX33">
        <v>402.1</v>
      </c>
      <c r="AY33">
        <v>21.355499999999999</v>
      </c>
      <c r="AZ33">
        <v>600.01499999999999</v>
      </c>
      <c r="BA33">
        <v>100.05500000000001</v>
      </c>
      <c r="BB33">
        <v>6.4832699999999993E-2</v>
      </c>
      <c r="BC33">
        <v>28.009899999999998</v>
      </c>
      <c r="BD33">
        <v>27.028400000000001</v>
      </c>
      <c r="BE33">
        <v>999.9</v>
      </c>
      <c r="BF33">
        <v>0</v>
      </c>
      <c r="BG33">
        <v>0</v>
      </c>
      <c r="BH33">
        <v>10005.6</v>
      </c>
      <c r="BI33">
        <v>0</v>
      </c>
      <c r="BJ33">
        <v>187.19</v>
      </c>
      <c r="BK33">
        <v>-2.0817000000000001</v>
      </c>
      <c r="BL33">
        <v>408.81599999999997</v>
      </c>
      <c r="BM33">
        <v>410.029</v>
      </c>
      <c r="BN33">
        <v>2.18031</v>
      </c>
      <c r="BO33">
        <v>402.178</v>
      </c>
      <c r="BP33">
        <v>19.148099999999999</v>
      </c>
      <c r="BQ33">
        <v>2.13401</v>
      </c>
      <c r="BR33">
        <v>1.9158599999999999</v>
      </c>
      <c r="BS33">
        <v>18.475300000000001</v>
      </c>
      <c r="BT33">
        <v>16.765499999999999</v>
      </c>
      <c r="BU33">
        <v>60.023299999999999</v>
      </c>
      <c r="BV33">
        <v>0.90029700000000001</v>
      </c>
      <c r="BW33">
        <v>9.9703200000000006E-2</v>
      </c>
      <c r="BX33">
        <v>0</v>
      </c>
      <c r="BY33">
        <v>2.2633999999999999</v>
      </c>
      <c r="BZ33">
        <v>0</v>
      </c>
      <c r="CA33">
        <v>4701.55</v>
      </c>
      <c r="CB33">
        <v>486.91</v>
      </c>
      <c r="CC33">
        <v>35.186999999999998</v>
      </c>
      <c r="CD33">
        <v>39.875</v>
      </c>
      <c r="CE33">
        <v>37</v>
      </c>
      <c r="CF33">
        <v>38.5</v>
      </c>
      <c r="CG33">
        <v>36.125</v>
      </c>
      <c r="CH33">
        <v>54.04</v>
      </c>
      <c r="CI33">
        <v>5.98</v>
      </c>
      <c r="CJ33">
        <v>0</v>
      </c>
      <c r="CK33">
        <v>1689635803.7</v>
      </c>
      <c r="CL33">
        <v>0</v>
      </c>
      <c r="CM33">
        <v>1689634788.0999999</v>
      </c>
      <c r="CN33" t="s">
        <v>353</v>
      </c>
      <c r="CO33">
        <v>1689634781.0999999</v>
      </c>
      <c r="CP33">
        <v>1689634788.0999999</v>
      </c>
      <c r="CQ33">
        <v>42</v>
      </c>
      <c r="CR33">
        <v>-8.5000000000000006E-2</v>
      </c>
      <c r="CS33">
        <v>-3.6999999999999998E-2</v>
      </c>
      <c r="CT33">
        <v>-2.0539999999999998</v>
      </c>
      <c r="CU33">
        <v>-2.7E-2</v>
      </c>
      <c r="CV33">
        <v>416</v>
      </c>
      <c r="CW33">
        <v>20</v>
      </c>
      <c r="CX33">
        <v>0.16</v>
      </c>
      <c r="CY33">
        <v>0.04</v>
      </c>
      <c r="CZ33">
        <v>1.246474960792201</v>
      </c>
      <c r="DA33">
        <v>-0.13429197403156709</v>
      </c>
      <c r="DB33">
        <v>5.6103734125267098E-2</v>
      </c>
      <c r="DC33">
        <v>1</v>
      </c>
      <c r="DD33">
        <v>402.20212195121951</v>
      </c>
      <c r="DE33">
        <v>0.10112195121857651</v>
      </c>
      <c r="DF33">
        <v>4.3356826408220472E-2</v>
      </c>
      <c r="DG33">
        <v>-1</v>
      </c>
      <c r="DH33">
        <v>59.989897560975614</v>
      </c>
      <c r="DI33">
        <v>-0.27920068987507568</v>
      </c>
      <c r="DJ33">
        <v>9.1809624044660684E-2</v>
      </c>
      <c r="DK33">
        <v>1</v>
      </c>
      <c r="DL33">
        <v>2</v>
      </c>
      <c r="DM33">
        <v>2</v>
      </c>
      <c r="DN33" t="s">
        <v>354</v>
      </c>
      <c r="DO33">
        <v>3.1998500000000001</v>
      </c>
      <c r="DP33">
        <v>2.67381</v>
      </c>
      <c r="DQ33">
        <v>9.2838000000000004E-2</v>
      </c>
      <c r="DR33">
        <v>9.2423699999999998E-2</v>
      </c>
      <c r="DS33">
        <v>0.104542</v>
      </c>
      <c r="DT33">
        <v>9.5538200000000004E-2</v>
      </c>
      <c r="DU33">
        <v>27212.6</v>
      </c>
      <c r="DV33">
        <v>30762.5</v>
      </c>
      <c r="DW33">
        <v>28249.9</v>
      </c>
      <c r="DX33">
        <v>32523.5</v>
      </c>
      <c r="DY33">
        <v>35145.199999999997</v>
      </c>
      <c r="DZ33">
        <v>39889.4</v>
      </c>
      <c r="EA33">
        <v>41446.9</v>
      </c>
      <c r="EB33">
        <v>46960</v>
      </c>
      <c r="EC33">
        <v>2.1397499999999998</v>
      </c>
      <c r="ED33">
        <v>1.69482</v>
      </c>
      <c r="EE33">
        <v>8.8602299999999995E-2</v>
      </c>
      <c r="EF33">
        <v>0</v>
      </c>
      <c r="EG33">
        <v>25.5778</v>
      </c>
      <c r="EH33">
        <v>999.9</v>
      </c>
      <c r="EI33">
        <v>35.9</v>
      </c>
      <c r="EJ33">
        <v>37</v>
      </c>
      <c r="EK33">
        <v>22.6204</v>
      </c>
      <c r="EL33">
        <v>63.429099999999998</v>
      </c>
      <c r="EM33">
        <v>17.616199999999999</v>
      </c>
      <c r="EN33">
        <v>1</v>
      </c>
      <c r="EO33">
        <v>0.12170499999999999</v>
      </c>
      <c r="EP33">
        <v>0.22559399999999999</v>
      </c>
      <c r="EQ33">
        <v>20.245000000000001</v>
      </c>
      <c r="ER33">
        <v>5.2238800000000003</v>
      </c>
      <c r="ES33">
        <v>12.0114</v>
      </c>
      <c r="ET33">
        <v>4.9894499999999997</v>
      </c>
      <c r="EU33">
        <v>3.3050000000000002</v>
      </c>
      <c r="EV33">
        <v>5636.4</v>
      </c>
      <c r="EW33">
        <v>8949.1</v>
      </c>
      <c r="EX33">
        <v>489.4</v>
      </c>
      <c r="EY33">
        <v>51.3</v>
      </c>
      <c r="EZ33">
        <v>1.85303</v>
      </c>
      <c r="FA33">
        <v>1.8616299999999999</v>
      </c>
      <c r="FB33">
        <v>1.86094</v>
      </c>
      <c r="FC33">
        <v>1.8569899999999999</v>
      </c>
      <c r="FD33">
        <v>1.8612599999999999</v>
      </c>
      <c r="FE33">
        <v>1.85745</v>
      </c>
      <c r="FF33">
        <v>1.8595900000000001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-2.004</v>
      </c>
      <c r="FV33">
        <v>-2.7099999999999999E-2</v>
      </c>
      <c r="FW33">
        <v>-0.56094742021878363</v>
      </c>
      <c r="FX33">
        <v>-4.0117494158234393E-3</v>
      </c>
      <c r="FY33">
        <v>1.087516141204025E-6</v>
      </c>
      <c r="FZ33">
        <v>-8.657206703991749E-11</v>
      </c>
      <c r="GA33">
        <v>-2.709499999999565E-2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16.8</v>
      </c>
      <c r="GJ33">
        <v>16.7</v>
      </c>
      <c r="GK33">
        <v>1.02051</v>
      </c>
      <c r="GL33">
        <v>2.4243199999999998</v>
      </c>
      <c r="GM33">
        <v>1.5942400000000001</v>
      </c>
      <c r="GN33">
        <v>2.3083499999999999</v>
      </c>
      <c r="GO33">
        <v>1.39893</v>
      </c>
      <c r="GP33">
        <v>2.4169900000000002</v>
      </c>
      <c r="GQ33">
        <v>37.698700000000002</v>
      </c>
      <c r="GR33">
        <v>13.7643</v>
      </c>
      <c r="GS33">
        <v>18</v>
      </c>
      <c r="GT33">
        <v>648.95600000000002</v>
      </c>
      <c r="GU33">
        <v>375.197</v>
      </c>
      <c r="GV33">
        <v>27.275700000000001</v>
      </c>
      <c r="GW33">
        <v>28.8474</v>
      </c>
      <c r="GX33">
        <v>30.000499999999999</v>
      </c>
      <c r="GY33">
        <v>28.712700000000002</v>
      </c>
      <c r="GZ33">
        <v>28.668900000000001</v>
      </c>
      <c r="HA33">
        <v>20.494299999999999</v>
      </c>
      <c r="HB33">
        <v>10</v>
      </c>
      <c r="HC33">
        <v>-30</v>
      </c>
      <c r="HD33">
        <v>27.2502</v>
      </c>
      <c r="HE33">
        <v>402.13900000000001</v>
      </c>
      <c r="HF33">
        <v>0</v>
      </c>
      <c r="HG33">
        <v>103.69499999999999</v>
      </c>
      <c r="HH33">
        <v>103.39100000000001</v>
      </c>
    </row>
    <row r="34" spans="1:216" x14ac:dyDescent="0.2">
      <c r="A34">
        <v>16</v>
      </c>
      <c r="B34">
        <v>1689635852.5</v>
      </c>
      <c r="C34">
        <v>907.90000009536743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1689635852.5</v>
      </c>
      <c r="M34">
        <f t="shared" si="0"/>
        <v>2.2059519969332177E-3</v>
      </c>
      <c r="N34">
        <f t="shared" si="1"/>
        <v>2.2059519969332175</v>
      </c>
      <c r="O34">
        <f t="shared" si="2"/>
        <v>0.66466440506163449</v>
      </c>
      <c r="P34">
        <f t="shared" si="3"/>
        <v>400.06599999999997</v>
      </c>
      <c r="Q34">
        <f t="shared" si="4"/>
        <v>383.6804803207433</v>
      </c>
      <c r="R34">
        <f t="shared" si="5"/>
        <v>38.413937598770417</v>
      </c>
      <c r="S34">
        <f t="shared" si="6"/>
        <v>40.054449333837596</v>
      </c>
      <c r="T34">
        <f t="shared" si="7"/>
        <v>0.15301413611839357</v>
      </c>
      <c r="U34">
        <f t="shared" si="8"/>
        <v>2.9316019472103911</v>
      </c>
      <c r="V34">
        <f t="shared" si="9"/>
        <v>0.14871170945994508</v>
      </c>
      <c r="W34">
        <f t="shared" si="10"/>
        <v>9.3321297808692139E-2</v>
      </c>
      <c r="X34">
        <f t="shared" si="11"/>
        <v>8.2984100861538455</v>
      </c>
      <c r="Y34">
        <f t="shared" si="12"/>
        <v>27.400720877639724</v>
      </c>
      <c r="Z34">
        <f t="shared" si="13"/>
        <v>26.9604</v>
      </c>
      <c r="AA34">
        <f t="shared" si="14"/>
        <v>3.570843707127727</v>
      </c>
      <c r="AB34">
        <f t="shared" si="15"/>
        <v>56.321587590281929</v>
      </c>
      <c r="AC34">
        <f t="shared" si="16"/>
        <v>2.1279620788351203</v>
      </c>
      <c r="AD34">
        <f t="shared" si="17"/>
        <v>3.7782352555741734</v>
      </c>
      <c r="AE34">
        <f t="shared" si="18"/>
        <v>1.4428816282926067</v>
      </c>
      <c r="AF34">
        <f t="shared" si="19"/>
        <v>-97.282483064754899</v>
      </c>
      <c r="AG34">
        <f t="shared" si="20"/>
        <v>152.42199671726976</v>
      </c>
      <c r="AH34">
        <f t="shared" si="21"/>
        <v>11.270404583664204</v>
      </c>
      <c r="AI34">
        <f t="shared" si="22"/>
        <v>74.708328322332918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52775.024371154941</v>
      </c>
      <c r="AO34">
        <f t="shared" si="26"/>
        <v>50.177599999999998</v>
      </c>
      <c r="AP34">
        <f t="shared" si="27"/>
        <v>42.299476811478677</v>
      </c>
      <c r="AQ34">
        <f t="shared" si="28"/>
        <v>0.84299521721801518</v>
      </c>
      <c r="AR34">
        <f t="shared" si="29"/>
        <v>0.16538076923076922</v>
      </c>
      <c r="AS34">
        <v>1689635852.5</v>
      </c>
      <c r="AT34">
        <v>400.06599999999997</v>
      </c>
      <c r="AU34">
        <v>401.613</v>
      </c>
      <c r="AV34">
        <v>21.254200000000001</v>
      </c>
      <c r="AW34">
        <v>19.095400000000001</v>
      </c>
      <c r="AX34">
        <v>402.07</v>
      </c>
      <c r="AY34">
        <v>21.281300000000002</v>
      </c>
      <c r="AZ34">
        <v>600.07399999999996</v>
      </c>
      <c r="BA34">
        <v>100.05500000000001</v>
      </c>
      <c r="BB34">
        <v>6.4603599999999997E-2</v>
      </c>
      <c r="BC34">
        <v>27.924800000000001</v>
      </c>
      <c r="BD34">
        <v>26.9604</v>
      </c>
      <c r="BE34">
        <v>999.9</v>
      </c>
      <c r="BF34">
        <v>0</v>
      </c>
      <c r="BG34">
        <v>0</v>
      </c>
      <c r="BH34">
        <v>10006.200000000001</v>
      </c>
      <c r="BI34">
        <v>0</v>
      </c>
      <c r="BJ34">
        <v>188.65100000000001</v>
      </c>
      <c r="BK34">
        <v>-1.54752</v>
      </c>
      <c r="BL34">
        <v>408.75400000000002</v>
      </c>
      <c r="BM34">
        <v>409.43200000000002</v>
      </c>
      <c r="BN34">
        <v>2.1587499999999999</v>
      </c>
      <c r="BO34">
        <v>401.613</v>
      </c>
      <c r="BP34">
        <v>19.095400000000001</v>
      </c>
      <c r="BQ34">
        <v>2.1265900000000002</v>
      </c>
      <c r="BR34">
        <v>1.9106000000000001</v>
      </c>
      <c r="BS34">
        <v>18.419799999999999</v>
      </c>
      <c r="BT34">
        <v>16.722300000000001</v>
      </c>
      <c r="BU34">
        <v>50.177599999999998</v>
      </c>
      <c r="BV34">
        <v>0.90012499999999995</v>
      </c>
      <c r="BW34">
        <v>9.9875500000000006E-2</v>
      </c>
      <c r="BX34">
        <v>0</v>
      </c>
      <c r="BY34">
        <v>2.5969000000000002</v>
      </c>
      <c r="BZ34">
        <v>0</v>
      </c>
      <c r="CA34">
        <v>4704.21</v>
      </c>
      <c r="CB34">
        <v>407.02100000000002</v>
      </c>
      <c r="CC34">
        <v>34.625</v>
      </c>
      <c r="CD34">
        <v>39</v>
      </c>
      <c r="CE34">
        <v>36.375</v>
      </c>
      <c r="CF34">
        <v>37.561999999999998</v>
      </c>
      <c r="CG34">
        <v>35.561999999999998</v>
      </c>
      <c r="CH34">
        <v>45.17</v>
      </c>
      <c r="CI34">
        <v>5.01</v>
      </c>
      <c r="CJ34">
        <v>0</v>
      </c>
      <c r="CK34">
        <v>1689635864.3</v>
      </c>
      <c r="CL34">
        <v>0</v>
      </c>
      <c r="CM34">
        <v>1689634788.0999999</v>
      </c>
      <c r="CN34" t="s">
        <v>353</v>
      </c>
      <c r="CO34">
        <v>1689634781.0999999</v>
      </c>
      <c r="CP34">
        <v>1689634788.0999999</v>
      </c>
      <c r="CQ34">
        <v>42</v>
      </c>
      <c r="CR34">
        <v>-8.5000000000000006E-2</v>
      </c>
      <c r="CS34">
        <v>-3.6999999999999998E-2</v>
      </c>
      <c r="CT34">
        <v>-2.0539999999999998</v>
      </c>
      <c r="CU34">
        <v>-2.7E-2</v>
      </c>
      <c r="CV34">
        <v>416</v>
      </c>
      <c r="CW34">
        <v>20</v>
      </c>
      <c r="CX34">
        <v>0.16</v>
      </c>
      <c r="CY34">
        <v>0.04</v>
      </c>
      <c r="CZ34">
        <v>0.62140004126762949</v>
      </c>
      <c r="DA34">
        <v>-7.4197748123146126E-2</v>
      </c>
      <c r="DB34">
        <v>4.2317824294638658E-2</v>
      </c>
      <c r="DC34">
        <v>1</v>
      </c>
      <c r="DD34">
        <v>401.57225000000011</v>
      </c>
      <c r="DE34">
        <v>-0.34604127579736232</v>
      </c>
      <c r="DF34">
        <v>4.6912018715891547E-2</v>
      </c>
      <c r="DG34">
        <v>-1</v>
      </c>
      <c r="DH34">
        <v>49.982358536585373</v>
      </c>
      <c r="DI34">
        <v>-0.20092716832640081</v>
      </c>
      <c r="DJ34">
        <v>0.15992902690455779</v>
      </c>
      <c r="DK34">
        <v>1</v>
      </c>
      <c r="DL34">
        <v>2</v>
      </c>
      <c r="DM34">
        <v>2</v>
      </c>
      <c r="DN34" t="s">
        <v>354</v>
      </c>
      <c r="DO34">
        <v>3.1999300000000002</v>
      </c>
      <c r="DP34">
        <v>2.6735799999999998</v>
      </c>
      <c r="DQ34">
        <v>9.2827499999999993E-2</v>
      </c>
      <c r="DR34">
        <v>9.2320700000000006E-2</v>
      </c>
      <c r="DS34">
        <v>0.104279</v>
      </c>
      <c r="DT34">
        <v>9.5348000000000002E-2</v>
      </c>
      <c r="DU34">
        <v>27211.599999999999</v>
      </c>
      <c r="DV34">
        <v>30765.4</v>
      </c>
      <c r="DW34">
        <v>28248.6</v>
      </c>
      <c r="DX34">
        <v>32523</v>
      </c>
      <c r="DY34">
        <v>35154.6</v>
      </c>
      <c r="DZ34">
        <v>39896.400000000001</v>
      </c>
      <c r="EA34">
        <v>41445.599999999999</v>
      </c>
      <c r="EB34">
        <v>46958.400000000001</v>
      </c>
      <c r="EC34">
        <v>2.1390500000000001</v>
      </c>
      <c r="ED34">
        <v>1.6942999999999999</v>
      </c>
      <c r="EE34">
        <v>8.2977099999999998E-2</v>
      </c>
      <c r="EF34">
        <v>0</v>
      </c>
      <c r="EG34">
        <v>25.601800000000001</v>
      </c>
      <c r="EH34">
        <v>999.9</v>
      </c>
      <c r="EI34">
        <v>35.9</v>
      </c>
      <c r="EJ34">
        <v>37</v>
      </c>
      <c r="EK34">
        <v>22.619599999999998</v>
      </c>
      <c r="EL34">
        <v>63.639200000000002</v>
      </c>
      <c r="EM34">
        <v>17.8125</v>
      </c>
      <c r="EN34">
        <v>1</v>
      </c>
      <c r="EO34">
        <v>0.12346</v>
      </c>
      <c r="EP34">
        <v>-2.87146E-2</v>
      </c>
      <c r="EQ34">
        <v>20.2455</v>
      </c>
      <c r="ER34">
        <v>5.2234299999999996</v>
      </c>
      <c r="ES34">
        <v>12.0105</v>
      </c>
      <c r="ET34">
        <v>4.9896000000000003</v>
      </c>
      <c r="EU34">
        <v>3.3050000000000002</v>
      </c>
      <c r="EV34">
        <v>5637.8</v>
      </c>
      <c r="EW34">
        <v>8951.6</v>
      </c>
      <c r="EX34">
        <v>489.4</v>
      </c>
      <c r="EY34">
        <v>51.3</v>
      </c>
      <c r="EZ34">
        <v>1.85303</v>
      </c>
      <c r="FA34">
        <v>1.8615900000000001</v>
      </c>
      <c r="FB34">
        <v>1.8609500000000001</v>
      </c>
      <c r="FC34">
        <v>1.8569899999999999</v>
      </c>
      <c r="FD34">
        <v>1.86127</v>
      </c>
      <c r="FE34">
        <v>1.8574900000000001</v>
      </c>
      <c r="FF34">
        <v>1.8595900000000001</v>
      </c>
      <c r="FG34">
        <v>1.86249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-2.004</v>
      </c>
      <c r="FV34">
        <v>-2.7099999999999999E-2</v>
      </c>
      <c r="FW34">
        <v>-0.56094742021878363</v>
      </c>
      <c r="FX34">
        <v>-4.0117494158234393E-3</v>
      </c>
      <c r="FY34">
        <v>1.087516141204025E-6</v>
      </c>
      <c r="FZ34">
        <v>-8.657206703991749E-11</v>
      </c>
      <c r="GA34">
        <v>-2.709499999999565E-2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17.899999999999999</v>
      </c>
      <c r="GJ34">
        <v>17.7</v>
      </c>
      <c r="GK34">
        <v>1.01929</v>
      </c>
      <c r="GL34">
        <v>2.4316399999999998</v>
      </c>
      <c r="GM34">
        <v>1.5942400000000001</v>
      </c>
      <c r="GN34">
        <v>2.3083499999999999</v>
      </c>
      <c r="GO34">
        <v>1.39893</v>
      </c>
      <c r="GP34">
        <v>2.31812</v>
      </c>
      <c r="GQ34">
        <v>37.674500000000002</v>
      </c>
      <c r="GR34">
        <v>13.738</v>
      </c>
      <c r="GS34">
        <v>18</v>
      </c>
      <c r="GT34">
        <v>648.649</v>
      </c>
      <c r="GU34">
        <v>375.012</v>
      </c>
      <c r="GV34">
        <v>27.321100000000001</v>
      </c>
      <c r="GW34">
        <v>28.879899999999999</v>
      </c>
      <c r="GX34">
        <v>30.0001</v>
      </c>
      <c r="GY34">
        <v>28.7348</v>
      </c>
      <c r="GZ34">
        <v>28.686</v>
      </c>
      <c r="HA34">
        <v>20.4711</v>
      </c>
      <c r="HB34">
        <v>10</v>
      </c>
      <c r="HC34">
        <v>-30</v>
      </c>
      <c r="HD34">
        <v>27.334299999999999</v>
      </c>
      <c r="HE34">
        <v>401.48899999999998</v>
      </c>
      <c r="HF34">
        <v>0</v>
      </c>
      <c r="HG34">
        <v>103.691</v>
      </c>
      <c r="HH34">
        <v>103.389</v>
      </c>
    </row>
    <row r="35" spans="1:216" x14ac:dyDescent="0.2">
      <c r="A35">
        <v>17</v>
      </c>
      <c r="B35">
        <v>1689635913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1689635913</v>
      </c>
      <c r="M35">
        <f t="shared" si="0"/>
        <v>2.204561002034863E-3</v>
      </c>
      <c r="N35">
        <f t="shared" si="1"/>
        <v>2.2045610020348629</v>
      </c>
      <c r="O35">
        <f t="shared" si="2"/>
        <v>-0.52200662498719042</v>
      </c>
      <c r="P35">
        <f t="shared" si="3"/>
        <v>400.09300000000002</v>
      </c>
      <c r="Q35">
        <f t="shared" si="4"/>
        <v>396.25361674168653</v>
      </c>
      <c r="R35">
        <f t="shared" si="5"/>
        <v>39.672649312779036</v>
      </c>
      <c r="S35">
        <f t="shared" si="6"/>
        <v>40.057045818322401</v>
      </c>
      <c r="T35">
        <f t="shared" si="7"/>
        <v>0.15192064166472069</v>
      </c>
      <c r="U35">
        <f t="shared" si="8"/>
        <v>2.9294175426574713</v>
      </c>
      <c r="V35">
        <f t="shared" si="9"/>
        <v>0.14767550278954023</v>
      </c>
      <c r="W35">
        <f t="shared" si="10"/>
        <v>9.2668717541540893E-2</v>
      </c>
      <c r="X35">
        <f t="shared" si="11"/>
        <v>4.9495606274498662</v>
      </c>
      <c r="Y35">
        <f t="shared" si="12"/>
        <v>27.393886486472162</v>
      </c>
      <c r="Z35">
        <f t="shared" si="13"/>
        <v>26.9758</v>
      </c>
      <c r="AA35">
        <f t="shared" si="14"/>
        <v>3.5740756951337955</v>
      </c>
      <c r="AB35">
        <f t="shared" si="15"/>
        <v>56.120731966824991</v>
      </c>
      <c r="AC35">
        <f t="shared" si="16"/>
        <v>2.1219692718739207</v>
      </c>
      <c r="AD35">
        <f t="shared" si="17"/>
        <v>3.7810791083913413</v>
      </c>
      <c r="AE35">
        <f t="shared" si="18"/>
        <v>1.4521064232598748</v>
      </c>
      <c r="AF35">
        <f t="shared" si="19"/>
        <v>-97.221140189737454</v>
      </c>
      <c r="AG35">
        <f t="shared" si="20"/>
        <v>151.91359665862313</v>
      </c>
      <c r="AH35">
        <f t="shared" si="21"/>
        <v>11.242776685933523</v>
      </c>
      <c r="AI35">
        <f t="shared" si="22"/>
        <v>70.884793782269071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52709.782851598175</v>
      </c>
      <c r="AO35">
        <f t="shared" si="26"/>
        <v>29.920300000000001</v>
      </c>
      <c r="AP35">
        <f t="shared" si="27"/>
        <v>25.223352905414437</v>
      </c>
      <c r="AQ35">
        <f t="shared" si="28"/>
        <v>0.84301804812834213</v>
      </c>
      <c r="AR35">
        <f t="shared" si="29"/>
        <v>0.16542483288770052</v>
      </c>
      <c r="AS35">
        <v>1689635913</v>
      </c>
      <c r="AT35">
        <v>400.09300000000002</v>
      </c>
      <c r="AU35">
        <v>400.45299999999997</v>
      </c>
      <c r="AV35">
        <v>21.194400000000002</v>
      </c>
      <c r="AW35">
        <v>19.0367</v>
      </c>
      <c r="AX35">
        <v>402.09699999999998</v>
      </c>
      <c r="AY35">
        <v>21.221499999999999</v>
      </c>
      <c r="AZ35">
        <v>600.03800000000001</v>
      </c>
      <c r="BA35">
        <v>100.05500000000001</v>
      </c>
      <c r="BB35">
        <v>6.43368E-2</v>
      </c>
      <c r="BC35">
        <v>27.9377</v>
      </c>
      <c r="BD35">
        <v>26.9758</v>
      </c>
      <c r="BE35">
        <v>999.9</v>
      </c>
      <c r="BF35">
        <v>0</v>
      </c>
      <c r="BG35">
        <v>0</v>
      </c>
      <c r="BH35">
        <v>9993.75</v>
      </c>
      <c r="BI35">
        <v>0</v>
      </c>
      <c r="BJ35">
        <v>185.81100000000001</v>
      </c>
      <c r="BK35">
        <v>-0.36010700000000001</v>
      </c>
      <c r="BL35">
        <v>408.75599999999997</v>
      </c>
      <c r="BM35">
        <v>408.22399999999999</v>
      </c>
      <c r="BN35">
        <v>2.1577600000000001</v>
      </c>
      <c r="BO35">
        <v>400.45299999999997</v>
      </c>
      <c r="BP35">
        <v>19.0367</v>
      </c>
      <c r="BQ35">
        <v>2.1206200000000002</v>
      </c>
      <c r="BR35">
        <v>1.90472</v>
      </c>
      <c r="BS35">
        <v>18.3749</v>
      </c>
      <c r="BT35">
        <v>16.6738</v>
      </c>
      <c r="BU35">
        <v>29.920300000000001</v>
      </c>
      <c r="BV35">
        <v>0.89946599999999999</v>
      </c>
      <c r="BW35">
        <v>0.100534</v>
      </c>
      <c r="BX35">
        <v>0</v>
      </c>
      <c r="BY35">
        <v>2.2538</v>
      </c>
      <c r="BZ35">
        <v>0</v>
      </c>
      <c r="CA35">
        <v>4535.8599999999997</v>
      </c>
      <c r="CB35">
        <v>242.655</v>
      </c>
      <c r="CC35">
        <v>34.061999999999998</v>
      </c>
      <c r="CD35">
        <v>38.375</v>
      </c>
      <c r="CE35">
        <v>35.811999999999998</v>
      </c>
      <c r="CF35">
        <v>36.875</v>
      </c>
      <c r="CG35">
        <v>35.061999999999998</v>
      </c>
      <c r="CH35">
        <v>26.91</v>
      </c>
      <c r="CI35">
        <v>3.01</v>
      </c>
      <c r="CJ35">
        <v>0</v>
      </c>
      <c r="CK35">
        <v>1689635924.9000001</v>
      </c>
      <c r="CL35">
        <v>0</v>
      </c>
      <c r="CM35">
        <v>1689634788.0999999</v>
      </c>
      <c r="CN35" t="s">
        <v>353</v>
      </c>
      <c r="CO35">
        <v>1689634781.0999999</v>
      </c>
      <c r="CP35">
        <v>1689634788.0999999</v>
      </c>
      <c r="CQ35">
        <v>42</v>
      </c>
      <c r="CR35">
        <v>-8.5000000000000006E-2</v>
      </c>
      <c r="CS35">
        <v>-3.6999999999999998E-2</v>
      </c>
      <c r="CT35">
        <v>-2.0539999999999998</v>
      </c>
      <c r="CU35">
        <v>-2.7E-2</v>
      </c>
      <c r="CV35">
        <v>416</v>
      </c>
      <c r="CW35">
        <v>20</v>
      </c>
      <c r="CX35">
        <v>0.16</v>
      </c>
      <c r="CY35">
        <v>0.04</v>
      </c>
      <c r="CZ35">
        <v>-0.48274867881654687</v>
      </c>
      <c r="DA35">
        <v>-0.31763493003869803</v>
      </c>
      <c r="DB35">
        <v>3.7496213422931031E-2</v>
      </c>
      <c r="DC35">
        <v>1</v>
      </c>
      <c r="DD35">
        <v>400.52941463414641</v>
      </c>
      <c r="DE35">
        <v>-0.57123344947727961</v>
      </c>
      <c r="DF35">
        <v>6.0661787550059708E-2</v>
      </c>
      <c r="DG35">
        <v>-1</v>
      </c>
      <c r="DH35">
        <v>29.998258536585361</v>
      </c>
      <c r="DI35">
        <v>-4.43482558066483E-2</v>
      </c>
      <c r="DJ35">
        <v>0.13242151651783329</v>
      </c>
      <c r="DK35">
        <v>1</v>
      </c>
      <c r="DL35">
        <v>2</v>
      </c>
      <c r="DM35">
        <v>2</v>
      </c>
      <c r="DN35" t="s">
        <v>354</v>
      </c>
      <c r="DO35">
        <v>3.1998500000000001</v>
      </c>
      <c r="DP35">
        <v>2.6732100000000001</v>
      </c>
      <c r="DQ35">
        <v>9.2832399999999995E-2</v>
      </c>
      <c r="DR35">
        <v>9.21183E-2</v>
      </c>
      <c r="DS35">
        <v>0.10407</v>
      </c>
      <c r="DT35">
        <v>9.5141199999999995E-2</v>
      </c>
      <c r="DU35">
        <v>27212.1</v>
      </c>
      <c r="DV35">
        <v>30772.6</v>
      </c>
      <c r="DW35">
        <v>28249.3</v>
      </c>
      <c r="DX35">
        <v>32523.4</v>
      </c>
      <c r="DY35">
        <v>35164</v>
      </c>
      <c r="DZ35">
        <v>39906.300000000003</v>
      </c>
      <c r="EA35">
        <v>41446.9</v>
      </c>
      <c r="EB35">
        <v>46959.3</v>
      </c>
      <c r="EC35">
        <v>2.13923</v>
      </c>
      <c r="ED35">
        <v>1.6948799999999999</v>
      </c>
      <c r="EE35">
        <v>8.3804100000000006E-2</v>
      </c>
      <c r="EF35">
        <v>0</v>
      </c>
      <c r="EG35">
        <v>25.6037</v>
      </c>
      <c r="EH35">
        <v>999.9</v>
      </c>
      <c r="EI35">
        <v>35.799999999999997</v>
      </c>
      <c r="EJ35">
        <v>37</v>
      </c>
      <c r="EK35">
        <v>22.559000000000001</v>
      </c>
      <c r="EL35">
        <v>63.719200000000001</v>
      </c>
      <c r="EM35">
        <v>17.776399999999999</v>
      </c>
      <c r="EN35">
        <v>1</v>
      </c>
      <c r="EO35">
        <v>0.123239</v>
      </c>
      <c r="EP35">
        <v>-0.25057499999999999</v>
      </c>
      <c r="EQ35">
        <v>20.245799999999999</v>
      </c>
      <c r="ER35">
        <v>5.2234299999999996</v>
      </c>
      <c r="ES35">
        <v>12.0113</v>
      </c>
      <c r="ET35">
        <v>4.9893999999999998</v>
      </c>
      <c r="EU35">
        <v>3.3050000000000002</v>
      </c>
      <c r="EV35">
        <v>5639.1</v>
      </c>
      <c r="EW35">
        <v>8954.1</v>
      </c>
      <c r="EX35">
        <v>489.4</v>
      </c>
      <c r="EY35">
        <v>51.3</v>
      </c>
      <c r="EZ35">
        <v>1.85303</v>
      </c>
      <c r="FA35">
        <v>1.8616200000000001</v>
      </c>
      <c r="FB35">
        <v>1.86094</v>
      </c>
      <c r="FC35">
        <v>1.8569899999999999</v>
      </c>
      <c r="FD35">
        <v>1.86127</v>
      </c>
      <c r="FE35">
        <v>1.85748</v>
      </c>
      <c r="FF35">
        <v>1.8595900000000001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-2.004</v>
      </c>
      <c r="FV35">
        <v>-2.7099999999999999E-2</v>
      </c>
      <c r="FW35">
        <v>-0.56094742021878363</v>
      </c>
      <c r="FX35">
        <v>-4.0117494158234393E-3</v>
      </c>
      <c r="FY35">
        <v>1.087516141204025E-6</v>
      </c>
      <c r="FZ35">
        <v>-8.657206703991749E-11</v>
      </c>
      <c r="GA35">
        <v>-2.709499999999565E-2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18.899999999999999</v>
      </c>
      <c r="GJ35">
        <v>18.7</v>
      </c>
      <c r="GK35">
        <v>1.01807</v>
      </c>
      <c r="GL35">
        <v>2.4230999999999998</v>
      </c>
      <c r="GM35">
        <v>1.5942400000000001</v>
      </c>
      <c r="GN35">
        <v>2.3083499999999999</v>
      </c>
      <c r="GO35">
        <v>1.39893</v>
      </c>
      <c r="GP35">
        <v>2.4414099999999999</v>
      </c>
      <c r="GQ35">
        <v>37.626300000000001</v>
      </c>
      <c r="GR35">
        <v>13.7468</v>
      </c>
      <c r="GS35">
        <v>18</v>
      </c>
      <c r="GT35">
        <v>648.76</v>
      </c>
      <c r="GU35">
        <v>375.28399999999999</v>
      </c>
      <c r="GV35">
        <v>27.632200000000001</v>
      </c>
      <c r="GW35">
        <v>28.879899999999999</v>
      </c>
      <c r="GX35">
        <v>30</v>
      </c>
      <c r="GY35">
        <v>28.732299999999999</v>
      </c>
      <c r="GZ35">
        <v>28.677399999999999</v>
      </c>
      <c r="HA35">
        <v>20.4285</v>
      </c>
      <c r="HB35">
        <v>10</v>
      </c>
      <c r="HC35">
        <v>-30</v>
      </c>
      <c r="HD35">
        <v>27.638100000000001</v>
      </c>
      <c r="HE35">
        <v>400.48399999999998</v>
      </c>
      <c r="HF35">
        <v>0</v>
      </c>
      <c r="HG35">
        <v>103.69499999999999</v>
      </c>
      <c r="HH35">
        <v>103.39</v>
      </c>
    </row>
    <row r="36" spans="1:216" x14ac:dyDescent="0.2">
      <c r="A36">
        <v>18</v>
      </c>
      <c r="B36">
        <v>1689635973.5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1689635973.5</v>
      </c>
      <c r="M36">
        <f t="shared" si="0"/>
        <v>2.2049092363227839E-3</v>
      </c>
      <c r="N36">
        <f t="shared" si="1"/>
        <v>2.2049092363227838</v>
      </c>
      <c r="O36">
        <f t="shared" si="2"/>
        <v>-1.1901876272101886</v>
      </c>
      <c r="P36">
        <f t="shared" si="3"/>
        <v>400.09899999999999</v>
      </c>
      <c r="Q36">
        <f t="shared" si="4"/>
        <v>403.40598410577201</v>
      </c>
      <c r="R36">
        <f t="shared" si="5"/>
        <v>40.388224924466712</v>
      </c>
      <c r="S36">
        <f t="shared" si="6"/>
        <v>40.057136088039002</v>
      </c>
      <c r="T36">
        <f t="shared" si="7"/>
        <v>0.15085887057499636</v>
      </c>
      <c r="U36">
        <f t="shared" si="8"/>
        <v>2.9280656852519531</v>
      </c>
      <c r="V36">
        <f t="shared" si="9"/>
        <v>0.1466701070528961</v>
      </c>
      <c r="W36">
        <f t="shared" si="10"/>
        <v>9.2035473117593469E-2</v>
      </c>
      <c r="X36">
        <f t="shared" si="11"/>
        <v>3.3447315370919877</v>
      </c>
      <c r="Y36">
        <f t="shared" si="12"/>
        <v>27.414911707264292</v>
      </c>
      <c r="Z36">
        <f t="shared" si="13"/>
        <v>26.9892</v>
      </c>
      <c r="AA36">
        <f t="shared" si="14"/>
        <v>3.5768900218078645</v>
      </c>
      <c r="AB36">
        <f t="shared" si="15"/>
        <v>55.825037547701548</v>
      </c>
      <c r="AC36">
        <f t="shared" si="16"/>
        <v>2.1145835545748994</v>
      </c>
      <c r="AD36">
        <f t="shared" si="17"/>
        <v>3.7878766364787908</v>
      </c>
      <c r="AE36">
        <f t="shared" si="18"/>
        <v>1.4623064672329651</v>
      </c>
      <c r="AF36">
        <f t="shared" si="19"/>
        <v>-97.236497321834776</v>
      </c>
      <c r="AG36">
        <f t="shared" si="20"/>
        <v>154.59021916478068</v>
      </c>
      <c r="AH36">
        <f t="shared" si="21"/>
        <v>11.448676510457938</v>
      </c>
      <c r="AI36">
        <f t="shared" si="22"/>
        <v>72.147129890495833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52665.389496306656</v>
      </c>
      <c r="AO36">
        <f t="shared" si="26"/>
        <v>20.224</v>
      </c>
      <c r="AP36">
        <f t="shared" si="27"/>
        <v>17.048771988130564</v>
      </c>
      <c r="AQ36">
        <f t="shared" si="28"/>
        <v>0.8429970326409495</v>
      </c>
      <c r="AR36">
        <f t="shared" si="29"/>
        <v>0.16538427299703262</v>
      </c>
      <c r="AS36">
        <v>1689635973.5</v>
      </c>
      <c r="AT36">
        <v>400.09899999999999</v>
      </c>
      <c r="AU36">
        <v>399.791</v>
      </c>
      <c r="AV36">
        <v>21.120899999999999</v>
      </c>
      <c r="AW36">
        <v>18.962599999999998</v>
      </c>
      <c r="AX36">
        <v>402.10300000000001</v>
      </c>
      <c r="AY36">
        <v>21.148</v>
      </c>
      <c r="AZ36">
        <v>600.01099999999997</v>
      </c>
      <c r="BA36">
        <v>100.053</v>
      </c>
      <c r="BB36">
        <v>6.5060999999999994E-2</v>
      </c>
      <c r="BC36">
        <v>27.968499999999999</v>
      </c>
      <c r="BD36">
        <v>26.9892</v>
      </c>
      <c r="BE36">
        <v>999.9</v>
      </c>
      <c r="BF36">
        <v>0</v>
      </c>
      <c r="BG36">
        <v>0</v>
      </c>
      <c r="BH36">
        <v>9986.25</v>
      </c>
      <c r="BI36">
        <v>0</v>
      </c>
      <c r="BJ36">
        <v>188.059</v>
      </c>
      <c r="BK36">
        <v>0.30761699999999997</v>
      </c>
      <c r="BL36">
        <v>408.73200000000003</v>
      </c>
      <c r="BM36">
        <v>407.51900000000001</v>
      </c>
      <c r="BN36">
        <v>2.1582699999999999</v>
      </c>
      <c r="BO36">
        <v>399.791</v>
      </c>
      <c r="BP36">
        <v>18.962599999999998</v>
      </c>
      <c r="BQ36">
        <v>2.11321</v>
      </c>
      <c r="BR36">
        <v>1.89727</v>
      </c>
      <c r="BS36">
        <v>18.319099999999999</v>
      </c>
      <c r="BT36">
        <v>16.612100000000002</v>
      </c>
      <c r="BU36">
        <v>20.224</v>
      </c>
      <c r="BV36">
        <v>0.90000800000000003</v>
      </c>
      <c r="BW36">
        <v>9.9991800000000006E-2</v>
      </c>
      <c r="BX36">
        <v>0</v>
      </c>
      <c r="BY36">
        <v>2.7557</v>
      </c>
      <c r="BZ36">
        <v>0</v>
      </c>
      <c r="CA36">
        <v>4582.66</v>
      </c>
      <c r="CB36">
        <v>164.04400000000001</v>
      </c>
      <c r="CC36">
        <v>33.75</v>
      </c>
      <c r="CD36">
        <v>38.311999999999998</v>
      </c>
      <c r="CE36">
        <v>35.875</v>
      </c>
      <c r="CF36">
        <v>37</v>
      </c>
      <c r="CG36">
        <v>34.936999999999998</v>
      </c>
      <c r="CH36">
        <v>18.2</v>
      </c>
      <c r="CI36">
        <v>2.02</v>
      </c>
      <c r="CJ36">
        <v>0</v>
      </c>
      <c r="CK36">
        <v>1689635984.9000001</v>
      </c>
      <c r="CL36">
        <v>0</v>
      </c>
      <c r="CM36">
        <v>1689634788.0999999</v>
      </c>
      <c r="CN36" t="s">
        <v>353</v>
      </c>
      <c r="CO36">
        <v>1689634781.0999999</v>
      </c>
      <c r="CP36">
        <v>1689634788.0999999</v>
      </c>
      <c r="CQ36">
        <v>42</v>
      </c>
      <c r="CR36">
        <v>-8.5000000000000006E-2</v>
      </c>
      <c r="CS36">
        <v>-3.6999999999999998E-2</v>
      </c>
      <c r="CT36">
        <v>-2.0539999999999998</v>
      </c>
      <c r="CU36">
        <v>-2.7E-2</v>
      </c>
      <c r="CV36">
        <v>416</v>
      </c>
      <c r="CW36">
        <v>20</v>
      </c>
      <c r="CX36">
        <v>0.16</v>
      </c>
      <c r="CY36">
        <v>0.04</v>
      </c>
      <c r="CZ36">
        <v>-1.1129953987756069</v>
      </c>
      <c r="DA36">
        <v>0.28518773057560859</v>
      </c>
      <c r="DB36">
        <v>4.0633672777189607E-2</v>
      </c>
      <c r="DC36">
        <v>1</v>
      </c>
      <c r="DD36">
        <v>399.85129999999998</v>
      </c>
      <c r="DE36">
        <v>9.3275797372840363E-2</v>
      </c>
      <c r="DF36">
        <v>2.49361183827774E-2</v>
      </c>
      <c r="DG36">
        <v>-1</v>
      </c>
      <c r="DH36">
        <v>19.985197500000002</v>
      </c>
      <c r="DI36">
        <v>-0.24120260644145461</v>
      </c>
      <c r="DJ36">
        <v>0.17325253748141761</v>
      </c>
      <c r="DK36">
        <v>1</v>
      </c>
      <c r="DL36">
        <v>2</v>
      </c>
      <c r="DM36">
        <v>2</v>
      </c>
      <c r="DN36" t="s">
        <v>354</v>
      </c>
      <c r="DO36">
        <v>3.1998500000000001</v>
      </c>
      <c r="DP36">
        <v>2.67387</v>
      </c>
      <c r="DQ36">
        <v>9.2837900000000001E-2</v>
      </c>
      <c r="DR36">
        <v>9.20068E-2</v>
      </c>
      <c r="DS36">
        <v>0.10381799999999999</v>
      </c>
      <c r="DT36">
        <v>9.4882800000000003E-2</v>
      </c>
      <c r="DU36">
        <v>27215.1</v>
      </c>
      <c r="DV36">
        <v>30779.5</v>
      </c>
      <c r="DW36">
        <v>28252.400000000001</v>
      </c>
      <c r="DX36">
        <v>32526.6</v>
      </c>
      <c r="DY36">
        <v>35177.4</v>
      </c>
      <c r="DZ36">
        <v>39921.5</v>
      </c>
      <c r="EA36">
        <v>41450.9</v>
      </c>
      <c r="EB36">
        <v>46963.7</v>
      </c>
      <c r="EC36">
        <v>2.13985</v>
      </c>
      <c r="ED36">
        <v>1.6955199999999999</v>
      </c>
      <c r="EE36">
        <v>8.5547600000000001E-2</v>
      </c>
      <c r="EF36">
        <v>0</v>
      </c>
      <c r="EG36">
        <v>25.5886</v>
      </c>
      <c r="EH36">
        <v>999.9</v>
      </c>
      <c r="EI36">
        <v>35.700000000000003</v>
      </c>
      <c r="EJ36">
        <v>37</v>
      </c>
      <c r="EK36">
        <v>22.4969</v>
      </c>
      <c r="EL36">
        <v>63.779200000000003</v>
      </c>
      <c r="EM36">
        <v>17.5</v>
      </c>
      <c r="EN36">
        <v>1</v>
      </c>
      <c r="EO36">
        <v>0.119017</v>
      </c>
      <c r="EP36">
        <v>-0.45128800000000002</v>
      </c>
      <c r="EQ36">
        <v>20.247399999999999</v>
      </c>
      <c r="ER36">
        <v>5.2271700000000001</v>
      </c>
      <c r="ES36">
        <v>12.0123</v>
      </c>
      <c r="ET36">
        <v>4.9896000000000003</v>
      </c>
      <c r="EU36">
        <v>3.3050000000000002</v>
      </c>
      <c r="EV36">
        <v>5640.3</v>
      </c>
      <c r="EW36">
        <v>8956.2000000000007</v>
      </c>
      <c r="EX36">
        <v>489.4</v>
      </c>
      <c r="EY36">
        <v>51.3</v>
      </c>
      <c r="EZ36">
        <v>1.85303</v>
      </c>
      <c r="FA36">
        <v>1.8616299999999999</v>
      </c>
      <c r="FB36">
        <v>1.8609599999999999</v>
      </c>
      <c r="FC36">
        <v>1.8569899999999999</v>
      </c>
      <c r="FD36">
        <v>1.86127</v>
      </c>
      <c r="FE36">
        <v>1.85747</v>
      </c>
      <c r="FF36">
        <v>1.8595900000000001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-2.004</v>
      </c>
      <c r="FV36">
        <v>-2.7099999999999999E-2</v>
      </c>
      <c r="FW36">
        <v>-0.56094742021878363</v>
      </c>
      <c r="FX36">
        <v>-4.0117494158234393E-3</v>
      </c>
      <c r="FY36">
        <v>1.087516141204025E-6</v>
      </c>
      <c r="FZ36">
        <v>-8.657206703991749E-11</v>
      </c>
      <c r="GA36">
        <v>-2.709499999999565E-2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19.899999999999999</v>
      </c>
      <c r="GJ36">
        <v>19.8</v>
      </c>
      <c r="GK36">
        <v>1.01562</v>
      </c>
      <c r="GL36">
        <v>2.4267599999999998</v>
      </c>
      <c r="GM36">
        <v>1.5942400000000001</v>
      </c>
      <c r="GN36">
        <v>2.3083499999999999</v>
      </c>
      <c r="GO36">
        <v>1.39893</v>
      </c>
      <c r="GP36">
        <v>2.3718300000000001</v>
      </c>
      <c r="GQ36">
        <v>37.602200000000003</v>
      </c>
      <c r="GR36">
        <v>13.738</v>
      </c>
      <c r="GS36">
        <v>18</v>
      </c>
      <c r="GT36">
        <v>648.9</v>
      </c>
      <c r="GU36">
        <v>375.428</v>
      </c>
      <c r="GV36">
        <v>27.859200000000001</v>
      </c>
      <c r="GW36">
        <v>28.839600000000001</v>
      </c>
      <c r="GX36">
        <v>29.999700000000001</v>
      </c>
      <c r="GY36">
        <v>28.700600000000001</v>
      </c>
      <c r="GZ36">
        <v>28.6435</v>
      </c>
      <c r="HA36">
        <v>20.400700000000001</v>
      </c>
      <c r="HB36">
        <v>10</v>
      </c>
      <c r="HC36">
        <v>-30</v>
      </c>
      <c r="HD36">
        <v>27.865100000000002</v>
      </c>
      <c r="HE36">
        <v>399.70699999999999</v>
      </c>
      <c r="HF36">
        <v>0</v>
      </c>
      <c r="HG36">
        <v>103.705</v>
      </c>
      <c r="HH36">
        <v>103.4</v>
      </c>
    </row>
    <row r="37" spans="1:216" x14ac:dyDescent="0.2">
      <c r="A37">
        <v>19</v>
      </c>
      <c r="B37">
        <v>1689636034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1689636034</v>
      </c>
      <c r="M37">
        <f t="shared" si="0"/>
        <v>2.172928806744264E-3</v>
      </c>
      <c r="N37">
        <f t="shared" si="1"/>
        <v>2.172928806744264</v>
      </c>
      <c r="O37">
        <f t="shared" si="2"/>
        <v>-2.4217705149315356</v>
      </c>
      <c r="P37">
        <f t="shared" si="3"/>
        <v>400.18400000000003</v>
      </c>
      <c r="Q37">
        <f t="shared" si="4"/>
        <v>417.17347598669971</v>
      </c>
      <c r="R37">
        <f t="shared" si="5"/>
        <v>41.764761241496501</v>
      </c>
      <c r="S37">
        <f t="shared" si="6"/>
        <v>40.063882712428004</v>
      </c>
      <c r="T37">
        <f t="shared" si="7"/>
        <v>0.14790352478355107</v>
      </c>
      <c r="U37">
        <f t="shared" si="8"/>
        <v>2.9298616825306638</v>
      </c>
      <c r="V37">
        <f t="shared" si="9"/>
        <v>0.14387730806000798</v>
      </c>
      <c r="W37">
        <f t="shared" si="10"/>
        <v>9.0275928088811311E-2</v>
      </c>
      <c r="X37">
        <f t="shared" si="11"/>
        <v>0</v>
      </c>
      <c r="Y37">
        <f t="shared" si="12"/>
        <v>27.390223531176694</v>
      </c>
      <c r="Z37">
        <f t="shared" si="13"/>
        <v>26.968900000000001</v>
      </c>
      <c r="AA37">
        <f t="shared" si="14"/>
        <v>3.5726272809967474</v>
      </c>
      <c r="AB37">
        <f t="shared" si="15"/>
        <v>55.576701338987256</v>
      </c>
      <c r="AC37">
        <f t="shared" si="16"/>
        <v>2.1035080174304004</v>
      </c>
      <c r="AD37">
        <f t="shared" si="17"/>
        <v>3.7848738171777425</v>
      </c>
      <c r="AE37">
        <f t="shared" si="18"/>
        <v>1.469119263566347</v>
      </c>
      <c r="AF37">
        <f t="shared" si="19"/>
        <v>-95.826160377422042</v>
      </c>
      <c r="AG37">
        <f t="shared" si="20"/>
        <v>155.74333718619241</v>
      </c>
      <c r="AH37">
        <f t="shared" si="21"/>
        <v>11.525053842800633</v>
      </c>
      <c r="AI37">
        <f t="shared" si="22"/>
        <v>71.442230651570995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52719.44338534592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1689636034</v>
      </c>
      <c r="AT37">
        <v>400.18400000000003</v>
      </c>
      <c r="AU37">
        <v>398.63200000000001</v>
      </c>
      <c r="AV37">
        <v>21.011199999999999</v>
      </c>
      <c r="AW37">
        <v>18.8842</v>
      </c>
      <c r="AX37">
        <v>402.18799999999999</v>
      </c>
      <c r="AY37">
        <v>21.0383</v>
      </c>
      <c r="AZ37">
        <v>600.077</v>
      </c>
      <c r="BA37">
        <v>100.04900000000001</v>
      </c>
      <c r="BB37">
        <v>6.4654500000000004E-2</v>
      </c>
      <c r="BC37">
        <v>27.954899999999999</v>
      </c>
      <c r="BD37">
        <v>26.968900000000001</v>
      </c>
      <c r="BE37">
        <v>999.9</v>
      </c>
      <c r="BF37">
        <v>0</v>
      </c>
      <c r="BG37">
        <v>0</v>
      </c>
      <c r="BH37">
        <v>9996.8799999999992</v>
      </c>
      <c r="BI37">
        <v>0</v>
      </c>
      <c r="BJ37">
        <v>185.85599999999999</v>
      </c>
      <c r="BK37">
        <v>1.5517000000000001</v>
      </c>
      <c r="BL37">
        <v>408.77300000000002</v>
      </c>
      <c r="BM37">
        <v>406.30500000000001</v>
      </c>
      <c r="BN37">
        <v>2.1269999999999998</v>
      </c>
      <c r="BO37">
        <v>398.63200000000001</v>
      </c>
      <c r="BP37">
        <v>18.8842</v>
      </c>
      <c r="BQ37">
        <v>2.1021399999999999</v>
      </c>
      <c r="BR37">
        <v>1.88933</v>
      </c>
      <c r="BS37">
        <v>18.235399999999998</v>
      </c>
      <c r="BT37">
        <v>16.546199999999999</v>
      </c>
      <c r="BU37">
        <v>0</v>
      </c>
      <c r="BV37">
        <v>0</v>
      </c>
      <c r="BW37">
        <v>0</v>
      </c>
      <c r="BX37">
        <v>0</v>
      </c>
      <c r="BY37">
        <v>5.68</v>
      </c>
      <c r="BZ37">
        <v>0</v>
      </c>
      <c r="CA37">
        <v>4512.9399999999996</v>
      </c>
      <c r="CB37">
        <v>4.13</v>
      </c>
      <c r="CC37">
        <v>34.125</v>
      </c>
      <c r="CD37">
        <v>39.811999999999998</v>
      </c>
      <c r="CE37">
        <v>36.75</v>
      </c>
      <c r="CF37">
        <v>38.561999999999998</v>
      </c>
      <c r="CG37">
        <v>35.561999999999998</v>
      </c>
      <c r="CH37">
        <v>0</v>
      </c>
      <c r="CI37">
        <v>0</v>
      </c>
      <c r="CJ37">
        <v>0</v>
      </c>
      <c r="CK37">
        <v>1689636045.0999999</v>
      </c>
      <c r="CL37">
        <v>0</v>
      </c>
      <c r="CM37">
        <v>1689634788.0999999</v>
      </c>
      <c r="CN37" t="s">
        <v>353</v>
      </c>
      <c r="CO37">
        <v>1689634781.0999999</v>
      </c>
      <c r="CP37">
        <v>1689634788.0999999</v>
      </c>
      <c r="CQ37">
        <v>42</v>
      </c>
      <c r="CR37">
        <v>-8.5000000000000006E-2</v>
      </c>
      <c r="CS37">
        <v>-3.6999999999999998E-2</v>
      </c>
      <c r="CT37">
        <v>-2.0539999999999998</v>
      </c>
      <c r="CU37">
        <v>-2.7E-2</v>
      </c>
      <c r="CV37">
        <v>416</v>
      </c>
      <c r="CW37">
        <v>20</v>
      </c>
      <c r="CX37">
        <v>0.16</v>
      </c>
      <c r="CY37">
        <v>0.04</v>
      </c>
      <c r="CZ37">
        <v>-2.2671322736486781</v>
      </c>
      <c r="DA37">
        <v>-0.94881007609791823</v>
      </c>
      <c r="DB37">
        <v>9.8102070867532157E-2</v>
      </c>
      <c r="DC37">
        <v>1</v>
      </c>
      <c r="DD37">
        <v>398.81622499999997</v>
      </c>
      <c r="DE37">
        <v>-1.022420262665249</v>
      </c>
      <c r="DF37">
        <v>0.1016519767392674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3.2000799999999998</v>
      </c>
      <c r="DP37">
        <v>2.6735500000000001</v>
      </c>
      <c r="DQ37">
        <v>9.2858300000000005E-2</v>
      </c>
      <c r="DR37">
        <v>9.18075E-2</v>
      </c>
      <c r="DS37">
        <v>0.10344</v>
      </c>
      <c r="DT37">
        <v>9.4608100000000001E-2</v>
      </c>
      <c r="DU37">
        <v>27216.1</v>
      </c>
      <c r="DV37">
        <v>30787.9</v>
      </c>
      <c r="DW37">
        <v>28253.9</v>
      </c>
      <c r="DX37">
        <v>32528</v>
      </c>
      <c r="DY37">
        <v>35194.199999999997</v>
      </c>
      <c r="DZ37">
        <v>39935.4</v>
      </c>
      <c r="EA37">
        <v>41453.199999999997</v>
      </c>
      <c r="EB37">
        <v>46965.7</v>
      </c>
      <c r="EC37">
        <v>2.14072</v>
      </c>
      <c r="ED37">
        <v>1.6964300000000001</v>
      </c>
      <c r="EE37">
        <v>8.5786000000000001E-2</v>
      </c>
      <c r="EF37">
        <v>0</v>
      </c>
      <c r="EG37">
        <v>25.564299999999999</v>
      </c>
      <c r="EH37">
        <v>999.9</v>
      </c>
      <c r="EI37">
        <v>35.6</v>
      </c>
      <c r="EJ37">
        <v>36.9</v>
      </c>
      <c r="EK37">
        <v>22.3139</v>
      </c>
      <c r="EL37">
        <v>63.889200000000002</v>
      </c>
      <c r="EM37">
        <v>17.636199999999999</v>
      </c>
      <c r="EN37">
        <v>1</v>
      </c>
      <c r="EO37">
        <v>0.114456</v>
      </c>
      <c r="EP37">
        <v>-0.407584</v>
      </c>
      <c r="EQ37">
        <v>20.248000000000001</v>
      </c>
      <c r="ER37">
        <v>5.2232799999999999</v>
      </c>
      <c r="ES37">
        <v>12.0114</v>
      </c>
      <c r="ET37">
        <v>4.9897</v>
      </c>
      <c r="EU37">
        <v>3.3050000000000002</v>
      </c>
      <c r="EV37">
        <v>5641.6</v>
      </c>
      <c r="EW37">
        <v>8958.7000000000007</v>
      </c>
      <c r="EX37">
        <v>489.4</v>
      </c>
      <c r="EY37">
        <v>51.3</v>
      </c>
      <c r="EZ37">
        <v>1.85303</v>
      </c>
      <c r="FA37">
        <v>1.86165</v>
      </c>
      <c r="FB37">
        <v>1.8609500000000001</v>
      </c>
      <c r="FC37">
        <v>1.8569899999999999</v>
      </c>
      <c r="FD37">
        <v>1.86127</v>
      </c>
      <c r="FE37">
        <v>1.85747</v>
      </c>
      <c r="FF37">
        <v>1.8595900000000001</v>
      </c>
      <c r="FG37">
        <v>1.86249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-2.004</v>
      </c>
      <c r="FV37">
        <v>-2.7099999999999999E-2</v>
      </c>
      <c r="FW37">
        <v>-0.56094742021878363</v>
      </c>
      <c r="FX37">
        <v>-4.0117494158234393E-3</v>
      </c>
      <c r="FY37">
        <v>1.087516141204025E-6</v>
      </c>
      <c r="FZ37">
        <v>-8.657206703991749E-11</v>
      </c>
      <c r="GA37">
        <v>-2.709499999999565E-2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20.9</v>
      </c>
      <c r="GJ37">
        <v>20.8</v>
      </c>
      <c r="GK37">
        <v>1.0144</v>
      </c>
      <c r="GL37">
        <v>2.4169900000000002</v>
      </c>
      <c r="GM37">
        <v>1.5942400000000001</v>
      </c>
      <c r="GN37">
        <v>2.3083499999999999</v>
      </c>
      <c r="GO37">
        <v>1.39893</v>
      </c>
      <c r="GP37">
        <v>2.4426299999999999</v>
      </c>
      <c r="GQ37">
        <v>37.554000000000002</v>
      </c>
      <c r="GR37">
        <v>13.738</v>
      </c>
      <c r="GS37">
        <v>18</v>
      </c>
      <c r="GT37">
        <v>649.10799999999995</v>
      </c>
      <c r="GU37">
        <v>375.67599999999999</v>
      </c>
      <c r="GV37">
        <v>27.6935</v>
      </c>
      <c r="GW37">
        <v>28.785900000000002</v>
      </c>
      <c r="GX37">
        <v>29.9998</v>
      </c>
      <c r="GY37">
        <v>28.657399999999999</v>
      </c>
      <c r="GZ37">
        <v>28.6036</v>
      </c>
      <c r="HA37">
        <v>20.352699999999999</v>
      </c>
      <c r="HB37">
        <v>10</v>
      </c>
      <c r="HC37">
        <v>-30</v>
      </c>
      <c r="HD37">
        <v>27.702100000000002</v>
      </c>
      <c r="HE37">
        <v>398.54399999999998</v>
      </c>
      <c r="HF37">
        <v>0</v>
      </c>
      <c r="HG37">
        <v>103.711</v>
      </c>
      <c r="HH37">
        <v>103.405</v>
      </c>
    </row>
    <row r="38" spans="1:216" x14ac:dyDescent="0.2">
      <c r="A38">
        <v>20</v>
      </c>
      <c r="B38">
        <v>1689636107.5</v>
      </c>
      <c r="C38">
        <v>1162.900000095367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1689636107.5</v>
      </c>
      <c r="M38">
        <f t="shared" si="0"/>
        <v>1.799172045946387E-3</v>
      </c>
      <c r="N38">
        <f t="shared" si="1"/>
        <v>1.7991720459463871</v>
      </c>
      <c r="O38">
        <f t="shared" si="2"/>
        <v>11.237531763924617</v>
      </c>
      <c r="P38">
        <f t="shared" si="3"/>
        <v>399.262</v>
      </c>
      <c r="Q38">
        <f t="shared" si="4"/>
        <v>239.22058678270741</v>
      </c>
      <c r="R38">
        <f t="shared" si="5"/>
        <v>23.948629195909405</v>
      </c>
      <c r="S38">
        <f t="shared" si="6"/>
        <v>39.970546509454408</v>
      </c>
      <c r="T38">
        <f t="shared" si="7"/>
        <v>0.12039033838502246</v>
      </c>
      <c r="U38">
        <f t="shared" si="8"/>
        <v>2.9334250604915209</v>
      </c>
      <c r="V38">
        <f t="shared" si="9"/>
        <v>0.11771127180309987</v>
      </c>
      <c r="W38">
        <f t="shared" si="10"/>
        <v>7.3805282879305503E-2</v>
      </c>
      <c r="X38">
        <f t="shared" si="11"/>
        <v>297.73188600000003</v>
      </c>
      <c r="Y38">
        <f t="shared" si="12"/>
        <v>28.162698753808417</v>
      </c>
      <c r="Z38">
        <f t="shared" si="13"/>
        <v>26.841100000000001</v>
      </c>
      <c r="AA38">
        <f t="shared" si="14"/>
        <v>3.5458926106748949</v>
      </c>
      <c r="AB38">
        <f t="shared" si="15"/>
        <v>57.934862495594409</v>
      </c>
      <c r="AC38">
        <f t="shared" si="16"/>
        <v>2.0585639348713602</v>
      </c>
      <c r="AD38">
        <f t="shared" si="17"/>
        <v>3.5532386652818952</v>
      </c>
      <c r="AE38">
        <f t="shared" si="18"/>
        <v>1.4873286758035347</v>
      </c>
      <c r="AF38">
        <f t="shared" si="19"/>
        <v>-79.343487226235666</v>
      </c>
      <c r="AG38">
        <f t="shared" si="20"/>
        <v>5.566767777514853</v>
      </c>
      <c r="AH38">
        <f t="shared" si="21"/>
        <v>0.4089679529111786</v>
      </c>
      <c r="AI38">
        <f t="shared" si="22"/>
        <v>224.36413450419039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53012.124614560336</v>
      </c>
      <c r="AO38">
        <f t="shared" si="26"/>
        <v>1800.18</v>
      </c>
      <c r="AP38">
        <f t="shared" si="27"/>
        <v>1517.5518</v>
      </c>
      <c r="AQ38">
        <f t="shared" si="28"/>
        <v>0.84300003333000029</v>
      </c>
      <c r="AR38">
        <f t="shared" si="29"/>
        <v>0.16539006432690065</v>
      </c>
      <c r="AS38">
        <v>1689636107.5</v>
      </c>
      <c r="AT38">
        <v>399.262</v>
      </c>
      <c r="AU38">
        <v>411.21600000000001</v>
      </c>
      <c r="AV38">
        <v>20.562799999999999</v>
      </c>
      <c r="AW38">
        <v>18.800899999999999</v>
      </c>
      <c r="AX38">
        <v>401.26299999999998</v>
      </c>
      <c r="AY38">
        <v>20.5899</v>
      </c>
      <c r="AZ38">
        <v>600.09400000000005</v>
      </c>
      <c r="BA38">
        <v>100.04600000000001</v>
      </c>
      <c r="BB38">
        <v>6.5071199999999996E-2</v>
      </c>
      <c r="BC38">
        <v>26.876300000000001</v>
      </c>
      <c r="BD38">
        <v>26.841100000000001</v>
      </c>
      <c r="BE38">
        <v>999.9</v>
      </c>
      <c r="BF38">
        <v>0</v>
      </c>
      <c r="BG38">
        <v>0</v>
      </c>
      <c r="BH38">
        <v>10017.5</v>
      </c>
      <c r="BI38">
        <v>0</v>
      </c>
      <c r="BJ38">
        <v>183.93700000000001</v>
      </c>
      <c r="BK38">
        <v>-11.953900000000001</v>
      </c>
      <c r="BL38">
        <v>407.64400000000001</v>
      </c>
      <c r="BM38">
        <v>419.09500000000003</v>
      </c>
      <c r="BN38">
        <v>1.76187</v>
      </c>
      <c r="BO38">
        <v>411.21600000000001</v>
      </c>
      <c r="BP38">
        <v>18.800899999999999</v>
      </c>
      <c r="BQ38">
        <v>2.0572300000000001</v>
      </c>
      <c r="BR38">
        <v>1.88096</v>
      </c>
      <c r="BS38">
        <v>17.8918</v>
      </c>
      <c r="BT38">
        <v>16.476400000000002</v>
      </c>
      <c r="BU38">
        <v>1800.18</v>
      </c>
      <c r="BV38">
        <v>0.89999899999999999</v>
      </c>
      <c r="BW38">
        <v>0.10000100000000001</v>
      </c>
      <c r="BX38">
        <v>0</v>
      </c>
      <c r="BY38">
        <v>2.5287999999999999</v>
      </c>
      <c r="BZ38">
        <v>0</v>
      </c>
      <c r="CA38">
        <v>19871.900000000001</v>
      </c>
      <c r="CB38">
        <v>14601.8</v>
      </c>
      <c r="CC38">
        <v>36.436999999999998</v>
      </c>
      <c r="CD38">
        <v>41</v>
      </c>
      <c r="CE38">
        <v>37.75</v>
      </c>
      <c r="CF38">
        <v>40.061999999999998</v>
      </c>
      <c r="CG38">
        <v>37</v>
      </c>
      <c r="CH38">
        <v>1620.16</v>
      </c>
      <c r="CI38">
        <v>180.02</v>
      </c>
      <c r="CJ38">
        <v>0</v>
      </c>
      <c r="CK38">
        <v>1689636119.0999999</v>
      </c>
      <c r="CL38">
        <v>0</v>
      </c>
      <c r="CM38">
        <v>1689634788.0999999</v>
      </c>
      <c r="CN38" t="s">
        <v>353</v>
      </c>
      <c r="CO38">
        <v>1689634781.0999999</v>
      </c>
      <c r="CP38">
        <v>1689634788.0999999</v>
      </c>
      <c r="CQ38">
        <v>42</v>
      </c>
      <c r="CR38">
        <v>-8.5000000000000006E-2</v>
      </c>
      <c r="CS38">
        <v>-3.6999999999999998E-2</v>
      </c>
      <c r="CT38">
        <v>-2.0539999999999998</v>
      </c>
      <c r="CU38">
        <v>-2.7E-2</v>
      </c>
      <c r="CV38">
        <v>416</v>
      </c>
      <c r="CW38">
        <v>20</v>
      </c>
      <c r="CX38">
        <v>0.16</v>
      </c>
      <c r="CY38">
        <v>0.04</v>
      </c>
      <c r="CZ38">
        <v>11.002145859316141</v>
      </c>
      <c r="DA38">
        <v>1.9805226362037609</v>
      </c>
      <c r="DB38">
        <v>0.1966194469598066</v>
      </c>
      <c r="DC38">
        <v>1</v>
      </c>
      <c r="DD38">
        <v>410.5729024390244</v>
      </c>
      <c r="DE38">
        <v>4.034801393728082</v>
      </c>
      <c r="DF38">
        <v>0.39947806221265159</v>
      </c>
      <c r="DG38">
        <v>-1</v>
      </c>
      <c r="DH38">
        <v>1799.9524390243901</v>
      </c>
      <c r="DI38">
        <v>-1.2365300964842519E-2</v>
      </c>
      <c r="DJ38">
        <v>9.9186458748381154E-2</v>
      </c>
      <c r="DK38">
        <v>1</v>
      </c>
      <c r="DL38">
        <v>2</v>
      </c>
      <c r="DM38">
        <v>2</v>
      </c>
      <c r="DN38" t="s">
        <v>354</v>
      </c>
      <c r="DO38">
        <v>3.20018</v>
      </c>
      <c r="DP38">
        <v>2.67415</v>
      </c>
      <c r="DQ38">
        <v>9.27013E-2</v>
      </c>
      <c r="DR38">
        <v>9.4019199999999997E-2</v>
      </c>
      <c r="DS38">
        <v>0.101871</v>
      </c>
      <c r="DT38">
        <v>9.4320399999999999E-2</v>
      </c>
      <c r="DU38">
        <v>27222.9</v>
      </c>
      <c r="DV38">
        <v>30714.9</v>
      </c>
      <c r="DW38">
        <v>28255.9</v>
      </c>
      <c r="DX38">
        <v>32529.9</v>
      </c>
      <c r="DY38">
        <v>35258.9</v>
      </c>
      <c r="DZ38">
        <v>39950.5</v>
      </c>
      <c r="EA38">
        <v>41456</v>
      </c>
      <c r="EB38">
        <v>46968.4</v>
      </c>
      <c r="EC38">
        <v>2.1410300000000002</v>
      </c>
      <c r="ED38">
        <v>1.69702</v>
      </c>
      <c r="EE38">
        <v>9.2376E-2</v>
      </c>
      <c r="EF38">
        <v>0</v>
      </c>
      <c r="EG38">
        <v>25.328099999999999</v>
      </c>
      <c r="EH38">
        <v>999.9</v>
      </c>
      <c r="EI38">
        <v>35.5</v>
      </c>
      <c r="EJ38">
        <v>36.9</v>
      </c>
      <c r="EK38">
        <v>22.251300000000001</v>
      </c>
      <c r="EL38">
        <v>63.969200000000001</v>
      </c>
      <c r="EM38">
        <v>17.7043</v>
      </c>
      <c r="EN38">
        <v>1</v>
      </c>
      <c r="EO38">
        <v>0.14297299999999999</v>
      </c>
      <c r="EP38">
        <v>3.0242</v>
      </c>
      <c r="EQ38">
        <v>20.122599999999998</v>
      </c>
      <c r="ER38">
        <v>5.2264200000000001</v>
      </c>
      <c r="ES38">
        <v>12.0158</v>
      </c>
      <c r="ET38">
        <v>4.9894999999999996</v>
      </c>
      <c r="EU38">
        <v>3.3050000000000002</v>
      </c>
      <c r="EV38">
        <v>5643.2</v>
      </c>
      <c r="EW38">
        <v>8961.5</v>
      </c>
      <c r="EX38">
        <v>489.4</v>
      </c>
      <c r="EY38">
        <v>51.3</v>
      </c>
      <c r="EZ38">
        <v>1.8529599999999999</v>
      </c>
      <c r="FA38">
        <v>1.86158</v>
      </c>
      <c r="FB38">
        <v>1.8608800000000001</v>
      </c>
      <c r="FC38">
        <v>1.85693</v>
      </c>
      <c r="FD38">
        <v>1.8611899999999999</v>
      </c>
      <c r="FE38">
        <v>1.8574600000000001</v>
      </c>
      <c r="FF38">
        <v>1.8595299999999999</v>
      </c>
      <c r="FG38">
        <v>1.86243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-2.0009999999999999</v>
      </c>
      <c r="FV38">
        <v>-2.7099999999999999E-2</v>
      </c>
      <c r="FW38">
        <v>-0.56094742021878363</v>
      </c>
      <c r="FX38">
        <v>-4.0117494158234393E-3</v>
      </c>
      <c r="FY38">
        <v>1.087516141204025E-6</v>
      </c>
      <c r="FZ38">
        <v>-8.657206703991749E-11</v>
      </c>
      <c r="GA38">
        <v>-2.709499999999565E-2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22.1</v>
      </c>
      <c r="GJ38">
        <v>22</v>
      </c>
      <c r="GK38">
        <v>1.0400400000000001</v>
      </c>
      <c r="GL38">
        <v>2.4169900000000002</v>
      </c>
      <c r="GM38">
        <v>1.5942400000000001</v>
      </c>
      <c r="GN38">
        <v>2.3083499999999999</v>
      </c>
      <c r="GO38">
        <v>1.39893</v>
      </c>
      <c r="GP38">
        <v>2.4499499999999999</v>
      </c>
      <c r="GQ38">
        <v>37.602200000000003</v>
      </c>
      <c r="GR38">
        <v>13.5717</v>
      </c>
      <c r="GS38">
        <v>18</v>
      </c>
      <c r="GT38">
        <v>648.74099999999999</v>
      </c>
      <c r="GU38">
        <v>375.661</v>
      </c>
      <c r="GV38">
        <v>19.9284</v>
      </c>
      <c r="GW38">
        <v>28.747800000000002</v>
      </c>
      <c r="GX38">
        <v>29.994399999999999</v>
      </c>
      <c r="GY38">
        <v>28.603899999999999</v>
      </c>
      <c r="GZ38">
        <v>28.5504</v>
      </c>
      <c r="HA38">
        <v>20.872199999999999</v>
      </c>
      <c r="HB38">
        <v>10</v>
      </c>
      <c r="HC38">
        <v>-30</v>
      </c>
      <c r="HD38">
        <v>23.7531</v>
      </c>
      <c r="HE38">
        <v>411.39600000000002</v>
      </c>
      <c r="HF38">
        <v>0</v>
      </c>
      <c r="HG38">
        <v>103.718</v>
      </c>
      <c r="HH38">
        <v>103.411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2023-07-17T23:34:55Z</dcterms:created>
  <dcterms:modified xsi:type="dcterms:W3CDTF">2023-07-18T06:03:48Z</dcterms:modified>
</cp:coreProperties>
</file>