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B57DEF36-D330-A448-BF0A-1D8A1F040027}" xr6:coauthVersionLast="47" xr6:coauthVersionMax="47" xr10:uidLastSave="{00000000-0000-0000-0000-000000000000}"/>
  <bookViews>
    <workbookView xWindow="240" yWindow="760" windowWidth="20500" windowHeight="1344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AQ38" i="1"/>
  <c r="AO38" i="1"/>
  <c r="AP38" i="1" s="1"/>
  <c r="AN38" i="1"/>
  <c r="AL38" i="1" s="1"/>
  <c r="AD38" i="1"/>
  <c r="AC38" i="1"/>
  <c r="AB38" i="1" s="1"/>
  <c r="U38" i="1"/>
  <c r="AR37" i="1"/>
  <c r="AQ37" i="1"/>
  <c r="AO37" i="1"/>
  <c r="AP37" i="1" s="1"/>
  <c r="AN37" i="1"/>
  <c r="AL37" i="1"/>
  <c r="P37" i="1" s="1"/>
  <c r="AD37" i="1"/>
  <c r="AC37" i="1"/>
  <c r="AB37" i="1"/>
  <c r="U37" i="1"/>
  <c r="AR36" i="1"/>
  <c r="X36" i="1" s="1"/>
  <c r="AQ36" i="1"/>
  <c r="AP36" i="1" s="1"/>
  <c r="AO36" i="1"/>
  <c r="AN36" i="1"/>
  <c r="AL36" i="1"/>
  <c r="N36" i="1" s="1"/>
  <c r="M36" i="1" s="1"/>
  <c r="AD36" i="1"/>
  <c r="AC36" i="1"/>
  <c r="AB36" i="1"/>
  <c r="U36" i="1"/>
  <c r="S36" i="1"/>
  <c r="P36" i="1"/>
  <c r="O36" i="1"/>
  <c r="AR35" i="1"/>
  <c r="AQ35" i="1"/>
  <c r="AO35" i="1"/>
  <c r="AP35" i="1" s="1"/>
  <c r="AN35" i="1"/>
  <c r="AL35" i="1" s="1"/>
  <c r="AD35" i="1"/>
  <c r="AC35" i="1"/>
  <c r="AB35" i="1" s="1"/>
  <c r="U35" i="1"/>
  <c r="AR34" i="1"/>
  <c r="AQ34" i="1"/>
  <c r="AO34" i="1"/>
  <c r="AP34" i="1" s="1"/>
  <c r="AN34" i="1"/>
  <c r="AL34" i="1" s="1"/>
  <c r="AD34" i="1"/>
  <c r="AC34" i="1"/>
  <c r="AB34" i="1" s="1"/>
  <c r="U34" i="1"/>
  <c r="AR33" i="1"/>
  <c r="AQ33" i="1"/>
  <c r="AO33" i="1"/>
  <c r="AP33" i="1" s="1"/>
  <c r="AN33" i="1"/>
  <c r="AL33" i="1"/>
  <c r="P33" i="1" s="1"/>
  <c r="AD33" i="1"/>
  <c r="AC33" i="1"/>
  <c r="AB33" i="1"/>
  <c r="U33" i="1"/>
  <c r="S33" i="1"/>
  <c r="AR32" i="1"/>
  <c r="AQ32" i="1"/>
  <c r="AP32" i="1" s="1"/>
  <c r="AO32" i="1"/>
  <c r="AN32" i="1"/>
  <c r="AL32" i="1"/>
  <c r="N32" i="1" s="1"/>
  <c r="M32" i="1" s="1"/>
  <c r="AD32" i="1"/>
  <c r="AC32" i="1"/>
  <c r="AB32" i="1" s="1"/>
  <c r="X32" i="1"/>
  <c r="U32" i="1"/>
  <c r="S32" i="1"/>
  <c r="P32" i="1"/>
  <c r="O32" i="1"/>
  <c r="AR31" i="1"/>
  <c r="AQ31" i="1"/>
  <c r="AO31" i="1"/>
  <c r="AP31" i="1" s="1"/>
  <c r="AN31" i="1"/>
  <c r="AL31" i="1" s="1"/>
  <c r="AD31" i="1"/>
  <c r="AC31" i="1"/>
  <c r="AB31" i="1" s="1"/>
  <c r="U31" i="1"/>
  <c r="AR30" i="1"/>
  <c r="AQ30" i="1"/>
  <c r="AO30" i="1"/>
  <c r="AP30" i="1" s="1"/>
  <c r="AN30" i="1"/>
  <c r="AM30" i="1"/>
  <c r="AL30" i="1"/>
  <c r="P30" i="1" s="1"/>
  <c r="AD30" i="1"/>
  <c r="AC30" i="1"/>
  <c r="AB30" i="1" s="1"/>
  <c r="U30" i="1"/>
  <c r="AR29" i="1"/>
  <c r="AQ29" i="1"/>
  <c r="AO29" i="1"/>
  <c r="AP29" i="1" s="1"/>
  <c r="AN29" i="1"/>
  <c r="AL29" i="1"/>
  <c r="P29" i="1" s="1"/>
  <c r="AD29" i="1"/>
  <c r="AC29" i="1"/>
  <c r="AB29" i="1"/>
  <c r="U29" i="1"/>
  <c r="S29" i="1"/>
  <c r="AR28" i="1"/>
  <c r="AQ28" i="1"/>
  <c r="AP28" i="1" s="1"/>
  <c r="AO28" i="1"/>
  <c r="AN28" i="1"/>
  <c r="AM28" i="1"/>
  <c r="AL28" i="1"/>
  <c r="N28" i="1" s="1"/>
  <c r="M28" i="1" s="1"/>
  <c r="AD28" i="1"/>
  <c r="AC28" i="1"/>
  <c r="AB28" i="1" s="1"/>
  <c r="X28" i="1"/>
  <c r="U28" i="1"/>
  <c r="S28" i="1"/>
  <c r="P28" i="1"/>
  <c r="O28" i="1"/>
  <c r="AR27" i="1"/>
  <c r="AQ27" i="1"/>
  <c r="AO27" i="1"/>
  <c r="AP27" i="1" s="1"/>
  <c r="AN27" i="1"/>
  <c r="AL27" i="1" s="1"/>
  <c r="AD27" i="1"/>
  <c r="AC27" i="1"/>
  <c r="AB27" i="1" s="1"/>
  <c r="U27" i="1"/>
  <c r="AR26" i="1"/>
  <c r="AQ26" i="1"/>
  <c r="AO26" i="1"/>
  <c r="AP26" i="1" s="1"/>
  <c r="AN26" i="1"/>
  <c r="AM26" i="1"/>
  <c r="AL26" i="1"/>
  <c r="P26" i="1" s="1"/>
  <c r="AD26" i="1"/>
  <c r="AC26" i="1"/>
  <c r="AB26" i="1" s="1"/>
  <c r="U26" i="1"/>
  <c r="AR25" i="1"/>
  <c r="AQ25" i="1"/>
  <c r="AO25" i="1"/>
  <c r="AP25" i="1" s="1"/>
  <c r="AN25" i="1"/>
  <c r="AL25" i="1"/>
  <c r="P25" i="1" s="1"/>
  <c r="AD25" i="1"/>
  <c r="AC25" i="1"/>
  <c r="AB25" i="1"/>
  <c r="U25" i="1"/>
  <c r="S25" i="1"/>
  <c r="AR24" i="1"/>
  <c r="AQ24" i="1"/>
  <c r="AP24" i="1"/>
  <c r="AO24" i="1"/>
  <c r="AN24" i="1"/>
  <c r="AM24" i="1"/>
  <c r="AL24" i="1"/>
  <c r="N24" i="1" s="1"/>
  <c r="M24" i="1" s="1"/>
  <c r="AD24" i="1"/>
  <c r="AC24" i="1"/>
  <c r="AB24" i="1" s="1"/>
  <c r="X24" i="1"/>
  <c r="U24" i="1"/>
  <c r="S24" i="1"/>
  <c r="P24" i="1"/>
  <c r="O24" i="1"/>
  <c r="AR23" i="1"/>
  <c r="AQ23" i="1"/>
  <c r="AO23" i="1"/>
  <c r="AP23" i="1" s="1"/>
  <c r="AN23" i="1"/>
  <c r="AL23" i="1" s="1"/>
  <c r="AD23" i="1"/>
  <c r="AC23" i="1"/>
  <c r="AB23" i="1" s="1"/>
  <c r="U23" i="1"/>
  <c r="AR22" i="1"/>
  <c r="AQ22" i="1"/>
  <c r="AO22" i="1"/>
  <c r="AP22" i="1" s="1"/>
  <c r="AN22" i="1"/>
  <c r="AL22" i="1"/>
  <c r="N22" i="1" s="1"/>
  <c r="M22" i="1" s="1"/>
  <c r="AD22" i="1"/>
  <c r="AC22" i="1"/>
  <c r="AB22" i="1"/>
  <c r="U22" i="1"/>
  <c r="AR21" i="1"/>
  <c r="AQ21" i="1"/>
  <c r="AO21" i="1"/>
  <c r="AP21" i="1" s="1"/>
  <c r="AN21" i="1"/>
  <c r="AL21" i="1"/>
  <c r="P21" i="1" s="1"/>
  <c r="AD21" i="1"/>
  <c r="AC21" i="1"/>
  <c r="AB21" i="1"/>
  <c r="U21" i="1"/>
  <c r="S21" i="1"/>
  <c r="AR20" i="1"/>
  <c r="AQ20" i="1"/>
  <c r="AP20" i="1"/>
  <c r="AO20" i="1"/>
  <c r="AN20" i="1"/>
  <c r="AM20" i="1"/>
  <c r="AL20" i="1"/>
  <c r="N20" i="1" s="1"/>
  <c r="M20" i="1" s="1"/>
  <c r="AD20" i="1"/>
  <c r="AC20" i="1"/>
  <c r="AB20" i="1" s="1"/>
  <c r="X20" i="1"/>
  <c r="U20" i="1"/>
  <c r="S20" i="1"/>
  <c r="P20" i="1"/>
  <c r="O20" i="1"/>
  <c r="AR19" i="1"/>
  <c r="AQ19" i="1"/>
  <c r="AO19" i="1"/>
  <c r="AP19" i="1" s="1"/>
  <c r="AN19" i="1"/>
  <c r="AL19" i="1" s="1"/>
  <c r="AD19" i="1"/>
  <c r="AC19" i="1"/>
  <c r="AB19" i="1" s="1"/>
  <c r="U19" i="1"/>
  <c r="AF20" i="1" l="1"/>
  <c r="AF24" i="1"/>
  <c r="Y28" i="1"/>
  <c r="Z28" i="1" s="1"/>
  <c r="AF28" i="1"/>
  <c r="S35" i="1"/>
  <c r="P35" i="1"/>
  <c r="O35" i="1"/>
  <c r="N35" i="1"/>
  <c r="M35" i="1" s="1"/>
  <c r="AM35" i="1"/>
  <c r="P34" i="1"/>
  <c r="O34" i="1"/>
  <c r="N34" i="1"/>
  <c r="M34" i="1" s="1"/>
  <c r="AM34" i="1"/>
  <c r="S34" i="1"/>
  <c r="AF36" i="1"/>
  <c r="AF22" i="1"/>
  <c r="S27" i="1"/>
  <c r="P27" i="1"/>
  <c r="O27" i="1"/>
  <c r="N27" i="1"/>
  <c r="M27" i="1" s="1"/>
  <c r="AM27" i="1"/>
  <c r="S19" i="1"/>
  <c r="P19" i="1"/>
  <c r="O19" i="1"/>
  <c r="N19" i="1"/>
  <c r="M19" i="1" s="1"/>
  <c r="AM19" i="1"/>
  <c r="S31" i="1"/>
  <c r="P31" i="1"/>
  <c r="O31" i="1"/>
  <c r="N31" i="1"/>
  <c r="M31" i="1" s="1"/>
  <c r="AM31" i="1"/>
  <c r="P38" i="1"/>
  <c r="O38" i="1"/>
  <c r="N38" i="1"/>
  <c r="M38" i="1" s="1"/>
  <c r="AM38" i="1"/>
  <c r="S38" i="1"/>
  <c r="S23" i="1"/>
  <c r="O23" i="1"/>
  <c r="P23" i="1"/>
  <c r="N23" i="1"/>
  <c r="M23" i="1" s="1"/>
  <c r="AM23" i="1"/>
  <c r="Y32" i="1"/>
  <c r="Z32" i="1" s="1"/>
  <c r="AF32" i="1"/>
  <c r="Y36" i="1"/>
  <c r="Z36" i="1" s="1"/>
  <c r="X19" i="1"/>
  <c r="S22" i="1"/>
  <c r="S26" i="1"/>
  <c r="S30" i="1"/>
  <c r="Y20" i="1"/>
  <c r="Z20" i="1" s="1"/>
  <c r="AM22" i="1"/>
  <c r="Y24" i="1"/>
  <c r="Z24" i="1" s="1"/>
  <c r="S37" i="1"/>
  <c r="X23" i="1"/>
  <c r="N26" i="1"/>
  <c r="M26" i="1" s="1"/>
  <c r="X27" i="1"/>
  <c r="N30" i="1"/>
  <c r="M30" i="1" s="1"/>
  <c r="X31" i="1"/>
  <c r="X35" i="1"/>
  <c r="AM21" i="1"/>
  <c r="O22" i="1"/>
  <c r="AM25" i="1"/>
  <c r="O26" i="1"/>
  <c r="AM29" i="1"/>
  <c r="O30" i="1"/>
  <c r="AM33" i="1"/>
  <c r="AM37" i="1"/>
  <c r="N21" i="1"/>
  <c r="M21" i="1" s="1"/>
  <c r="P22" i="1"/>
  <c r="X22" i="1"/>
  <c r="N25" i="1"/>
  <c r="M25" i="1" s="1"/>
  <c r="X26" i="1"/>
  <c r="N29" i="1"/>
  <c r="M29" i="1" s="1"/>
  <c r="X30" i="1"/>
  <c r="N33" i="1"/>
  <c r="M33" i="1" s="1"/>
  <c r="X34" i="1"/>
  <c r="N37" i="1"/>
  <c r="M37" i="1" s="1"/>
  <c r="X38" i="1"/>
  <c r="O25" i="1"/>
  <c r="O29" i="1"/>
  <c r="AM32" i="1"/>
  <c r="O33" i="1"/>
  <c r="AM36" i="1"/>
  <c r="O37" i="1"/>
  <c r="O21" i="1"/>
  <c r="X21" i="1"/>
  <c r="X25" i="1"/>
  <c r="X29" i="1"/>
  <c r="X33" i="1"/>
  <c r="X37" i="1"/>
  <c r="Y34" i="1" l="1"/>
  <c r="Z34" i="1" s="1"/>
  <c r="AF21" i="1"/>
  <c r="AA24" i="1"/>
  <c r="AE24" i="1" s="1"/>
  <c r="AG24" i="1"/>
  <c r="AH24" i="1"/>
  <c r="AI24" i="1" s="1"/>
  <c r="AF19" i="1"/>
  <c r="AF27" i="1"/>
  <c r="AG28" i="1"/>
  <c r="AA28" i="1"/>
  <c r="AE28" i="1" s="1"/>
  <c r="AH28" i="1"/>
  <c r="AF33" i="1"/>
  <c r="Y35" i="1"/>
  <c r="Z35" i="1" s="1"/>
  <c r="V35" i="1" s="1"/>
  <c r="T35" i="1" s="1"/>
  <c r="W35" i="1" s="1"/>
  <c r="Q35" i="1" s="1"/>
  <c r="R35" i="1" s="1"/>
  <c r="V28" i="1"/>
  <c r="T28" i="1" s="1"/>
  <c r="W28" i="1" s="1"/>
  <c r="Q28" i="1" s="1"/>
  <c r="R28" i="1" s="1"/>
  <c r="AA20" i="1"/>
  <c r="AE20" i="1" s="1"/>
  <c r="AG20" i="1"/>
  <c r="AH20" i="1"/>
  <c r="AA32" i="1"/>
  <c r="AE32" i="1" s="1"/>
  <c r="AH32" i="1"/>
  <c r="AI32" i="1" s="1"/>
  <c r="AG32" i="1"/>
  <c r="AF31" i="1"/>
  <c r="AF35" i="1"/>
  <c r="Y30" i="1"/>
  <c r="Z30" i="1" s="1"/>
  <c r="AF30" i="1"/>
  <c r="AF34" i="1"/>
  <c r="V34" i="1"/>
  <c r="T34" i="1" s="1"/>
  <c r="W34" i="1" s="1"/>
  <c r="Q34" i="1" s="1"/>
  <c r="R34" i="1" s="1"/>
  <c r="AF26" i="1"/>
  <c r="Y26" i="1"/>
  <c r="Z26" i="1" s="1"/>
  <c r="V26" i="1" s="1"/>
  <c r="T26" i="1" s="1"/>
  <c r="W26" i="1" s="1"/>
  <c r="Q26" i="1" s="1"/>
  <c r="R26" i="1" s="1"/>
  <c r="Y27" i="1"/>
  <c r="Z27" i="1" s="1"/>
  <c r="V27" i="1" s="1"/>
  <c r="T27" i="1" s="1"/>
  <c r="W27" i="1" s="1"/>
  <c r="Q27" i="1" s="1"/>
  <c r="R27" i="1" s="1"/>
  <c r="V24" i="1"/>
  <c r="T24" i="1" s="1"/>
  <c r="W24" i="1" s="1"/>
  <c r="Q24" i="1" s="1"/>
  <c r="R24" i="1" s="1"/>
  <c r="Y25" i="1"/>
  <c r="Z25" i="1" s="1"/>
  <c r="AF25" i="1"/>
  <c r="V25" i="1"/>
  <c r="T25" i="1" s="1"/>
  <c r="W25" i="1" s="1"/>
  <c r="Q25" i="1" s="1"/>
  <c r="R25" i="1" s="1"/>
  <c r="Y37" i="1"/>
  <c r="Z37" i="1" s="1"/>
  <c r="Y31" i="1"/>
  <c r="Z31" i="1" s="1"/>
  <c r="V31" i="1" s="1"/>
  <c r="T31" i="1" s="1"/>
  <c r="W31" i="1" s="1"/>
  <c r="Q31" i="1" s="1"/>
  <c r="R31" i="1" s="1"/>
  <c r="Y33" i="1"/>
  <c r="Z33" i="1" s="1"/>
  <c r="V33" i="1" s="1"/>
  <c r="T33" i="1" s="1"/>
  <c r="W33" i="1" s="1"/>
  <c r="Q33" i="1" s="1"/>
  <c r="R33" i="1" s="1"/>
  <c r="AF29" i="1"/>
  <c r="V32" i="1"/>
  <c r="T32" i="1" s="1"/>
  <c r="W32" i="1" s="1"/>
  <c r="Q32" i="1" s="1"/>
  <c r="R32" i="1" s="1"/>
  <c r="Y29" i="1"/>
  <c r="Z29" i="1" s="1"/>
  <c r="V29" i="1" s="1"/>
  <c r="T29" i="1" s="1"/>
  <c r="W29" i="1" s="1"/>
  <c r="Q29" i="1" s="1"/>
  <c r="R29" i="1" s="1"/>
  <c r="Y21" i="1"/>
  <c r="Z21" i="1" s="1"/>
  <c r="V21" i="1" s="1"/>
  <c r="T21" i="1" s="1"/>
  <c r="W21" i="1" s="1"/>
  <c r="Q21" i="1" s="1"/>
  <c r="R21" i="1" s="1"/>
  <c r="Y38" i="1"/>
  <c r="Z38" i="1" s="1"/>
  <c r="Y22" i="1"/>
  <c r="Z22" i="1" s="1"/>
  <c r="Y23" i="1"/>
  <c r="Z23" i="1" s="1"/>
  <c r="Y19" i="1"/>
  <c r="Z19" i="1" s="1"/>
  <c r="V19" i="1" s="1"/>
  <c r="T19" i="1" s="1"/>
  <c r="W19" i="1" s="1"/>
  <c r="Q19" i="1" s="1"/>
  <c r="R19" i="1" s="1"/>
  <c r="AF38" i="1"/>
  <c r="V38" i="1"/>
  <c r="T38" i="1" s="1"/>
  <c r="W38" i="1" s="1"/>
  <c r="Q38" i="1" s="1"/>
  <c r="R38" i="1" s="1"/>
  <c r="AF37" i="1"/>
  <c r="V37" i="1"/>
  <c r="T37" i="1" s="1"/>
  <c r="W37" i="1" s="1"/>
  <c r="Q37" i="1" s="1"/>
  <c r="R37" i="1" s="1"/>
  <c r="AA36" i="1"/>
  <c r="AE36" i="1" s="1"/>
  <c r="AH36" i="1"/>
  <c r="AG36" i="1"/>
  <c r="AF23" i="1"/>
  <c r="V36" i="1"/>
  <c r="T36" i="1" s="1"/>
  <c r="W36" i="1" s="1"/>
  <c r="Q36" i="1" s="1"/>
  <c r="R36" i="1" s="1"/>
  <c r="V20" i="1"/>
  <c r="T20" i="1" s="1"/>
  <c r="W20" i="1" s="1"/>
  <c r="Q20" i="1" s="1"/>
  <c r="R20" i="1" s="1"/>
  <c r="AA23" i="1" l="1"/>
  <c r="AE23" i="1" s="1"/>
  <c r="AH23" i="1"/>
  <c r="AG23" i="1"/>
  <c r="AA37" i="1"/>
  <c r="AE37" i="1" s="1"/>
  <c r="AH37" i="1"/>
  <c r="AG37" i="1"/>
  <c r="AH26" i="1"/>
  <c r="AA26" i="1"/>
  <c r="AE26" i="1" s="1"/>
  <c r="AG26" i="1"/>
  <c r="AH30" i="1"/>
  <c r="AA30" i="1"/>
  <c r="AE30" i="1" s="1"/>
  <c r="AG30" i="1"/>
  <c r="AI20" i="1"/>
  <c r="AI28" i="1"/>
  <c r="AA33" i="1"/>
  <c r="AE33" i="1" s="1"/>
  <c r="AH33" i="1"/>
  <c r="AG33" i="1"/>
  <c r="AH22" i="1"/>
  <c r="AA22" i="1"/>
  <c r="AE22" i="1" s="1"/>
  <c r="AG22" i="1"/>
  <c r="V22" i="1"/>
  <c r="T22" i="1" s="1"/>
  <c r="W22" i="1" s="1"/>
  <c r="Q22" i="1" s="1"/>
  <c r="R22" i="1" s="1"/>
  <c r="AH38" i="1"/>
  <c r="AA38" i="1"/>
  <c r="AE38" i="1" s="1"/>
  <c r="AG38" i="1"/>
  <c r="AA25" i="1"/>
  <c r="AE25" i="1" s="1"/>
  <c r="AH25" i="1"/>
  <c r="AG25" i="1"/>
  <c r="V23" i="1"/>
  <c r="T23" i="1" s="1"/>
  <c r="W23" i="1" s="1"/>
  <c r="Q23" i="1" s="1"/>
  <c r="R23" i="1" s="1"/>
  <c r="AA19" i="1"/>
  <c r="AE19" i="1" s="1"/>
  <c r="AH19" i="1"/>
  <c r="AG19" i="1"/>
  <c r="AA21" i="1"/>
  <c r="AE21" i="1" s="1"/>
  <c r="AH21" i="1"/>
  <c r="AG21" i="1"/>
  <c r="AA31" i="1"/>
  <c r="AE31" i="1" s="1"/>
  <c r="AH31" i="1"/>
  <c r="AG31" i="1"/>
  <c r="AA35" i="1"/>
  <c r="AE35" i="1" s="1"/>
  <c r="AH35" i="1"/>
  <c r="AG35" i="1"/>
  <c r="AI36" i="1"/>
  <c r="AA29" i="1"/>
  <c r="AE29" i="1" s="1"/>
  <c r="AH29" i="1"/>
  <c r="AG29" i="1"/>
  <c r="AA27" i="1"/>
  <c r="AE27" i="1" s="1"/>
  <c r="AH27" i="1"/>
  <c r="AG27" i="1"/>
  <c r="V30" i="1"/>
  <c r="T30" i="1" s="1"/>
  <c r="W30" i="1" s="1"/>
  <c r="Q30" i="1" s="1"/>
  <c r="R30" i="1" s="1"/>
  <c r="AH34" i="1"/>
  <c r="AA34" i="1"/>
  <c r="AE34" i="1" s="1"/>
  <c r="AG34" i="1"/>
  <c r="AI37" i="1" l="1"/>
  <c r="AI34" i="1"/>
  <c r="AI21" i="1"/>
  <c r="AI33" i="1"/>
  <c r="AI35" i="1"/>
  <c r="AI26" i="1"/>
  <c r="AI27" i="1"/>
  <c r="AI19" i="1"/>
  <c r="AI38" i="1"/>
  <c r="AI31" i="1"/>
  <c r="AI29" i="1"/>
  <c r="AI25" i="1"/>
  <c r="AI22" i="1"/>
  <c r="AI30" i="1"/>
  <c r="AI23" i="1"/>
</calcChain>
</file>

<file path=xl/sharedStrings.xml><?xml version="1.0" encoding="utf-8"?>
<sst xmlns="http://schemas.openxmlformats.org/spreadsheetml/2006/main" count="1016" uniqueCount="398">
  <si>
    <t>File opened</t>
  </si>
  <si>
    <t>2023-07-18 11:16:32</t>
  </si>
  <si>
    <t>Console s/n</t>
  </si>
  <si>
    <t>68C-811759</t>
  </si>
  <si>
    <t>Console ver</t>
  </si>
  <si>
    <t>Bluestem v.2.1.08</t>
  </si>
  <si>
    <t>Scripts ver</t>
  </si>
  <si>
    <t>2022.05  2.1.08, Aug 2022</t>
  </si>
  <si>
    <t>Head s/n</t>
  </si>
  <si>
    <t>68H-891759</t>
  </si>
  <si>
    <t>Head ver</t>
  </si>
  <si>
    <t>1.4.22</t>
  </si>
  <si>
    <t>Head cal</t>
  </si>
  <si>
    <t>{"co2bspan2a": "0.293064", "co2aspan2": "-0.0349502", "co2bspan2b": "0.29074", "h2obspan2a": "0.0687607", "h2oaspan1": "1.00591", "co2aspan2b": "0.289966", "chamberpressurezero": "2.68486", "co2bspanconc1": "2473", "ssb_ref": "37125.5", "co2aspan1": "1.00226", "h2obspan1": "1.00489", "co2bspan2": "-0.0342144", "h2obspanconc1": "11.65", "h2obzero": "1.0566", "co2bzero": "0.928369", "h2obspan2b": "0.0690967", "h2obspan2": "0", "h2oazero": "1.04545", "h2oaspanconc2": "0", "h2oaspan2b": "0.0685964", "h2obspanconc2": "0", "h2oaspan2a": "0.0681933", "tazero": "-0.14134", "co2aspanconc1": "2473", "ssa_ref": "34842.2", "oxygen": "21", "flowmeterzero": "0.996167", "flowbzero": "0.29043", "co2aspanconc2": "301.4", "flowazero": "0.2969", "co2bspan1": "1.0021", "h2oaspan2": "0", "tbzero": "-0.243059", "h2oaspanconc1": "11.65", "co2bspanconc2": "301.4", "co2azero": "0.925242", "co2aspan2a": "0.292292"}</t>
  </si>
  <si>
    <t>CO2 rangematch</t>
  </si>
  <si>
    <t>Mon Jul 10 11:02</t>
  </si>
  <si>
    <t>H2O rangematch</t>
  </si>
  <si>
    <t>Tue Jun  6 10:36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</si>
  <si>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</si>
  <si>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</si>
  <si>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</si>
  <si>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</si>
  <si>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</si>
  <si>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</si>
  <si>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</si>
  <si>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</si>
  <si>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</si>
  <si>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11:16:32</t>
  </si>
  <si>
    <t>Stability Definition:	CO2_r (Meas): Std&lt;0.75 Per=20	A (GasEx): Std&lt;0.2 Per=20	Qin (LeafQ): Per=20</t>
  </si>
  <si>
    <t>11:16:48</t>
  </si>
  <si>
    <t>Stability Definition:	CO2_r (Meas): Per=20	A (GasEx): Std&lt;0.2 Per=20	Qin (LeafQ): Per=20</t>
  </si>
  <si>
    <t>11:16:51</t>
  </si>
  <si>
    <t>Stability Definition:	CO2_r (Meas): Per=20	A (GasEx): Std&lt;0.2 Per=20	Qin (LeafQ): Std&lt;1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</si>
  <si>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</si>
  <si>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</si>
  <si>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</si>
  <si>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</si>
  <si>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</si>
  <si>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</si>
  <si>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</si>
  <si>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</si>
  <si>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</si>
  <si>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</si>
  <si>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</si>
  <si>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</si>
  <si>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</si>
  <si>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</si>
  <si>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</si>
  <si>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</si>
  <si>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</si>
  <si>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</si>
  <si>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</si>
  <si>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</si>
  <si>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</si>
  <si>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</si>
  <si>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</si>
  <si>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</si>
  <si>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</si>
  <si>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</si>
  <si>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</si>
  <si>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</si>
  <si>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</si>
  <si>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</si>
  <si>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</si>
  <si>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</si>
  <si>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</si>
  <si>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</si>
  <si>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</si>
  <si>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</si>
  <si>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</si>
  <si>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</si>
  <si>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</si>
  <si>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</si>
  <si>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</si>
  <si>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</si>
  <si>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</si>
  <si>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</si>
  <si>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</si>
  <si>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</si>
  <si>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</si>
  <si>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</si>
  <si>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</si>
  <si>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</si>
  <si>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</si>
  <si>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</si>
  <si>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</si>
  <si>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</si>
  <si>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</si>
  <si>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</si>
  <si>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</si>
  <si>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</si>
  <si>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3.92514 88.0271 382.722 624.78 859.013 1077.7 1253.62 1385.14</t>
  </si>
  <si>
    <t>Fs_true</t>
  </si>
  <si>
    <t>0.151587 101.169 402.654 601.479 802.052 1001.19 1202.35 1401.18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</si>
  <si>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</si>
  <si>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</si>
  <si>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</si>
  <si>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</si>
  <si>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</si>
  <si>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</si>
  <si>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</si>
  <si>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</si>
  <si>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</si>
  <si>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</si>
  <si>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</si>
  <si>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</si>
  <si>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</si>
  <si>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</si>
  <si>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</si>
  <si>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</si>
  <si>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</si>
  <si>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</si>
  <si>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</si>
  <si>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</si>
  <si>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</si>
  <si>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</si>
  <si>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</si>
  <si>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</si>
  <si>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</si>
  <si>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</si>
  <si>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</si>
  <si>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Barcode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</si>
  <si>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</si>
  <si>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</si>
  <si>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</si>
  <si>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</si>
  <si>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</si>
  <si>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</si>
  <si>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</si>
  <si>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</si>
  <si>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</si>
  <si>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</si>
  <si>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</si>
  <si>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</si>
  <si>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</si>
  <si>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</si>
  <si>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</si>
  <si>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</si>
  <si>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</si>
  <si>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</si>
  <si>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</si>
  <si>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</si>
  <si>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</si>
  <si>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</si>
  <si>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</si>
  <si>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</si>
  <si>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</si>
  <si>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</si>
  <si>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</si>
  <si>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</si>
  <si>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</si>
  <si>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</si>
  <si>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</si>
  <si>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</si>
  <si>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</si>
  <si>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</si>
  <si>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</si>
  <si>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</si>
  <si>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</si>
  <si>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</si>
  <si>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</si>
  <si>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</si>
  <si>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</si>
  <si>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</si>
  <si>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</si>
  <si>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</si>
  <si>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</si>
  <si>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</si>
  <si>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</si>
  <si>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</si>
  <si>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</si>
  <si>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</si>
  <si>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</si>
  <si>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</si>
  <si>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</si>
  <si>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</si>
  <si>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</si>
  <si>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</si>
  <si>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</si>
  <si>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</si>
  <si>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</si>
  <si>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</si>
  <si>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</si>
  <si>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</si>
  <si>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</si>
  <si>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</si>
  <si>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</si>
  <si>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</si>
  <si>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</si>
  <si>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</si>
  <si>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</si>
  <si>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</si>
  <si>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</si>
  <si>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</si>
  <si>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</si>
  <si>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</si>
  <si>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</si>
  <si>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</si>
  <si>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</si>
  <si>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</si>
  <si>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</si>
  <si>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</si>
  <si>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</si>
  <si>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</si>
  <si>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</si>
  <si>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</si>
  <si>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</si>
  <si>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</si>
  <si>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</si>
  <si>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</si>
  <si>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</si>
  <si>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</si>
  <si>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</si>
  <si>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</si>
  <si>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</si>
  <si>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</si>
  <si>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</si>
  <si>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</si>
  <si>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</si>
  <si>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</si>
  <si>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</si>
  <si>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</si>
  <si>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</si>
  <si>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</si>
  <si>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</si>
  <si>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</si>
  <si>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</si>
  <si>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</si>
  <si>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</si>
  <si>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</si>
  <si>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</si>
  <si>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</si>
  <si>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</si>
  <si>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</si>
  <si>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</si>
  <si>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</si>
  <si>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</si>
  <si>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</si>
  <si>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</si>
  <si>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</si>
  <si>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</si>
  <si>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</si>
  <si>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</si>
  <si>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</si>
  <si>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</si>
  <si>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</si>
  <si>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</si>
  <si>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</si>
  <si>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</si>
  <si>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</si>
  <si>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</si>
  <si>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</si>
  <si>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</si>
  <si>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</si>
  <si>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</si>
  <si>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</si>
  <si>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</si>
  <si>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</si>
  <si>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</si>
  <si>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AccCO2_soda</t>
  </si>
  <si>
    <t>AccH2O_des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</si>
  <si>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</si>
  <si>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</si>
  <si>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</si>
  <si>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</si>
  <si>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</si>
  <si>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</si>
  <si>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</si>
  <si>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</si>
  <si>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</si>
  <si>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</si>
  <si>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</si>
  <si>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</si>
  <si>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</si>
  <si>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</si>
  <si>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</si>
  <si>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</si>
  <si>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</si>
  <si>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</si>
  <si>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</si>
  <si>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</si>
  <si>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</si>
  <si>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</si>
  <si>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</si>
  <si>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</si>
  <si>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</si>
  <si>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</si>
  <si>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</si>
  <si>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</si>
  <si>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</si>
  <si>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</si>
  <si>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</si>
  <si>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</si>
  <si>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</si>
  <si>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</si>
  <si>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</si>
  <si>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</si>
  <si>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</si>
  <si>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</si>
  <si>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</si>
  <si>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</si>
  <si>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</si>
  <si>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</si>
  <si>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</si>
  <si>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</si>
  <si>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</si>
  <si>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</si>
  <si>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</si>
  <si>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</si>
  <si>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</si>
  <si>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</si>
  <si>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</si>
  <si>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</si>
  <si>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</si>
  <si>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</si>
  <si>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</si>
  <si>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</si>
  <si>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</si>
  <si>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</si>
  <si>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</si>
  <si>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</si>
  <si>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</si>
  <si>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</si>
  <si>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</si>
  <si>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</si>
  <si>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</si>
  <si>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</si>
  <si>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</si>
  <si>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</si>
  <si>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</si>
  <si>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</si>
  <si>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</si>
  <si>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</si>
  <si>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</si>
  <si>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</si>
  <si>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</si>
  <si>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</si>
  <si>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</si>
  <si>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</si>
  <si>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</si>
  <si>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</si>
  <si>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</si>
  <si>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</si>
  <si>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</si>
  <si>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</si>
  <si>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</si>
  <si>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20230718 11:37:46</t>
  </si>
  <si>
    <t>11:37:46</t>
  </si>
  <si>
    <t>none</t>
  </si>
  <si>
    <t>Lindsey</t>
  </si>
  <si>
    <t>20230718</t>
  </si>
  <si>
    <t>AR</t>
  </si>
  <si>
    <t>unconfirmed</t>
  </si>
  <si>
    <t>BNL21850</t>
  </si>
  <si>
    <t>11:36:15</t>
  </si>
  <si>
    <t>2/2</t>
  </si>
  <si>
    <t>00000000</t>
  </si>
  <si>
    <t>iiiiiiii</t>
  </si>
  <si>
    <t>off</t>
  </si>
  <si>
    <t>20230718 11:38:47</t>
  </si>
  <si>
    <t>11:38:47</t>
  </si>
  <si>
    <t>20230718 11:39:48</t>
  </si>
  <si>
    <t>11:39:48</t>
  </si>
  <si>
    <t>20230718 11:40:49</t>
  </si>
  <si>
    <t>11:40:49</t>
  </si>
  <si>
    <t>20230718 11:41:50</t>
  </si>
  <si>
    <t>11:41:50</t>
  </si>
  <si>
    <t>20230718 11:42:51</t>
  </si>
  <si>
    <t>11:42:51</t>
  </si>
  <si>
    <t>20230718 11:43:52</t>
  </si>
  <si>
    <t>11:43:52</t>
  </si>
  <si>
    <t>20230718 11:44:53</t>
  </si>
  <si>
    <t>11:44:53</t>
  </si>
  <si>
    <t>20230718 11:45:54</t>
  </si>
  <si>
    <t>11:45:54</t>
  </si>
  <si>
    <t>20230718 11:46:55</t>
  </si>
  <si>
    <t>11:46:55</t>
  </si>
  <si>
    <t>20230718 11:47:56</t>
  </si>
  <si>
    <t>11:47:56</t>
  </si>
  <si>
    <t>20230718 11:48:57</t>
  </si>
  <si>
    <t>11:48:57</t>
  </si>
  <si>
    <t>20230718 11:49:58</t>
  </si>
  <si>
    <t>11:49:58</t>
  </si>
  <si>
    <t>20230718 11:50:59</t>
  </si>
  <si>
    <t>11:50:59</t>
  </si>
  <si>
    <t>20230718 11:52:00</t>
  </si>
  <si>
    <t>11:52:00</t>
  </si>
  <si>
    <t>20230718 11:53:01</t>
  </si>
  <si>
    <t>11:53:01</t>
  </si>
  <si>
    <t>20230718 11:54:02</t>
  </si>
  <si>
    <t>11:54:02</t>
  </si>
  <si>
    <t>20230718 11:55:46</t>
  </si>
  <si>
    <t>11:55:46</t>
  </si>
  <si>
    <t>20230718 11:57:47</t>
  </si>
  <si>
    <t>11:57:47</t>
  </si>
  <si>
    <t>1/2</t>
  </si>
  <si>
    <t>20230718 11:58:48</t>
  </si>
  <si>
    <t>11:58:48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</si>
</sst>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>
        <v>21</v>
      </c>
    </row>
    <row r="4" spans="1:216" x14ac:dyDescent="0.2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">
      <c r="B7">
        <v>3.8740000000000001</v>
      </c>
      <c r="C7">
        <v>0.5</v>
      </c>
      <c r="D7" t="s">
        <v>53</v>
      </c>
      <c r="E7">
        <v>2</v>
      </c>
    </row>
    <row r="8" spans="1:216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">
      <c r="B9">
        <v>0</v>
      </c>
      <c r="C9">
        <v>0</v>
      </c>
      <c r="D9">
        <v>0</v>
      </c>
      <c r="E9">
        <v>1</v>
      </c>
    </row>
    <row r="10" spans="1:216" x14ac:dyDescent="0.2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">
      <c r="B13">
        <v>0</v>
      </c>
      <c r="C13">
        <v>0</v>
      </c>
      <c r="D13">
        <v>1</v>
      </c>
      <c r="E13">
        <v>0</v>
      </c>
      <c r="F13">
        <v>1</v>
      </c>
    </row>
    <row r="14" spans="1:216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121</v>
      </c>
      <c r="L17" t="s">
        <v>122</v>
      </c>
      <c r="M17" t="s">
        <v>123</v>
      </c>
      <c r="N17" t="s">
        <v>124</v>
      </c>
      <c r="O17" t="s">
        <v>125</v>
      </c>
      <c r="P17" t="s">
        <v>126</v>
      </c>
      <c r="Q17" t="s">
        <v>127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136</v>
      </c>
      <c r="AA17" t="s">
        <v>137</v>
      </c>
      <c r="AB17" t="s">
        <v>138</v>
      </c>
      <c r="AC17" t="s">
        <v>139</v>
      </c>
      <c r="AD17" t="s">
        <v>140</v>
      </c>
      <c r="AE17" t="s">
        <v>141</v>
      </c>
      <c r="AF17" t="s">
        <v>142</v>
      </c>
      <c r="AG17" t="s">
        <v>143</v>
      </c>
      <c r="AH17" t="s">
        <v>144</v>
      </c>
      <c r="AI17" t="s">
        <v>145</v>
      </c>
      <c r="AJ17" t="s">
        <v>98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122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112</v>
      </c>
      <c r="CN17" t="s">
        <v>115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204</v>
      </c>
      <c r="CU17" t="s">
        <v>205</v>
      </c>
      <c r="CV17" t="s">
        <v>206</v>
      </c>
      <c r="CW17" t="s">
        <v>207</v>
      </c>
      <c r="CX17" t="s">
        <v>208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228</v>
      </c>
      <c r="DS17" t="s">
        <v>229</v>
      </c>
      <c r="DT17" t="s">
        <v>230</v>
      </c>
      <c r="DU17" t="s">
        <v>231</v>
      </c>
      <c r="DV17" t="s">
        <v>232</v>
      </c>
      <c r="DW17" t="s">
        <v>233</v>
      </c>
      <c r="DX17" t="s">
        <v>234</v>
      </c>
      <c r="DY17" t="s">
        <v>235</v>
      </c>
      <c r="DZ17" t="s">
        <v>236</v>
      </c>
      <c r="EA17" t="s">
        <v>237</v>
      </c>
      <c r="EB17" t="s">
        <v>238</v>
      </c>
      <c r="EC17" t="s">
        <v>239</v>
      </c>
      <c r="ED17" t="s">
        <v>240</v>
      </c>
      <c r="EE17" t="s">
        <v>241</v>
      </c>
      <c r="EF17" t="s">
        <v>242</v>
      </c>
      <c r="EG17" t="s">
        <v>243</v>
      </c>
      <c r="EH17" t="s">
        <v>244</v>
      </c>
      <c r="EI17" t="s">
        <v>245</v>
      </c>
      <c r="EJ17" t="s">
        <v>246</v>
      </c>
      <c r="EK17" t="s">
        <v>247</v>
      </c>
      <c r="EL17" t="s">
        <v>248</v>
      </c>
      <c r="EM17" t="s">
        <v>249</v>
      </c>
      <c r="EN17" t="s">
        <v>250</v>
      </c>
      <c r="EO17" t="s">
        <v>251</v>
      </c>
      <c r="EP17" t="s">
        <v>252</v>
      </c>
      <c r="EQ17" t="s">
        <v>253</v>
      </c>
      <c r="ER17" t="s">
        <v>254</v>
      </c>
      <c r="ES17" t="s">
        <v>255</v>
      </c>
      <c r="ET17" t="s">
        <v>256</v>
      </c>
      <c r="EU17" t="s">
        <v>257</v>
      </c>
      <c r="EV17" t="s">
        <v>258</v>
      </c>
      <c r="EW17" t="s">
        <v>259</v>
      </c>
      <c r="EX17" t="s">
        <v>260</v>
      </c>
      <c r="EY17" t="s">
        <v>261</v>
      </c>
      <c r="EZ17" t="s">
        <v>262</v>
      </c>
      <c r="FA17" t="s">
        <v>263</v>
      </c>
      <c r="FB17" t="s">
        <v>264</v>
      </c>
      <c r="FC17" t="s">
        <v>265</v>
      </c>
      <c r="FD17" t="s">
        <v>266</v>
      </c>
      <c r="FE17" t="s">
        <v>267</v>
      </c>
      <c r="FF17" t="s">
        <v>268</v>
      </c>
      <c r="FG17" t="s">
        <v>269</v>
      </c>
      <c r="FH17" t="s">
        <v>270</v>
      </c>
      <c r="FI17" t="s">
        <v>271</v>
      </c>
      <c r="FJ17" t="s">
        <v>272</v>
      </c>
      <c r="FK17" t="s">
        <v>273</v>
      </c>
      <c r="FL17" t="s">
        <v>274</v>
      </c>
      <c r="FM17" t="s">
        <v>275</v>
      </c>
      <c r="FN17" t="s">
        <v>276</v>
      </c>
      <c r="FO17" t="s">
        <v>277</v>
      </c>
      <c r="FP17" t="s">
        <v>278</v>
      </c>
      <c r="FQ17" t="s">
        <v>279</v>
      </c>
      <c r="FR17" t="s">
        <v>280</v>
      </c>
      <c r="FS17" t="s">
        <v>281</v>
      </c>
      <c r="FT17" t="s">
        <v>282</v>
      </c>
      <c r="FU17" t="s">
        <v>283</v>
      </c>
      <c r="FV17" t="s">
        <v>284</v>
      </c>
      <c r="FW17" t="s">
        <v>285</v>
      </c>
      <c r="FX17" t="s">
        <v>286</v>
      </c>
      <c r="FY17" t="s">
        <v>287</v>
      </c>
      <c r="FZ17" t="s">
        <v>288</v>
      </c>
      <c r="GA17" t="s">
        <v>289</v>
      </c>
      <c r="GB17" t="s">
        <v>290</v>
      </c>
      <c r="GC17" t="s">
        <v>291</v>
      </c>
      <c r="GD17" t="s">
        <v>292</v>
      </c>
      <c r="GE17" t="s">
        <v>293</v>
      </c>
      <c r="GF17" t="s">
        <v>294</v>
      </c>
      <c r="GG17" t="s">
        <v>295</v>
      </c>
      <c r="GH17" t="s">
        <v>296</v>
      </c>
      <c r="GI17" t="s">
        <v>297</v>
      </c>
      <c r="GJ17" t="s">
        <v>298</v>
      </c>
      <c r="GK17" t="s">
        <v>299</v>
      </c>
      <c r="GL17" t="s">
        <v>300</v>
      </c>
      <c r="GM17" t="s">
        <v>301</v>
      </c>
      <c r="GN17" t="s">
        <v>302</v>
      </c>
      <c r="GO17" t="s">
        <v>303</v>
      </c>
      <c r="GP17" t="s">
        <v>304</v>
      </c>
      <c r="GQ17" t="s">
        <v>305</v>
      </c>
      <c r="GR17" t="s">
        <v>306</v>
      </c>
      <c r="GS17" t="s">
        <v>307</v>
      </c>
      <c r="GT17" t="s">
        <v>308</v>
      </c>
      <c r="GU17" t="s">
        <v>309</v>
      </c>
      <c r="GV17" t="s">
        <v>310</v>
      </c>
      <c r="GW17" t="s">
        <v>311</v>
      </c>
      <c r="GX17" t="s">
        <v>312</v>
      </c>
      <c r="GY17" t="s">
        <v>313</v>
      </c>
      <c r="GZ17" t="s">
        <v>314</v>
      </c>
      <c r="HA17" t="s">
        <v>315</v>
      </c>
      <c r="HB17" t="s">
        <v>316</v>
      </c>
      <c r="HC17" t="s">
        <v>317</v>
      </c>
      <c r="HD17" t="s">
        <v>318</v>
      </c>
      <c r="HE17" t="s">
        <v>319</v>
      </c>
      <c r="HF17" t="s">
        <v>320</v>
      </c>
      <c r="HG17" t="s">
        <v>321</v>
      </c>
      <c r="HH17" t="s">
        <v>322</v>
      </c>
    </row>
    <row r="18" spans="1:216" x14ac:dyDescent="0.2">
      <c r="B18" t="s">
        <v>323</v>
      </c>
      <c r="C18" t="s">
        <v>323</v>
      </c>
      <c r="F18" t="s">
        <v>323</v>
      </c>
      <c r="L18" t="s">
        <v>323</v>
      </c>
      <c r="M18" t="s">
        <v>324</v>
      </c>
      <c r="N18" t="s">
        <v>325</v>
      </c>
      <c r="O18" t="s">
        <v>326</v>
      </c>
      <c r="P18" t="s">
        <v>327</v>
      </c>
      <c r="Q18" t="s">
        <v>327</v>
      </c>
      <c r="R18" t="s">
        <v>161</v>
      </c>
      <c r="S18" t="s">
        <v>161</v>
      </c>
      <c r="T18" t="s">
        <v>324</v>
      </c>
      <c r="U18" t="s">
        <v>324</v>
      </c>
      <c r="V18" t="s">
        <v>324</v>
      </c>
      <c r="W18" t="s">
        <v>324</v>
      </c>
      <c r="X18" t="s">
        <v>328</v>
      </c>
      <c r="Y18" t="s">
        <v>329</v>
      </c>
      <c r="Z18" t="s">
        <v>329</v>
      </c>
      <c r="AA18" t="s">
        <v>330</v>
      </c>
      <c r="AB18" t="s">
        <v>331</v>
      </c>
      <c r="AC18" t="s">
        <v>330</v>
      </c>
      <c r="AD18" t="s">
        <v>330</v>
      </c>
      <c r="AE18" t="s">
        <v>330</v>
      </c>
      <c r="AF18" t="s">
        <v>328</v>
      </c>
      <c r="AG18" t="s">
        <v>328</v>
      </c>
      <c r="AH18" t="s">
        <v>328</v>
      </c>
      <c r="AI18" t="s">
        <v>328</v>
      </c>
      <c r="AJ18" t="s">
        <v>332</v>
      </c>
      <c r="AK18" t="s">
        <v>331</v>
      </c>
      <c r="AM18" t="s">
        <v>331</v>
      </c>
      <c r="AN18" t="s">
        <v>332</v>
      </c>
      <c r="AO18" t="s">
        <v>326</v>
      </c>
      <c r="AP18" t="s">
        <v>326</v>
      </c>
      <c r="AR18" t="s">
        <v>333</v>
      </c>
      <c r="AS18" t="s">
        <v>323</v>
      </c>
      <c r="AT18" t="s">
        <v>327</v>
      </c>
      <c r="AU18" t="s">
        <v>327</v>
      </c>
      <c r="AV18" t="s">
        <v>334</v>
      </c>
      <c r="AW18" t="s">
        <v>334</v>
      </c>
      <c r="AX18" t="s">
        <v>327</v>
      </c>
      <c r="AY18" t="s">
        <v>334</v>
      </c>
      <c r="AZ18" t="s">
        <v>332</v>
      </c>
      <c r="BA18" t="s">
        <v>330</v>
      </c>
      <c r="BB18" t="s">
        <v>330</v>
      </c>
      <c r="BC18" t="s">
        <v>329</v>
      </c>
      <c r="BD18" t="s">
        <v>329</v>
      </c>
      <c r="BE18" t="s">
        <v>329</v>
      </c>
      <c r="BF18" t="s">
        <v>329</v>
      </c>
      <c r="BG18" t="s">
        <v>329</v>
      </c>
      <c r="BH18" t="s">
        <v>335</v>
      </c>
      <c r="BI18" t="s">
        <v>326</v>
      </c>
      <c r="BJ18" t="s">
        <v>326</v>
      </c>
      <c r="BK18" t="s">
        <v>327</v>
      </c>
      <c r="BL18" t="s">
        <v>327</v>
      </c>
      <c r="BM18" t="s">
        <v>327</v>
      </c>
      <c r="BN18" t="s">
        <v>334</v>
      </c>
      <c r="BO18" t="s">
        <v>327</v>
      </c>
      <c r="BP18" t="s">
        <v>334</v>
      </c>
      <c r="BQ18" t="s">
        <v>330</v>
      </c>
      <c r="BR18" t="s">
        <v>330</v>
      </c>
      <c r="BS18" t="s">
        <v>329</v>
      </c>
      <c r="BT18" t="s">
        <v>329</v>
      </c>
      <c r="BU18" t="s">
        <v>326</v>
      </c>
      <c r="BZ18" t="s">
        <v>326</v>
      </c>
      <c r="CC18" t="s">
        <v>329</v>
      </c>
      <c r="CD18" t="s">
        <v>329</v>
      </c>
      <c r="CE18" t="s">
        <v>329</v>
      </c>
      <c r="CF18" t="s">
        <v>329</v>
      </c>
      <c r="CG18" t="s">
        <v>329</v>
      </c>
      <c r="CH18" t="s">
        <v>326</v>
      </c>
      <c r="CI18" t="s">
        <v>326</v>
      </c>
      <c r="CJ18" t="s">
        <v>326</v>
      </c>
      <c r="CK18" t="s">
        <v>323</v>
      </c>
      <c r="CM18" t="s">
        <v>336</v>
      </c>
      <c r="CO18" t="s">
        <v>323</v>
      </c>
      <c r="CP18" t="s">
        <v>323</v>
      </c>
      <c r="CR18" t="s">
        <v>337</v>
      </c>
      <c r="CS18" t="s">
        <v>338</v>
      </c>
      <c r="CT18" t="s">
        <v>337</v>
      </c>
      <c r="CU18" t="s">
        <v>338</v>
      </c>
      <c r="CV18" t="s">
        <v>337</v>
      </c>
      <c r="CW18" t="s">
        <v>338</v>
      </c>
      <c r="CX18" t="s">
        <v>331</v>
      </c>
      <c r="CY18" t="s">
        <v>331</v>
      </c>
      <c r="CZ18" t="s">
        <v>326</v>
      </c>
      <c r="DA18" t="s">
        <v>339</v>
      </c>
      <c r="DB18" t="s">
        <v>326</v>
      </c>
      <c r="DD18" t="s">
        <v>327</v>
      </c>
      <c r="DE18" t="s">
        <v>340</v>
      </c>
      <c r="DF18" t="s">
        <v>327</v>
      </c>
      <c r="DH18" t="s">
        <v>326</v>
      </c>
      <c r="DI18" t="s">
        <v>339</v>
      </c>
      <c r="DJ18" t="s">
        <v>326</v>
      </c>
      <c r="DO18" t="s">
        <v>341</v>
      </c>
      <c r="DP18" t="s">
        <v>341</v>
      </c>
      <c r="EC18" t="s">
        <v>341</v>
      </c>
      <c r="ED18" t="s">
        <v>341</v>
      </c>
      <c r="EE18" t="s">
        <v>342</v>
      </c>
      <c r="EF18" t="s">
        <v>342</v>
      </c>
      <c r="EG18" t="s">
        <v>329</v>
      </c>
      <c r="EH18" t="s">
        <v>329</v>
      </c>
      <c r="EI18" t="s">
        <v>331</v>
      </c>
      <c r="EJ18" t="s">
        <v>329</v>
      </c>
      <c r="EK18" t="s">
        <v>334</v>
      </c>
      <c r="EL18" t="s">
        <v>331</v>
      </c>
      <c r="EM18" t="s">
        <v>331</v>
      </c>
      <c r="EO18" t="s">
        <v>341</v>
      </c>
      <c r="EP18" t="s">
        <v>341</v>
      </c>
      <c r="EQ18" t="s">
        <v>341</v>
      </c>
      <c r="ER18" t="s">
        <v>341</v>
      </c>
      <c r="ES18" t="s">
        <v>341</v>
      </c>
      <c r="ET18" t="s">
        <v>341</v>
      </c>
      <c r="EU18" t="s">
        <v>341</v>
      </c>
      <c r="EV18" t="s">
        <v>343</v>
      </c>
      <c r="EW18" t="s">
        <v>343</v>
      </c>
      <c r="EX18" t="s">
        <v>343</v>
      </c>
      <c r="EY18" t="s">
        <v>344</v>
      </c>
      <c r="EZ18" t="s">
        <v>341</v>
      </c>
      <c r="FA18" t="s">
        <v>341</v>
      </c>
      <c r="FB18" t="s">
        <v>341</v>
      </c>
      <c r="FC18" t="s">
        <v>341</v>
      </c>
      <c r="FD18" t="s">
        <v>341</v>
      </c>
      <c r="FE18" t="s">
        <v>341</v>
      </c>
      <c r="FF18" t="s">
        <v>341</v>
      </c>
      <c r="FG18" t="s">
        <v>341</v>
      </c>
      <c r="FH18" t="s">
        <v>341</v>
      </c>
      <c r="FI18" t="s">
        <v>341</v>
      </c>
      <c r="FJ18" t="s">
        <v>341</v>
      </c>
      <c r="FK18" t="s">
        <v>341</v>
      </c>
      <c r="FR18" t="s">
        <v>341</v>
      </c>
      <c r="FS18" t="s">
        <v>331</v>
      </c>
      <c r="FT18" t="s">
        <v>331</v>
      </c>
      <c r="FU18" t="s">
        <v>337</v>
      </c>
      <c r="FV18" t="s">
        <v>338</v>
      </c>
      <c r="FW18" t="s">
        <v>338</v>
      </c>
      <c r="GA18" t="s">
        <v>338</v>
      </c>
      <c r="GE18" t="s">
        <v>327</v>
      </c>
      <c r="GF18" t="s">
        <v>327</v>
      </c>
      <c r="GG18" t="s">
        <v>334</v>
      </c>
      <c r="GH18" t="s">
        <v>334</v>
      </c>
      <c r="GI18" t="s">
        <v>345</v>
      </c>
      <c r="GJ18" t="s">
        <v>345</v>
      </c>
      <c r="GK18" t="s">
        <v>341</v>
      </c>
      <c r="GL18" t="s">
        <v>341</v>
      </c>
      <c r="GM18" t="s">
        <v>341</v>
      </c>
      <c r="GN18" t="s">
        <v>341</v>
      </c>
      <c r="GO18" t="s">
        <v>341</v>
      </c>
      <c r="GP18" t="s">
        <v>341</v>
      </c>
      <c r="GQ18" t="s">
        <v>329</v>
      </c>
      <c r="GR18" t="s">
        <v>341</v>
      </c>
      <c r="GT18" t="s">
        <v>332</v>
      </c>
      <c r="GU18" t="s">
        <v>332</v>
      </c>
      <c r="GV18" t="s">
        <v>329</v>
      </c>
      <c r="GW18" t="s">
        <v>329</v>
      </c>
      <c r="GX18" t="s">
        <v>329</v>
      </c>
      <c r="GY18" t="s">
        <v>329</v>
      </c>
      <c r="GZ18" t="s">
        <v>329</v>
      </c>
      <c r="HA18" t="s">
        <v>331</v>
      </c>
      <c r="HB18" t="s">
        <v>331</v>
      </c>
      <c r="HC18" t="s">
        <v>331</v>
      </c>
      <c r="HD18" t="s">
        <v>329</v>
      </c>
      <c r="HE18" t="s">
        <v>327</v>
      </c>
      <c r="HF18" t="s">
        <v>334</v>
      </c>
      <c r="HG18" t="s">
        <v>331</v>
      </c>
      <c r="HH18" t="s">
        <v>331</v>
      </c>
    </row>
    <row r="19" spans="1:216" x14ac:dyDescent="0.2">
      <c r="A19">
        <v>1</v>
      </c>
      <c r="B19">
        <v>1689709066.0999999</v>
      </c>
      <c r="C19">
        <v>0</v>
      </c>
      <c r="D19" t="s">
        <v>346</v>
      </c>
      <c r="E19" t="s">
        <v>347</v>
      </c>
      <c r="F19" t="s">
        <v>348</v>
      </c>
      <c r="G19" t="s">
        <v>349</v>
      </c>
      <c r="H19" t="s">
        <v>350</v>
      </c>
      <c r="I19" t="s">
        <v>351</v>
      </c>
      <c r="J19" t="s">
        <v>352</v>
      </c>
      <c r="K19" t="s">
        <v>353</v>
      </c>
      <c r="L19">
        <v>1689709066.0999999</v>
      </c>
      <c r="M19">
        <f t="shared" ref="M19:M38" si="0">(N19)/1000</f>
        <v>9.389695344572314E-4</v>
      </c>
      <c r="N19">
        <f t="shared" ref="N19:N38" si="1">1000*AZ19*AL19*(AV19-AW19)/(100*$B$7*(1000-AL19*AV19))</f>
        <v>0.93896953445723141</v>
      </c>
      <c r="O19">
        <f t="shared" ref="O19:O38" si="2">AZ19*AL19*(AU19-AT19*(1000-AL19*AW19)/(1000-AL19*AV19))/(100*$B$7)</f>
        <v>5.9040878658701574</v>
      </c>
      <c r="P19">
        <f t="shared" ref="P19:P38" si="3">AT19 - IF(AL19&gt;1, O19*$B$7*100/(AN19*BH19), 0)</f>
        <v>399.99299999999999</v>
      </c>
      <c r="Q19">
        <f t="shared" ref="Q19:Q38" si="4">((W19-M19/2)*P19-O19)/(W19+M19/2)</f>
        <v>310.80537554257262</v>
      </c>
      <c r="R19">
        <f t="shared" ref="R19:R38" si="5">Q19*(BA19+BB19)/1000</f>
        <v>31.321193845734506</v>
      </c>
      <c r="S19">
        <f t="shared" ref="S19:S38" si="6">(AT19 - IF(AL19&gt;1, O19*$B$7*100/(AN19*BH19), 0))*(BA19+BB19)/1000</f>
        <v>40.309014179907003</v>
      </c>
      <c r="T19">
        <f t="shared" ref="T19:T38" si="7">2/((1/V19-1/U19)+SIGN(V19)*SQRT((1/V19-1/U19)*(1/V19-1/U19) + 4*$C$7/(($C$7+1)*($C$7+1))*(2*1/V19*1/U19-1/U19*1/U19)))</f>
        <v>0.11363263499468244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3.4954930183056536</v>
      </c>
      <c r="V19">
        <f t="shared" ref="V19:V38" si="9">M19*(1000-(1000*0.61365*EXP(17.502*Z19/(240.97+Z19))/(BA19+BB19)+AV19)/2)/(1000*0.61365*EXP(17.502*Z19/(240.97+Z19))/(BA19+BB19)-AV19)</f>
        <v>0.11161963509785307</v>
      </c>
      <c r="W19">
        <f t="shared" ref="W19:W38" si="10">1/(($C$7+1)/(T19/1.6)+1/(U19/1.37)) + $C$7/(($C$7+1)/(T19/1.6) + $C$7/(U19/1.37))</f>
        <v>6.9940161695143915E-2</v>
      </c>
      <c r="X19">
        <f t="shared" ref="X19:X38" si="11">(AO19*AR19)</f>
        <v>330.74648400000001</v>
      </c>
      <c r="Y19">
        <f t="shared" ref="Y19:Y38" si="12">(BC19+(X19+2*0.95*0.0000000567*(((BC19+$B$9)+273)^4-(BC19+273)^4)-44100*M19)/(1.84*29.3*U19+8*0.95*0.0000000567*(BC19+273)^3))</f>
        <v>18.46265437247186</v>
      </c>
      <c r="Z19">
        <f t="shared" ref="Z19:Z38" si="13">($C$9*BD19+$D$9*BE19+$E$9*Y19)</f>
        <v>18.46265437247186</v>
      </c>
      <c r="AA19">
        <f t="shared" ref="AA19:AA38" si="14">0.61365*EXP(17.502*Z19/(240.97+Z19))</f>
        <v>2.1323145268552874</v>
      </c>
      <c r="AB19">
        <f t="shared" ref="AB19:AB38" si="15">(AC19/AD19*100)</f>
        <v>66.766729839352465</v>
      </c>
      <c r="AC19">
        <f t="shared" ref="AC19:AC38" si="16">AV19*(BA19+BB19)/1000</f>
        <v>1.2990109463997002</v>
      </c>
      <c r="AD19">
        <f t="shared" ref="AD19:AD38" si="17">0.61365*EXP(17.502*BC19/(240.97+BC19))</f>
        <v>1.9455961816989575</v>
      </c>
      <c r="AE19">
        <f t="shared" ref="AE19:AE38" si="18">(AA19-AV19*(BA19+BB19)/1000)</f>
        <v>0.83330358045558728</v>
      </c>
      <c r="AF19">
        <f t="shared" ref="AF19:AF38" si="19">(-M19*44100)</f>
        <v>-41.408556469563905</v>
      </c>
      <c r="AG19">
        <f t="shared" ref="AG19:AG38" si="20">2*29.3*U19*0.92*(BC19-Z19)</f>
        <v>-274.05281074554415</v>
      </c>
      <c r="AH19">
        <f t="shared" ref="AH19:AH38" si="21">2*0.95*0.0000000567*(((BC19+$B$9)+273)^4-(Z19+273)^4)</f>
        <v>-15.400473018439605</v>
      </c>
      <c r="AI19">
        <f t="shared" ref="AI19:AI38" si="22">X19+AH19+AF19+AG19</f>
        <v>-0.11535623354762947</v>
      </c>
      <c r="AJ19">
        <v>0</v>
      </c>
      <c r="AK19">
        <v>0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55087.677890527826</v>
      </c>
      <c r="AO19">
        <f t="shared" ref="AO19:AO38" si="26">$B$13*BI19+$C$13*BJ19+$F$13*BU19*(1-BX19)</f>
        <v>1999.79</v>
      </c>
      <c r="AP19">
        <f t="shared" ref="AP19:AP38" si="27">AO19*AQ19</f>
        <v>1685.8235999999999</v>
      </c>
      <c r="AQ19">
        <f t="shared" ref="AQ19:AQ38" si="28">($B$13*$D$11+$C$13*$D$11+$F$13*((CH19+BZ19)/MAX(CH19+BZ19+CI19, 0.1)*$I$11+CI19/MAX(CH19+BZ19+CI19, 0.1)*$J$11))/($B$13+$C$13+$F$13)</f>
        <v>0.84300031503307848</v>
      </c>
      <c r="AR19">
        <f t="shared" ref="AR19:AR38" si="29">($B$13*$K$11+$C$13*$K$11+$F$13*((CH19+BZ19)/MAX(CH19+BZ19+CI19, 0.1)*$P$11+CI19/MAX(CH19+BZ19+CI19, 0.1)*$Q$11))/($B$13+$C$13+$F$13)</f>
        <v>0.16539060801384145</v>
      </c>
      <c r="AS19">
        <v>1689709066.0999999</v>
      </c>
      <c r="AT19">
        <v>399.99299999999999</v>
      </c>
      <c r="AU19">
        <v>406.07100000000003</v>
      </c>
      <c r="AV19">
        <v>12.8903</v>
      </c>
      <c r="AW19">
        <v>11.9932</v>
      </c>
      <c r="AX19">
        <v>402.49200000000002</v>
      </c>
      <c r="AY19">
        <v>12.9572</v>
      </c>
      <c r="AZ19">
        <v>400.25400000000002</v>
      </c>
      <c r="BA19">
        <v>100.67400000000001</v>
      </c>
      <c r="BB19">
        <v>0.100299</v>
      </c>
      <c r="BC19">
        <v>17.008400000000002</v>
      </c>
      <c r="BD19">
        <v>16.593299999999999</v>
      </c>
      <c r="BE19">
        <v>999.9</v>
      </c>
      <c r="BF19">
        <v>0</v>
      </c>
      <c r="BG19">
        <v>0</v>
      </c>
      <c r="BH19">
        <v>10003.799999999999</v>
      </c>
      <c r="BI19">
        <v>0</v>
      </c>
      <c r="BJ19">
        <v>540.99199999999996</v>
      </c>
      <c r="BK19">
        <v>-6.0789200000000001</v>
      </c>
      <c r="BL19">
        <v>405.21600000000001</v>
      </c>
      <c r="BM19">
        <v>411.00099999999998</v>
      </c>
      <c r="BN19">
        <v>0.89710000000000001</v>
      </c>
      <c r="BO19">
        <v>406.07100000000003</v>
      </c>
      <c r="BP19">
        <v>11.9932</v>
      </c>
      <c r="BQ19">
        <v>1.29772</v>
      </c>
      <c r="BR19">
        <v>1.2074100000000001</v>
      </c>
      <c r="BS19">
        <v>10.772500000000001</v>
      </c>
      <c r="BT19">
        <v>9.6932200000000002</v>
      </c>
      <c r="BU19">
        <v>1999.79</v>
      </c>
      <c r="BV19">
        <v>0.89998800000000001</v>
      </c>
      <c r="BW19">
        <v>0.100012</v>
      </c>
      <c r="BX19">
        <v>0</v>
      </c>
      <c r="BY19">
        <v>2.6903999999999999</v>
      </c>
      <c r="BZ19">
        <v>0</v>
      </c>
      <c r="CA19">
        <v>6011.04</v>
      </c>
      <c r="CB19">
        <v>19108.599999999999</v>
      </c>
      <c r="CC19">
        <v>37.875</v>
      </c>
      <c r="CD19">
        <v>39.686999999999998</v>
      </c>
      <c r="CE19">
        <v>39.125</v>
      </c>
      <c r="CF19">
        <v>37.625</v>
      </c>
      <c r="CG19">
        <v>36.811999999999998</v>
      </c>
      <c r="CH19">
        <v>1799.79</v>
      </c>
      <c r="CI19">
        <v>200</v>
      </c>
      <c r="CJ19">
        <v>0</v>
      </c>
      <c r="CK19">
        <v>1689709070.0999999</v>
      </c>
      <c r="CL19">
        <v>0</v>
      </c>
      <c r="CM19">
        <v>1689708975.0999999</v>
      </c>
      <c r="CN19" t="s">
        <v>354</v>
      </c>
      <c r="CO19">
        <v>1689708975</v>
      </c>
      <c r="CP19">
        <v>1689708975.0999999</v>
      </c>
      <c r="CQ19">
        <v>22</v>
      </c>
      <c r="CR19">
        <v>-2.5000000000000001E-2</v>
      </c>
      <c r="CS19">
        <v>7.0000000000000001E-3</v>
      </c>
      <c r="CT19">
        <v>-2.5</v>
      </c>
      <c r="CU19">
        <v>-6.7000000000000004E-2</v>
      </c>
      <c r="CV19">
        <v>406</v>
      </c>
      <c r="CW19">
        <v>12</v>
      </c>
      <c r="CX19">
        <v>0.19</v>
      </c>
      <c r="CY19">
        <v>0.06</v>
      </c>
      <c r="CZ19">
        <v>6.5180461298753496</v>
      </c>
      <c r="DA19">
        <v>-1.4450700302801101E-2</v>
      </c>
      <c r="DB19">
        <v>2.9004424492694199E-2</v>
      </c>
      <c r="DC19">
        <v>1</v>
      </c>
      <c r="DD19">
        <v>406.069428571429</v>
      </c>
      <c r="DE19">
        <v>-3.4207792206926102E-2</v>
      </c>
      <c r="DF19">
        <v>3.0094409271286499E-2</v>
      </c>
      <c r="DG19">
        <v>-1</v>
      </c>
      <c r="DH19">
        <v>2000.0428571428599</v>
      </c>
      <c r="DI19">
        <v>0.21872201265830599</v>
      </c>
      <c r="DJ19">
        <v>0.14661718398424101</v>
      </c>
      <c r="DK19">
        <v>1</v>
      </c>
      <c r="DL19">
        <v>2</v>
      </c>
      <c r="DM19">
        <v>2</v>
      </c>
      <c r="DN19" t="s">
        <v>355</v>
      </c>
      <c r="DO19">
        <v>2.6577299999999999</v>
      </c>
      <c r="DP19">
        <v>2.8326199999999999</v>
      </c>
      <c r="DQ19">
        <v>9.5966800000000005E-2</v>
      </c>
      <c r="DR19">
        <v>9.6947900000000004E-2</v>
      </c>
      <c r="DS19">
        <v>7.76419E-2</v>
      </c>
      <c r="DT19">
        <v>7.3744400000000002E-2</v>
      </c>
      <c r="DU19">
        <v>28894.5</v>
      </c>
      <c r="DV19">
        <v>30236.5</v>
      </c>
      <c r="DW19">
        <v>29675.3</v>
      </c>
      <c r="DX19">
        <v>31195.7</v>
      </c>
      <c r="DY19">
        <v>35843.199999999997</v>
      </c>
      <c r="DZ19">
        <v>37873.1</v>
      </c>
      <c r="EA19">
        <v>40704</v>
      </c>
      <c r="EB19">
        <v>43270.3</v>
      </c>
      <c r="EC19">
        <v>1.8963000000000001</v>
      </c>
      <c r="ED19">
        <v>2.3079499999999999</v>
      </c>
      <c r="EE19">
        <v>-1.09896E-2</v>
      </c>
      <c r="EF19">
        <v>0</v>
      </c>
      <c r="EG19">
        <v>16.7761</v>
      </c>
      <c r="EH19">
        <v>999.9</v>
      </c>
      <c r="EI19">
        <v>43.127000000000002</v>
      </c>
      <c r="EJ19">
        <v>22.818999999999999</v>
      </c>
      <c r="EK19">
        <v>11.9468</v>
      </c>
      <c r="EL19">
        <v>61.516199999999998</v>
      </c>
      <c r="EM19">
        <v>16.1098</v>
      </c>
      <c r="EN19">
        <v>1</v>
      </c>
      <c r="EO19">
        <v>-0.52190499999999995</v>
      </c>
      <c r="EP19">
        <v>2.6743000000000001</v>
      </c>
      <c r="EQ19">
        <v>20.264600000000002</v>
      </c>
      <c r="ER19">
        <v>5.2430500000000002</v>
      </c>
      <c r="ES19">
        <v>11.8302</v>
      </c>
      <c r="ET19">
        <v>4.9828999999999999</v>
      </c>
      <c r="EU19">
        <v>3.2989999999999999</v>
      </c>
      <c r="EV19">
        <v>173</v>
      </c>
      <c r="EW19">
        <v>3773.8</v>
      </c>
      <c r="EX19">
        <v>9060</v>
      </c>
      <c r="EY19">
        <v>57.8</v>
      </c>
      <c r="EZ19">
        <v>1.87331</v>
      </c>
      <c r="FA19">
        <v>1.87897</v>
      </c>
      <c r="FB19">
        <v>1.87927</v>
      </c>
      <c r="FC19">
        <v>1.87988</v>
      </c>
      <c r="FD19">
        <v>1.8774999999999999</v>
      </c>
      <c r="FE19">
        <v>1.8768199999999999</v>
      </c>
      <c r="FF19">
        <v>1.8772899999999999</v>
      </c>
      <c r="FG19">
        <v>1.87486</v>
      </c>
      <c r="FH19">
        <v>0</v>
      </c>
      <c r="FI19">
        <v>0</v>
      </c>
      <c r="FJ19">
        <v>0</v>
      </c>
      <c r="FK19">
        <v>0</v>
      </c>
      <c r="FL19" t="s">
        <v>356</v>
      </c>
      <c r="FM19" t="s">
        <v>357</v>
      </c>
      <c r="FN19" t="s">
        <v>358</v>
      </c>
      <c r="FO19" t="s">
        <v>358</v>
      </c>
      <c r="FP19" t="s">
        <v>358</v>
      </c>
      <c r="FQ19" t="s">
        <v>358</v>
      </c>
      <c r="FR19">
        <v>0</v>
      </c>
      <c r="FS19">
        <v>100</v>
      </c>
      <c r="FT19">
        <v>100</v>
      </c>
      <c r="FU19">
        <v>-2.4990000000000001</v>
      </c>
      <c r="FV19">
        <v>-6.6900000000000001E-2</v>
      </c>
      <c r="FW19">
        <v>-2.5005000000000002</v>
      </c>
      <c r="FX19">
        <v>1.4527799999999999E-4</v>
      </c>
      <c r="FY19">
        <v>-4.3579499999999999E-7</v>
      </c>
      <c r="FZ19">
        <v>2.0799100000000001E-10</v>
      </c>
      <c r="GA19">
        <v>-6.6890909090906406E-2</v>
      </c>
      <c r="GB19">
        <v>0</v>
      </c>
      <c r="GC19">
        <v>0</v>
      </c>
      <c r="GD19">
        <v>0</v>
      </c>
      <c r="GE19">
        <v>4</v>
      </c>
      <c r="GF19">
        <v>2147</v>
      </c>
      <c r="GG19">
        <v>-1</v>
      </c>
      <c r="GH19">
        <v>-1</v>
      </c>
      <c r="GI19">
        <v>1.5</v>
      </c>
      <c r="GJ19">
        <v>1.5</v>
      </c>
      <c r="GK19">
        <v>1.0449200000000001</v>
      </c>
      <c r="GL19">
        <v>2.5109900000000001</v>
      </c>
      <c r="GM19">
        <v>1.54541</v>
      </c>
      <c r="GN19">
        <v>2.2973599999999998</v>
      </c>
      <c r="GO19">
        <v>1.5979000000000001</v>
      </c>
      <c r="GP19">
        <v>2.3718300000000001</v>
      </c>
      <c r="GQ19">
        <v>26.416599999999999</v>
      </c>
      <c r="GR19">
        <v>15.287800000000001</v>
      </c>
      <c r="GS19">
        <v>18</v>
      </c>
      <c r="GT19">
        <v>387.29700000000003</v>
      </c>
      <c r="GU19">
        <v>695.95100000000002</v>
      </c>
      <c r="GV19">
        <v>13.862299999999999</v>
      </c>
      <c r="GW19">
        <v>19.855799999999999</v>
      </c>
      <c r="GX19">
        <v>29.9999</v>
      </c>
      <c r="GY19">
        <v>19.996300000000002</v>
      </c>
      <c r="GZ19">
        <v>19.9696</v>
      </c>
      <c r="HA19">
        <v>20.9788</v>
      </c>
      <c r="HB19">
        <v>-30</v>
      </c>
      <c r="HC19">
        <v>-30</v>
      </c>
      <c r="HD19">
        <v>13.8629</v>
      </c>
      <c r="HE19">
        <v>406.04</v>
      </c>
      <c r="HF19">
        <v>0</v>
      </c>
      <c r="HG19">
        <v>100.997</v>
      </c>
      <c r="HH19">
        <v>100.29</v>
      </c>
    </row>
    <row r="20" spans="1:216" x14ac:dyDescent="0.2">
      <c r="A20">
        <v>2</v>
      </c>
      <c r="B20">
        <v>1689709127.0999999</v>
      </c>
      <c r="C20">
        <v>61</v>
      </c>
      <c r="D20" t="s">
        <v>359</v>
      </c>
      <c r="E20" t="s">
        <v>360</v>
      </c>
      <c r="F20" t="s">
        <v>348</v>
      </c>
      <c r="G20" t="s">
        <v>349</v>
      </c>
      <c r="H20" t="s">
        <v>350</v>
      </c>
      <c r="I20" t="s">
        <v>351</v>
      </c>
      <c r="J20" t="s">
        <v>352</v>
      </c>
      <c r="K20" t="s">
        <v>353</v>
      </c>
      <c r="L20">
        <v>1689709127.0999999</v>
      </c>
      <c r="M20">
        <f t="shared" si="0"/>
        <v>9.537677893393401E-4</v>
      </c>
      <c r="N20">
        <f t="shared" si="1"/>
        <v>0.95376778933934014</v>
      </c>
      <c r="O20">
        <f t="shared" si="2"/>
        <v>5.8108043118899255</v>
      </c>
      <c r="P20">
        <f t="shared" si="3"/>
        <v>400.00599999999997</v>
      </c>
      <c r="Q20">
        <f t="shared" si="4"/>
        <v>316.25527162209943</v>
      </c>
      <c r="R20">
        <f t="shared" si="5"/>
        <v>31.871327716930615</v>
      </c>
      <c r="S20">
        <f t="shared" si="6"/>
        <v>40.311493463331999</v>
      </c>
      <c r="T20">
        <f t="shared" si="7"/>
        <v>0.11944774940368484</v>
      </c>
      <c r="U20">
        <f t="shared" si="8"/>
        <v>3.4906371726201977</v>
      </c>
      <c r="V20">
        <f t="shared" si="9"/>
        <v>0.1172225907773659</v>
      </c>
      <c r="W20">
        <f t="shared" si="10"/>
        <v>7.3460588294125967E-2</v>
      </c>
      <c r="X20">
        <f t="shared" si="11"/>
        <v>297.71099699999996</v>
      </c>
      <c r="Y20">
        <f t="shared" si="12"/>
        <v>18.279237195967813</v>
      </c>
      <c r="Z20">
        <f t="shared" si="13"/>
        <v>18.279237195967813</v>
      </c>
      <c r="AA20">
        <f t="shared" si="14"/>
        <v>2.1079305403632276</v>
      </c>
      <c r="AB20">
        <f t="shared" si="15"/>
        <v>66.97917901769064</v>
      </c>
      <c r="AC20">
        <f t="shared" si="16"/>
        <v>1.301840153796</v>
      </c>
      <c r="AD20">
        <f t="shared" si="17"/>
        <v>1.9436490158414097</v>
      </c>
      <c r="AE20">
        <f t="shared" si="18"/>
        <v>0.80609038656722753</v>
      </c>
      <c r="AF20">
        <f t="shared" si="19"/>
        <v>-42.0611595098649</v>
      </c>
      <c r="AG20">
        <f t="shared" si="20"/>
        <v>-242.12869153283262</v>
      </c>
      <c r="AH20">
        <f t="shared" si="21"/>
        <v>-13.611398210777773</v>
      </c>
      <c r="AI20">
        <f t="shared" si="22"/>
        <v>-9.0252253475341604E-2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54979.789084486802</v>
      </c>
      <c r="AO20">
        <f t="shared" si="26"/>
        <v>1800.06</v>
      </c>
      <c r="AP20">
        <f t="shared" si="27"/>
        <v>1517.4500999999998</v>
      </c>
      <c r="AQ20">
        <f t="shared" si="28"/>
        <v>0.84299973334222189</v>
      </c>
      <c r="AR20">
        <f t="shared" si="29"/>
        <v>0.16538948535048831</v>
      </c>
      <c r="AS20">
        <v>1689709127.0999999</v>
      </c>
      <c r="AT20">
        <v>400.00599999999997</v>
      </c>
      <c r="AU20">
        <v>406.00200000000001</v>
      </c>
      <c r="AV20">
        <v>12.917999999999999</v>
      </c>
      <c r="AW20">
        <v>12.006399999999999</v>
      </c>
      <c r="AX20">
        <v>402.505</v>
      </c>
      <c r="AY20">
        <v>12.9849</v>
      </c>
      <c r="AZ20">
        <v>400.084</v>
      </c>
      <c r="BA20">
        <v>100.67700000000001</v>
      </c>
      <c r="BB20">
        <v>0.10022200000000001</v>
      </c>
      <c r="BC20">
        <v>16.992599999999999</v>
      </c>
      <c r="BD20">
        <v>16.575500000000002</v>
      </c>
      <c r="BE20">
        <v>999.9</v>
      </c>
      <c r="BF20">
        <v>0</v>
      </c>
      <c r="BG20">
        <v>0</v>
      </c>
      <c r="BH20">
        <v>9982.5</v>
      </c>
      <c r="BI20">
        <v>0</v>
      </c>
      <c r="BJ20">
        <v>555.37099999999998</v>
      </c>
      <c r="BK20">
        <v>-5.9964899999999997</v>
      </c>
      <c r="BL20">
        <v>405.24099999999999</v>
      </c>
      <c r="BM20">
        <v>410.93599999999998</v>
      </c>
      <c r="BN20">
        <v>0.91161000000000003</v>
      </c>
      <c r="BO20">
        <v>406.00200000000001</v>
      </c>
      <c r="BP20">
        <v>12.006399999999999</v>
      </c>
      <c r="BQ20">
        <v>1.3005500000000001</v>
      </c>
      <c r="BR20">
        <v>1.2087699999999999</v>
      </c>
      <c r="BS20">
        <v>10.805199999999999</v>
      </c>
      <c r="BT20">
        <v>9.7099700000000002</v>
      </c>
      <c r="BU20">
        <v>1800.06</v>
      </c>
      <c r="BV20">
        <v>0.90000999999999998</v>
      </c>
      <c r="BW20">
        <v>9.9989900000000007E-2</v>
      </c>
      <c r="BX20">
        <v>0</v>
      </c>
      <c r="BY20">
        <v>2.6404999999999998</v>
      </c>
      <c r="BZ20">
        <v>0</v>
      </c>
      <c r="CA20">
        <v>5450.22</v>
      </c>
      <c r="CB20">
        <v>17200.2</v>
      </c>
      <c r="CC20">
        <v>38</v>
      </c>
      <c r="CD20">
        <v>39.811999999999998</v>
      </c>
      <c r="CE20">
        <v>39.311999999999998</v>
      </c>
      <c r="CF20">
        <v>37.811999999999998</v>
      </c>
      <c r="CG20">
        <v>36.936999999999998</v>
      </c>
      <c r="CH20">
        <v>1620.07</v>
      </c>
      <c r="CI20">
        <v>179.99</v>
      </c>
      <c r="CJ20">
        <v>0</v>
      </c>
      <c r="CK20">
        <v>1689709130.7</v>
      </c>
      <c r="CL20">
        <v>0</v>
      </c>
      <c r="CM20">
        <v>1689708975.0999999</v>
      </c>
      <c r="CN20" t="s">
        <v>354</v>
      </c>
      <c r="CO20">
        <v>1689708975</v>
      </c>
      <c r="CP20">
        <v>1689708975.0999999</v>
      </c>
      <c r="CQ20">
        <v>22</v>
      </c>
      <c r="CR20">
        <v>-2.5000000000000001E-2</v>
      </c>
      <c r="CS20">
        <v>7.0000000000000001E-3</v>
      </c>
      <c r="CT20">
        <v>-2.5</v>
      </c>
      <c r="CU20">
        <v>-6.7000000000000004E-2</v>
      </c>
      <c r="CV20">
        <v>406</v>
      </c>
      <c r="CW20">
        <v>12</v>
      </c>
      <c r="CX20">
        <v>0.19</v>
      </c>
      <c r="CY20">
        <v>0.06</v>
      </c>
      <c r="CZ20">
        <v>6.4485730235729797</v>
      </c>
      <c r="DA20">
        <v>-0.46943937161369997</v>
      </c>
      <c r="DB20">
        <v>6.4798948957690103E-2</v>
      </c>
      <c r="DC20">
        <v>1</v>
      </c>
      <c r="DD20">
        <v>406.04157142857099</v>
      </c>
      <c r="DE20">
        <v>-0.23119480519403199</v>
      </c>
      <c r="DF20">
        <v>3.1948725928202401E-2</v>
      </c>
      <c r="DG20">
        <v>-1</v>
      </c>
      <c r="DH20">
        <v>1799.9794999999999</v>
      </c>
      <c r="DI20">
        <v>7.7008643795243401E-2</v>
      </c>
      <c r="DJ20">
        <v>0.131509505359858</v>
      </c>
      <c r="DK20">
        <v>1</v>
      </c>
      <c r="DL20">
        <v>2</v>
      </c>
      <c r="DM20">
        <v>2</v>
      </c>
      <c r="DN20" t="s">
        <v>355</v>
      </c>
      <c r="DO20">
        <v>2.6572499999999999</v>
      </c>
      <c r="DP20">
        <v>2.8323499999999999</v>
      </c>
      <c r="DQ20">
        <v>9.5975000000000005E-2</v>
      </c>
      <c r="DR20">
        <v>9.6941100000000002E-2</v>
      </c>
      <c r="DS20">
        <v>7.7773099999999998E-2</v>
      </c>
      <c r="DT20">
        <v>7.3810200000000006E-2</v>
      </c>
      <c r="DU20">
        <v>28895.599999999999</v>
      </c>
      <c r="DV20">
        <v>30236.2</v>
      </c>
      <c r="DW20">
        <v>29676.6</v>
      </c>
      <c r="DX20">
        <v>31195.1</v>
      </c>
      <c r="DY20">
        <v>35838.800000000003</v>
      </c>
      <c r="DZ20">
        <v>37869.699999999997</v>
      </c>
      <c r="EA20">
        <v>40704.9</v>
      </c>
      <c r="EB20">
        <v>43269.5</v>
      </c>
      <c r="EC20">
        <v>1.8962000000000001</v>
      </c>
      <c r="ED20">
        <v>2.3079200000000002</v>
      </c>
      <c r="EE20">
        <v>-1.3790999999999999E-2</v>
      </c>
      <c r="EF20">
        <v>0</v>
      </c>
      <c r="EG20">
        <v>16.8049</v>
      </c>
      <c r="EH20">
        <v>999.9</v>
      </c>
      <c r="EI20">
        <v>43.078000000000003</v>
      </c>
      <c r="EJ20">
        <v>22.86</v>
      </c>
      <c r="EK20">
        <v>11.9649</v>
      </c>
      <c r="EL20">
        <v>61.836199999999998</v>
      </c>
      <c r="EM20">
        <v>16.5505</v>
      </c>
      <c r="EN20">
        <v>1</v>
      </c>
      <c r="EO20">
        <v>-0.523567</v>
      </c>
      <c r="EP20">
        <v>2.2382</v>
      </c>
      <c r="EQ20">
        <v>20.273399999999999</v>
      </c>
      <c r="ER20">
        <v>5.24125</v>
      </c>
      <c r="ES20">
        <v>11.8302</v>
      </c>
      <c r="ET20">
        <v>4.9823000000000004</v>
      </c>
      <c r="EU20">
        <v>3.2989999999999999</v>
      </c>
      <c r="EV20">
        <v>173</v>
      </c>
      <c r="EW20">
        <v>3775.2</v>
      </c>
      <c r="EX20">
        <v>9060</v>
      </c>
      <c r="EY20">
        <v>57.8</v>
      </c>
      <c r="EZ20">
        <v>1.8733200000000001</v>
      </c>
      <c r="FA20">
        <v>1.87897</v>
      </c>
      <c r="FB20">
        <v>1.8792800000000001</v>
      </c>
      <c r="FC20">
        <v>1.87988</v>
      </c>
      <c r="FD20">
        <v>1.8775900000000001</v>
      </c>
      <c r="FE20">
        <v>1.87683</v>
      </c>
      <c r="FF20">
        <v>1.8773</v>
      </c>
      <c r="FG20">
        <v>1.8749100000000001</v>
      </c>
      <c r="FH20">
        <v>0</v>
      </c>
      <c r="FI20">
        <v>0</v>
      </c>
      <c r="FJ20">
        <v>0</v>
      </c>
      <c r="FK20">
        <v>0</v>
      </c>
      <c r="FL20" t="s">
        <v>356</v>
      </c>
      <c r="FM20" t="s">
        <v>357</v>
      </c>
      <c r="FN20" t="s">
        <v>358</v>
      </c>
      <c r="FO20" t="s">
        <v>358</v>
      </c>
      <c r="FP20" t="s">
        <v>358</v>
      </c>
      <c r="FQ20" t="s">
        <v>358</v>
      </c>
      <c r="FR20">
        <v>0</v>
      </c>
      <c r="FS20">
        <v>100</v>
      </c>
      <c r="FT20">
        <v>100</v>
      </c>
      <c r="FU20">
        <v>-2.4990000000000001</v>
      </c>
      <c r="FV20">
        <v>-6.6900000000000001E-2</v>
      </c>
      <c r="FW20">
        <v>-2.5005000000000002</v>
      </c>
      <c r="FX20">
        <v>1.4527799999999999E-4</v>
      </c>
      <c r="FY20">
        <v>-4.3579499999999999E-7</v>
      </c>
      <c r="FZ20">
        <v>2.0799100000000001E-10</v>
      </c>
      <c r="GA20">
        <v>-6.6890909090906406E-2</v>
      </c>
      <c r="GB20">
        <v>0</v>
      </c>
      <c r="GC20">
        <v>0</v>
      </c>
      <c r="GD20">
        <v>0</v>
      </c>
      <c r="GE20">
        <v>4</v>
      </c>
      <c r="GF20">
        <v>2147</v>
      </c>
      <c r="GG20">
        <v>-1</v>
      </c>
      <c r="GH20">
        <v>-1</v>
      </c>
      <c r="GI20">
        <v>2.5</v>
      </c>
      <c r="GJ20">
        <v>2.5</v>
      </c>
      <c r="GK20">
        <v>1.0449200000000001</v>
      </c>
      <c r="GL20">
        <v>2.52075</v>
      </c>
      <c r="GM20">
        <v>1.54541</v>
      </c>
      <c r="GN20">
        <v>2.2973599999999998</v>
      </c>
      <c r="GO20">
        <v>1.5979000000000001</v>
      </c>
      <c r="GP20">
        <v>2.3559600000000001</v>
      </c>
      <c r="GQ20">
        <v>26.4373</v>
      </c>
      <c r="GR20">
        <v>15.287800000000001</v>
      </c>
      <c r="GS20">
        <v>18</v>
      </c>
      <c r="GT20">
        <v>387.14499999999998</v>
      </c>
      <c r="GU20">
        <v>695.72400000000005</v>
      </c>
      <c r="GV20">
        <v>14.161099999999999</v>
      </c>
      <c r="GW20">
        <v>19.848299999999998</v>
      </c>
      <c r="GX20">
        <v>30.0001</v>
      </c>
      <c r="GY20">
        <v>19.982199999999999</v>
      </c>
      <c r="GZ20">
        <v>19.9558</v>
      </c>
      <c r="HA20">
        <v>20.978300000000001</v>
      </c>
      <c r="HB20">
        <v>-30</v>
      </c>
      <c r="HC20">
        <v>-30</v>
      </c>
      <c r="HD20">
        <v>14.164999999999999</v>
      </c>
      <c r="HE20">
        <v>405.99799999999999</v>
      </c>
      <c r="HF20">
        <v>0</v>
      </c>
      <c r="HG20">
        <v>101</v>
      </c>
      <c r="HH20">
        <v>100.288</v>
      </c>
    </row>
    <row r="21" spans="1:216" x14ac:dyDescent="0.2">
      <c r="A21">
        <v>3</v>
      </c>
      <c r="B21">
        <v>1689709188.0999999</v>
      </c>
      <c r="C21">
        <v>122</v>
      </c>
      <c r="D21" t="s">
        <v>361</v>
      </c>
      <c r="E21" t="s">
        <v>362</v>
      </c>
      <c r="F21" t="s">
        <v>348</v>
      </c>
      <c r="G21" t="s">
        <v>349</v>
      </c>
      <c r="H21" t="s">
        <v>350</v>
      </c>
      <c r="I21" t="s">
        <v>351</v>
      </c>
      <c r="J21" t="s">
        <v>352</v>
      </c>
      <c r="K21" t="s">
        <v>353</v>
      </c>
      <c r="L21">
        <v>1689709188.0999999</v>
      </c>
      <c r="M21">
        <f t="shared" si="0"/>
        <v>9.2380772325112296E-4</v>
      </c>
      <c r="N21">
        <f t="shared" si="1"/>
        <v>0.92380772325112293</v>
      </c>
      <c r="O21">
        <f t="shared" si="2"/>
        <v>5.6700705807551248</v>
      </c>
      <c r="P21">
        <f t="shared" si="3"/>
        <v>400.05799999999999</v>
      </c>
      <c r="Q21">
        <f t="shared" si="4"/>
        <v>318.71726318751519</v>
      </c>
      <c r="R21">
        <f t="shared" si="5"/>
        <v>32.120001584837667</v>
      </c>
      <c r="S21">
        <f t="shared" si="6"/>
        <v>40.317438301002404</v>
      </c>
      <c r="T21">
        <f t="shared" si="7"/>
        <v>0.119990274162422</v>
      </c>
      <c r="U21">
        <f t="shared" si="8"/>
        <v>3.4918395925053414</v>
      </c>
      <c r="V21">
        <f t="shared" si="9"/>
        <v>0.11774581886183318</v>
      </c>
      <c r="W21">
        <f t="shared" si="10"/>
        <v>7.3789295323190701E-2</v>
      </c>
      <c r="X21">
        <f t="shared" si="11"/>
        <v>248.07063600000001</v>
      </c>
      <c r="Y21">
        <f t="shared" si="12"/>
        <v>18.049308131551747</v>
      </c>
      <c r="Z21">
        <f t="shared" si="13"/>
        <v>18.049308131551747</v>
      </c>
      <c r="AA21">
        <f t="shared" si="14"/>
        <v>2.0777088211248365</v>
      </c>
      <c r="AB21">
        <f t="shared" si="15"/>
        <v>66.840791235641049</v>
      </c>
      <c r="AC21">
        <f t="shared" si="16"/>
        <v>1.3002705918821602</v>
      </c>
      <c r="AD21">
        <f t="shared" si="17"/>
        <v>1.9453249547842364</v>
      </c>
      <c r="AE21">
        <f t="shared" si="18"/>
        <v>0.77743822924267625</v>
      </c>
      <c r="AF21">
        <f t="shared" si="19"/>
        <v>-40.739920595374521</v>
      </c>
      <c r="AG21">
        <f t="shared" si="20"/>
        <v>-196.3672505108743</v>
      </c>
      <c r="AH21">
        <f t="shared" si="21"/>
        <v>-11.022757729196819</v>
      </c>
      <c r="AI21">
        <f t="shared" si="22"/>
        <v>-5.9292835445631908E-2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55004.724430144677</v>
      </c>
      <c r="AO21">
        <f t="shared" si="26"/>
        <v>1499.91</v>
      </c>
      <c r="AP21">
        <f t="shared" si="27"/>
        <v>1264.4243999999999</v>
      </c>
      <c r="AQ21">
        <f t="shared" si="28"/>
        <v>0.84300018001080057</v>
      </c>
      <c r="AR21">
        <f t="shared" si="29"/>
        <v>0.16539034742084524</v>
      </c>
      <c r="AS21">
        <v>1689709188.0999999</v>
      </c>
      <c r="AT21">
        <v>400.05799999999999</v>
      </c>
      <c r="AU21">
        <v>405.90300000000002</v>
      </c>
      <c r="AV21">
        <v>12.902200000000001</v>
      </c>
      <c r="AW21">
        <v>12.0197</v>
      </c>
      <c r="AX21">
        <v>402.55700000000002</v>
      </c>
      <c r="AY21">
        <v>12.969099999999999</v>
      </c>
      <c r="AZ21">
        <v>400.30099999999999</v>
      </c>
      <c r="BA21">
        <v>100.679</v>
      </c>
      <c r="BB21">
        <v>9.9982799999999997E-2</v>
      </c>
      <c r="BC21">
        <v>17.0062</v>
      </c>
      <c r="BD21">
        <v>16.5642</v>
      </c>
      <c r="BE21">
        <v>999.9</v>
      </c>
      <c r="BF21">
        <v>0</v>
      </c>
      <c r="BG21">
        <v>0</v>
      </c>
      <c r="BH21">
        <v>9987.5</v>
      </c>
      <c r="BI21">
        <v>0</v>
      </c>
      <c r="BJ21">
        <v>546.87900000000002</v>
      </c>
      <c r="BK21">
        <v>-5.8450899999999999</v>
      </c>
      <c r="BL21">
        <v>405.28699999999998</v>
      </c>
      <c r="BM21">
        <v>410.84100000000001</v>
      </c>
      <c r="BN21">
        <v>0.88245200000000001</v>
      </c>
      <c r="BO21">
        <v>405.90300000000002</v>
      </c>
      <c r="BP21">
        <v>12.0197</v>
      </c>
      <c r="BQ21">
        <v>1.29898</v>
      </c>
      <c r="BR21">
        <v>1.2101299999999999</v>
      </c>
      <c r="BS21">
        <v>10.787000000000001</v>
      </c>
      <c r="BT21">
        <v>9.7268000000000008</v>
      </c>
      <c r="BU21">
        <v>1499.91</v>
      </c>
      <c r="BV21">
        <v>0.89999200000000001</v>
      </c>
      <c r="BW21">
        <v>0.100008</v>
      </c>
      <c r="BX21">
        <v>0</v>
      </c>
      <c r="BY21">
        <v>2.4175</v>
      </c>
      <c r="BZ21">
        <v>0</v>
      </c>
      <c r="CA21">
        <v>4574.33</v>
      </c>
      <c r="CB21">
        <v>14332.1</v>
      </c>
      <c r="CC21">
        <v>37.811999999999998</v>
      </c>
      <c r="CD21">
        <v>40</v>
      </c>
      <c r="CE21">
        <v>39.436999999999998</v>
      </c>
      <c r="CF21">
        <v>37.875</v>
      </c>
      <c r="CG21">
        <v>36.936999999999998</v>
      </c>
      <c r="CH21">
        <v>1349.91</v>
      </c>
      <c r="CI21">
        <v>150</v>
      </c>
      <c r="CJ21">
        <v>0</v>
      </c>
      <c r="CK21">
        <v>1689709191.9000001</v>
      </c>
      <c r="CL21">
        <v>0</v>
      </c>
      <c r="CM21">
        <v>1689708975.0999999</v>
      </c>
      <c r="CN21" t="s">
        <v>354</v>
      </c>
      <c r="CO21">
        <v>1689708975</v>
      </c>
      <c r="CP21">
        <v>1689708975.0999999</v>
      </c>
      <c r="CQ21">
        <v>22</v>
      </c>
      <c r="CR21">
        <v>-2.5000000000000001E-2</v>
      </c>
      <c r="CS21">
        <v>7.0000000000000001E-3</v>
      </c>
      <c r="CT21">
        <v>-2.5</v>
      </c>
      <c r="CU21">
        <v>-6.7000000000000004E-2</v>
      </c>
      <c r="CV21">
        <v>406</v>
      </c>
      <c r="CW21">
        <v>12</v>
      </c>
      <c r="CX21">
        <v>0.19</v>
      </c>
      <c r="CY21">
        <v>0.06</v>
      </c>
      <c r="CZ21">
        <v>6.3937603391923501</v>
      </c>
      <c r="DA21">
        <v>-0.40043201374779003</v>
      </c>
      <c r="DB21">
        <v>5.2759866674063197E-2</v>
      </c>
      <c r="DC21">
        <v>1</v>
      </c>
      <c r="DD21">
        <v>405.96969999999999</v>
      </c>
      <c r="DE21">
        <v>-0.15762406015026101</v>
      </c>
      <c r="DF21">
        <v>2.8731689821523101E-2</v>
      </c>
      <c r="DG21">
        <v>-1</v>
      </c>
      <c r="DH21">
        <v>1500.0328571428599</v>
      </c>
      <c r="DI21">
        <v>-0.20430986027399001</v>
      </c>
      <c r="DJ21">
        <v>0.14794280932145801</v>
      </c>
      <c r="DK21">
        <v>1</v>
      </c>
      <c r="DL21">
        <v>2</v>
      </c>
      <c r="DM21">
        <v>2</v>
      </c>
      <c r="DN21" t="s">
        <v>355</v>
      </c>
      <c r="DO21">
        <v>2.65788</v>
      </c>
      <c r="DP21">
        <v>2.83216</v>
      </c>
      <c r="DQ21">
        <v>9.5987900000000001E-2</v>
      </c>
      <c r="DR21">
        <v>9.6927200000000005E-2</v>
      </c>
      <c r="DS21">
        <v>7.7703499999999995E-2</v>
      </c>
      <c r="DT21">
        <v>7.3875099999999999E-2</v>
      </c>
      <c r="DU21">
        <v>28893.5</v>
      </c>
      <c r="DV21">
        <v>30237.5</v>
      </c>
      <c r="DW21">
        <v>29674.9</v>
      </c>
      <c r="DX21">
        <v>31195.9</v>
      </c>
      <c r="DY21">
        <v>35840.1</v>
      </c>
      <c r="DZ21">
        <v>37868.699999999997</v>
      </c>
      <c r="EA21">
        <v>40703.199999999997</v>
      </c>
      <c r="EB21">
        <v>43271.5</v>
      </c>
      <c r="EC21">
        <v>1.8965000000000001</v>
      </c>
      <c r="ED21">
        <v>2.3075299999999999</v>
      </c>
      <c r="EE21">
        <v>-1.3776099999999999E-2</v>
      </c>
      <c r="EF21">
        <v>0</v>
      </c>
      <c r="EG21">
        <v>16.793299999999999</v>
      </c>
      <c r="EH21">
        <v>999.9</v>
      </c>
      <c r="EI21">
        <v>43.040999999999997</v>
      </c>
      <c r="EJ21">
        <v>22.9</v>
      </c>
      <c r="EK21">
        <v>11.983700000000001</v>
      </c>
      <c r="EL21">
        <v>61.526200000000003</v>
      </c>
      <c r="EM21">
        <v>15.7812</v>
      </c>
      <c r="EN21">
        <v>1</v>
      </c>
      <c r="EO21">
        <v>-0.52347600000000005</v>
      </c>
      <c r="EP21">
        <v>2.1775199999999999</v>
      </c>
      <c r="EQ21">
        <v>20.276700000000002</v>
      </c>
      <c r="ER21">
        <v>5.2443900000000001</v>
      </c>
      <c r="ES21">
        <v>11.8302</v>
      </c>
      <c r="ET21">
        <v>4.9835000000000003</v>
      </c>
      <c r="EU21">
        <v>3.2989999999999999</v>
      </c>
      <c r="EV21">
        <v>173</v>
      </c>
      <c r="EW21">
        <v>3776.8</v>
      </c>
      <c r="EX21">
        <v>9060</v>
      </c>
      <c r="EY21">
        <v>57.8</v>
      </c>
      <c r="EZ21">
        <v>1.8733200000000001</v>
      </c>
      <c r="FA21">
        <v>1.87897</v>
      </c>
      <c r="FB21">
        <v>1.87927</v>
      </c>
      <c r="FC21">
        <v>1.87988</v>
      </c>
      <c r="FD21">
        <v>1.8775900000000001</v>
      </c>
      <c r="FE21">
        <v>1.87683</v>
      </c>
      <c r="FF21">
        <v>1.8773</v>
      </c>
      <c r="FG21">
        <v>1.8749</v>
      </c>
      <c r="FH21">
        <v>0</v>
      </c>
      <c r="FI21">
        <v>0</v>
      </c>
      <c r="FJ21">
        <v>0</v>
      </c>
      <c r="FK21">
        <v>0</v>
      </c>
      <c r="FL21" t="s">
        <v>356</v>
      </c>
      <c r="FM21" t="s">
        <v>357</v>
      </c>
      <c r="FN21" t="s">
        <v>358</v>
      </c>
      <c r="FO21" t="s">
        <v>358</v>
      </c>
      <c r="FP21" t="s">
        <v>358</v>
      </c>
      <c r="FQ21" t="s">
        <v>358</v>
      </c>
      <c r="FR21">
        <v>0</v>
      </c>
      <c r="FS21">
        <v>100</v>
      </c>
      <c r="FT21">
        <v>100</v>
      </c>
      <c r="FU21">
        <v>-2.4990000000000001</v>
      </c>
      <c r="FV21">
        <v>-6.6900000000000001E-2</v>
      </c>
      <c r="FW21">
        <v>-2.5005000000000002</v>
      </c>
      <c r="FX21">
        <v>1.4527799999999999E-4</v>
      </c>
      <c r="FY21">
        <v>-4.3579499999999999E-7</v>
      </c>
      <c r="FZ21">
        <v>2.0799100000000001E-10</v>
      </c>
      <c r="GA21">
        <v>-6.6890909090906406E-2</v>
      </c>
      <c r="GB21">
        <v>0</v>
      </c>
      <c r="GC21">
        <v>0</v>
      </c>
      <c r="GD21">
        <v>0</v>
      </c>
      <c r="GE21">
        <v>4</v>
      </c>
      <c r="GF21">
        <v>2147</v>
      </c>
      <c r="GG21">
        <v>-1</v>
      </c>
      <c r="GH21">
        <v>-1</v>
      </c>
      <c r="GI21">
        <v>3.6</v>
      </c>
      <c r="GJ21">
        <v>3.5</v>
      </c>
      <c r="GK21">
        <v>1.0449200000000001</v>
      </c>
      <c r="GL21">
        <v>2.51831</v>
      </c>
      <c r="GM21">
        <v>1.54541</v>
      </c>
      <c r="GN21">
        <v>2.2973599999999998</v>
      </c>
      <c r="GO21">
        <v>1.5979000000000001</v>
      </c>
      <c r="GP21">
        <v>2.4121100000000002</v>
      </c>
      <c r="GQ21">
        <v>26.457899999999999</v>
      </c>
      <c r="GR21">
        <v>15.287800000000001</v>
      </c>
      <c r="GS21">
        <v>18</v>
      </c>
      <c r="GT21">
        <v>387.24700000000001</v>
      </c>
      <c r="GU21">
        <v>695.27099999999996</v>
      </c>
      <c r="GV21">
        <v>14.329700000000001</v>
      </c>
      <c r="GW21">
        <v>19.847899999999999</v>
      </c>
      <c r="GX21">
        <v>30.0002</v>
      </c>
      <c r="GY21">
        <v>19.976700000000001</v>
      </c>
      <c r="GZ21">
        <v>19.948899999999998</v>
      </c>
      <c r="HA21">
        <v>20.979500000000002</v>
      </c>
      <c r="HB21">
        <v>-30</v>
      </c>
      <c r="HC21">
        <v>-30</v>
      </c>
      <c r="HD21">
        <v>14.1717</v>
      </c>
      <c r="HE21">
        <v>405.88099999999997</v>
      </c>
      <c r="HF21">
        <v>0</v>
      </c>
      <c r="HG21">
        <v>100.996</v>
      </c>
      <c r="HH21">
        <v>100.291</v>
      </c>
    </row>
    <row r="22" spans="1:216" x14ac:dyDescent="0.2">
      <c r="A22">
        <v>4</v>
      </c>
      <c r="B22">
        <v>1689709249.0999999</v>
      </c>
      <c r="C22">
        <v>183</v>
      </c>
      <c r="D22" t="s">
        <v>363</v>
      </c>
      <c r="E22" t="s">
        <v>364</v>
      </c>
      <c r="F22" t="s">
        <v>348</v>
      </c>
      <c r="G22" t="s">
        <v>349</v>
      </c>
      <c r="H22" t="s">
        <v>350</v>
      </c>
      <c r="I22" t="s">
        <v>351</v>
      </c>
      <c r="J22" t="s">
        <v>352</v>
      </c>
      <c r="K22" t="s">
        <v>353</v>
      </c>
      <c r="L22">
        <v>1689709249.0999999</v>
      </c>
      <c r="M22">
        <f t="shared" si="0"/>
        <v>8.7898756477845547E-4</v>
      </c>
      <c r="N22">
        <f t="shared" si="1"/>
        <v>0.87898756477845552</v>
      </c>
      <c r="O22">
        <f t="shared" si="2"/>
        <v>5.493155062698265</v>
      </c>
      <c r="P22">
        <f t="shared" si="3"/>
        <v>400.03399999999999</v>
      </c>
      <c r="Q22">
        <f t="shared" si="4"/>
        <v>320.01788893107675</v>
      </c>
      <c r="R22">
        <f t="shared" si="5"/>
        <v>32.251063019477662</v>
      </c>
      <c r="S22">
        <f t="shared" si="6"/>
        <v>40.315001723895399</v>
      </c>
      <c r="T22">
        <f t="shared" si="7"/>
        <v>0.11803056807640305</v>
      </c>
      <c r="U22">
        <f t="shared" si="8"/>
        <v>3.4990726805735322</v>
      </c>
      <c r="V22">
        <f t="shared" si="9"/>
        <v>0.11586251441437471</v>
      </c>
      <c r="W22">
        <f t="shared" si="10"/>
        <v>7.2605545474171793E-2</v>
      </c>
      <c r="X22">
        <f t="shared" si="11"/>
        <v>206.70877199999998</v>
      </c>
      <c r="Y22">
        <f t="shared" si="12"/>
        <v>17.823113214579156</v>
      </c>
      <c r="Z22">
        <f t="shared" si="13"/>
        <v>17.823113214579156</v>
      </c>
      <c r="AA22">
        <f t="shared" si="14"/>
        <v>2.0483494548891041</v>
      </c>
      <c r="AB22">
        <f t="shared" si="15"/>
        <v>66.75757542181087</v>
      </c>
      <c r="AC22">
        <f t="shared" si="16"/>
        <v>1.2964807270812602</v>
      </c>
      <c r="AD22">
        <f t="shared" si="17"/>
        <v>1.9420728192858803</v>
      </c>
      <c r="AE22">
        <f t="shared" si="18"/>
        <v>0.75186872780784397</v>
      </c>
      <c r="AF22">
        <f t="shared" si="19"/>
        <v>-38.763351606729884</v>
      </c>
      <c r="AG22">
        <f t="shared" si="20"/>
        <v>-159.08429678396405</v>
      </c>
      <c r="AH22">
        <f t="shared" si="21"/>
        <v>-8.8998532094774223</v>
      </c>
      <c r="AI22">
        <f t="shared" si="22"/>
        <v>-3.8729600171365064E-2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55175.058154988859</v>
      </c>
      <c r="AO22">
        <f t="shared" si="26"/>
        <v>1249.82</v>
      </c>
      <c r="AP22">
        <f t="shared" si="27"/>
        <v>1053.5988</v>
      </c>
      <c r="AQ22">
        <f t="shared" si="28"/>
        <v>0.84300043206221698</v>
      </c>
      <c r="AR22">
        <f t="shared" si="29"/>
        <v>0.16539083388007872</v>
      </c>
      <c r="AS22">
        <v>1689709249.0999999</v>
      </c>
      <c r="AT22">
        <v>400.03399999999999</v>
      </c>
      <c r="AU22">
        <v>405.69299999999998</v>
      </c>
      <c r="AV22">
        <v>12.864599999999999</v>
      </c>
      <c r="AW22">
        <v>12.0245</v>
      </c>
      <c r="AX22">
        <v>402.53300000000002</v>
      </c>
      <c r="AY22">
        <v>12.9315</v>
      </c>
      <c r="AZ22">
        <v>400.11799999999999</v>
      </c>
      <c r="BA22">
        <v>100.679</v>
      </c>
      <c r="BB22">
        <v>9.9938100000000002E-2</v>
      </c>
      <c r="BC22">
        <v>16.979800000000001</v>
      </c>
      <c r="BD22">
        <v>16.520099999999999</v>
      </c>
      <c r="BE22">
        <v>999.9</v>
      </c>
      <c r="BF22">
        <v>0</v>
      </c>
      <c r="BG22">
        <v>0</v>
      </c>
      <c r="BH22">
        <v>10018.799999999999</v>
      </c>
      <c r="BI22">
        <v>0</v>
      </c>
      <c r="BJ22">
        <v>515.62099999999998</v>
      </c>
      <c r="BK22">
        <v>-5.6597</v>
      </c>
      <c r="BL22">
        <v>405.24700000000001</v>
      </c>
      <c r="BM22">
        <v>410.63099999999997</v>
      </c>
      <c r="BN22">
        <v>0.84004999999999996</v>
      </c>
      <c r="BO22">
        <v>405.69299999999998</v>
      </c>
      <c r="BP22">
        <v>12.0245</v>
      </c>
      <c r="BQ22">
        <v>1.2951900000000001</v>
      </c>
      <c r="BR22">
        <v>1.21062</v>
      </c>
      <c r="BS22">
        <v>10.7432</v>
      </c>
      <c r="BT22">
        <v>9.7327300000000001</v>
      </c>
      <c r="BU22">
        <v>1249.82</v>
      </c>
      <c r="BV22">
        <v>0.89998500000000003</v>
      </c>
      <c r="BW22">
        <v>0.10001500000000001</v>
      </c>
      <c r="BX22">
        <v>0</v>
      </c>
      <c r="BY22">
        <v>2.6671999999999998</v>
      </c>
      <c r="BZ22">
        <v>0</v>
      </c>
      <c r="CA22">
        <v>3835.46</v>
      </c>
      <c r="CB22">
        <v>11942.4</v>
      </c>
      <c r="CC22">
        <v>37.625</v>
      </c>
      <c r="CD22">
        <v>40.061999999999998</v>
      </c>
      <c r="CE22">
        <v>39.436999999999998</v>
      </c>
      <c r="CF22">
        <v>37.936999999999998</v>
      </c>
      <c r="CG22">
        <v>36.875</v>
      </c>
      <c r="CH22">
        <v>1124.82</v>
      </c>
      <c r="CI22">
        <v>125</v>
      </c>
      <c r="CJ22">
        <v>0</v>
      </c>
      <c r="CK22">
        <v>1689709253.0999999</v>
      </c>
      <c r="CL22">
        <v>0</v>
      </c>
      <c r="CM22">
        <v>1689708975.0999999</v>
      </c>
      <c r="CN22" t="s">
        <v>354</v>
      </c>
      <c r="CO22">
        <v>1689708975</v>
      </c>
      <c r="CP22">
        <v>1689708975.0999999</v>
      </c>
      <c r="CQ22">
        <v>22</v>
      </c>
      <c r="CR22">
        <v>-2.5000000000000001E-2</v>
      </c>
      <c r="CS22">
        <v>7.0000000000000001E-3</v>
      </c>
      <c r="CT22">
        <v>-2.5</v>
      </c>
      <c r="CU22">
        <v>-6.7000000000000004E-2</v>
      </c>
      <c r="CV22">
        <v>406</v>
      </c>
      <c r="CW22">
        <v>12</v>
      </c>
      <c r="CX22">
        <v>0.19</v>
      </c>
      <c r="CY22">
        <v>0.06</v>
      </c>
      <c r="CZ22">
        <v>6.1411972275410296</v>
      </c>
      <c r="DA22">
        <v>0.13370399225826299</v>
      </c>
      <c r="DB22">
        <v>3.13674903967711E-2</v>
      </c>
      <c r="DC22">
        <v>1</v>
      </c>
      <c r="DD22">
        <v>405.74824999999998</v>
      </c>
      <c r="DE22">
        <v>0.12762406015052499</v>
      </c>
      <c r="DF22">
        <v>2.3138442039164101E-2</v>
      </c>
      <c r="DG22">
        <v>-1</v>
      </c>
      <c r="DH22">
        <v>1250.0185714285701</v>
      </c>
      <c r="DI22">
        <v>2.4907750383641201E-2</v>
      </c>
      <c r="DJ22">
        <v>0.14373539559058299</v>
      </c>
      <c r="DK22">
        <v>1</v>
      </c>
      <c r="DL22">
        <v>2</v>
      </c>
      <c r="DM22">
        <v>2</v>
      </c>
      <c r="DN22" t="s">
        <v>355</v>
      </c>
      <c r="DO22">
        <v>2.65734</v>
      </c>
      <c r="DP22">
        <v>2.8323800000000001</v>
      </c>
      <c r="DQ22">
        <v>9.5984E-2</v>
      </c>
      <c r="DR22">
        <v>9.6890799999999999E-2</v>
      </c>
      <c r="DS22">
        <v>7.7532599999999993E-2</v>
      </c>
      <c r="DT22">
        <v>7.3898599999999995E-2</v>
      </c>
      <c r="DU22">
        <v>28894.5</v>
      </c>
      <c r="DV22">
        <v>30237.200000000001</v>
      </c>
      <c r="DW22">
        <v>29675.8</v>
      </c>
      <c r="DX22">
        <v>31194.5</v>
      </c>
      <c r="DY22">
        <v>35848.1</v>
      </c>
      <c r="DZ22">
        <v>37866.300000000003</v>
      </c>
      <c r="EA22">
        <v>40704.6</v>
      </c>
      <c r="EB22">
        <v>43269.8</v>
      </c>
      <c r="EC22">
        <v>1.89635</v>
      </c>
      <c r="ED22">
        <v>2.3075700000000001</v>
      </c>
      <c r="EE22">
        <v>-1.60187E-2</v>
      </c>
      <c r="EF22">
        <v>0</v>
      </c>
      <c r="EG22">
        <v>16.7866</v>
      </c>
      <c r="EH22">
        <v>999.9</v>
      </c>
      <c r="EI22">
        <v>42.98</v>
      </c>
      <c r="EJ22">
        <v>22.94</v>
      </c>
      <c r="EK22">
        <v>11.9925</v>
      </c>
      <c r="EL22">
        <v>61.456200000000003</v>
      </c>
      <c r="EM22">
        <v>16.634599999999999</v>
      </c>
      <c r="EN22">
        <v>1</v>
      </c>
      <c r="EO22">
        <v>-0.52373499999999995</v>
      </c>
      <c r="EP22">
        <v>2.1009099999999998</v>
      </c>
      <c r="EQ22">
        <v>20.279299999999999</v>
      </c>
      <c r="ER22">
        <v>5.2439499999999999</v>
      </c>
      <c r="ES22">
        <v>11.8302</v>
      </c>
      <c r="ET22">
        <v>4.9828999999999999</v>
      </c>
      <c r="EU22">
        <v>3.2986300000000002</v>
      </c>
      <c r="EV22">
        <v>173</v>
      </c>
      <c r="EW22">
        <v>3778.1</v>
      </c>
      <c r="EX22">
        <v>9060</v>
      </c>
      <c r="EY22">
        <v>57.8</v>
      </c>
      <c r="EZ22">
        <v>1.8733200000000001</v>
      </c>
      <c r="FA22">
        <v>1.87897</v>
      </c>
      <c r="FB22">
        <v>1.87927</v>
      </c>
      <c r="FC22">
        <v>1.87988</v>
      </c>
      <c r="FD22">
        <v>1.8775900000000001</v>
      </c>
      <c r="FE22">
        <v>1.87683</v>
      </c>
      <c r="FF22">
        <v>1.8772899999999999</v>
      </c>
      <c r="FG22">
        <v>1.8749100000000001</v>
      </c>
      <c r="FH22">
        <v>0</v>
      </c>
      <c r="FI22">
        <v>0</v>
      </c>
      <c r="FJ22">
        <v>0</v>
      </c>
      <c r="FK22">
        <v>0</v>
      </c>
      <c r="FL22" t="s">
        <v>356</v>
      </c>
      <c r="FM22" t="s">
        <v>357</v>
      </c>
      <c r="FN22" t="s">
        <v>358</v>
      </c>
      <c r="FO22" t="s">
        <v>358</v>
      </c>
      <c r="FP22" t="s">
        <v>358</v>
      </c>
      <c r="FQ22" t="s">
        <v>358</v>
      </c>
      <c r="FR22">
        <v>0</v>
      </c>
      <c r="FS22">
        <v>100</v>
      </c>
      <c r="FT22">
        <v>100</v>
      </c>
      <c r="FU22">
        <v>-2.4990000000000001</v>
      </c>
      <c r="FV22">
        <v>-6.6900000000000001E-2</v>
      </c>
      <c r="FW22">
        <v>-2.5005000000000002</v>
      </c>
      <c r="FX22">
        <v>1.4527799999999999E-4</v>
      </c>
      <c r="FY22">
        <v>-4.3579499999999999E-7</v>
      </c>
      <c r="FZ22">
        <v>2.0799100000000001E-10</v>
      </c>
      <c r="GA22">
        <v>-6.6890909090906406E-2</v>
      </c>
      <c r="GB22">
        <v>0</v>
      </c>
      <c r="GC22">
        <v>0</v>
      </c>
      <c r="GD22">
        <v>0</v>
      </c>
      <c r="GE22">
        <v>4</v>
      </c>
      <c r="GF22">
        <v>2147</v>
      </c>
      <c r="GG22">
        <v>-1</v>
      </c>
      <c r="GH22">
        <v>-1</v>
      </c>
      <c r="GI22">
        <v>4.5999999999999996</v>
      </c>
      <c r="GJ22">
        <v>4.5999999999999996</v>
      </c>
      <c r="GK22">
        <v>1.0449200000000001</v>
      </c>
      <c r="GL22">
        <v>2.51953</v>
      </c>
      <c r="GM22">
        <v>1.54541</v>
      </c>
      <c r="GN22">
        <v>2.2973599999999998</v>
      </c>
      <c r="GO22">
        <v>1.5979000000000001</v>
      </c>
      <c r="GP22">
        <v>2.3327599999999999</v>
      </c>
      <c r="GQ22">
        <v>26.4786</v>
      </c>
      <c r="GR22">
        <v>15.2791</v>
      </c>
      <c r="GS22">
        <v>18</v>
      </c>
      <c r="GT22">
        <v>387.137</v>
      </c>
      <c r="GU22">
        <v>695.21199999999999</v>
      </c>
      <c r="GV22">
        <v>14.3527</v>
      </c>
      <c r="GW22">
        <v>19.846599999999999</v>
      </c>
      <c r="GX22">
        <v>30</v>
      </c>
      <c r="GY22">
        <v>19.971499999999999</v>
      </c>
      <c r="GZ22">
        <v>19.942</v>
      </c>
      <c r="HA22">
        <v>20.977900000000002</v>
      </c>
      <c r="HB22">
        <v>-30</v>
      </c>
      <c r="HC22">
        <v>-30</v>
      </c>
      <c r="HD22">
        <v>14.368</v>
      </c>
      <c r="HE22">
        <v>405.66</v>
      </c>
      <c r="HF22">
        <v>0</v>
      </c>
      <c r="HG22">
        <v>100.999</v>
      </c>
      <c r="HH22">
        <v>100.28700000000001</v>
      </c>
    </row>
    <row r="23" spans="1:216" x14ac:dyDescent="0.2">
      <c r="A23">
        <v>5</v>
      </c>
      <c r="B23">
        <v>1689709310.0999999</v>
      </c>
      <c r="C23">
        <v>244</v>
      </c>
      <c r="D23" t="s">
        <v>365</v>
      </c>
      <c r="E23" t="s">
        <v>366</v>
      </c>
      <c r="F23" t="s">
        <v>348</v>
      </c>
      <c r="G23" t="s">
        <v>349</v>
      </c>
      <c r="H23" t="s">
        <v>350</v>
      </c>
      <c r="I23" t="s">
        <v>351</v>
      </c>
      <c r="J23" t="s">
        <v>352</v>
      </c>
      <c r="K23" t="s">
        <v>353</v>
      </c>
      <c r="L23">
        <v>1689709310.0999999</v>
      </c>
      <c r="M23">
        <f t="shared" si="0"/>
        <v>8.418725592810566E-4</v>
      </c>
      <c r="N23">
        <f t="shared" si="1"/>
        <v>0.84187255928105664</v>
      </c>
      <c r="O23">
        <f t="shared" si="2"/>
        <v>5.5656255912038235</v>
      </c>
      <c r="P23">
        <f t="shared" si="3"/>
        <v>399.97300000000001</v>
      </c>
      <c r="Q23">
        <f t="shared" si="4"/>
        <v>317.90899960262482</v>
      </c>
      <c r="R23">
        <f t="shared" si="5"/>
        <v>32.038926839390463</v>
      </c>
      <c r="S23">
        <f t="shared" si="6"/>
        <v>40.309351735086004</v>
      </c>
      <c r="T23">
        <f t="shared" si="7"/>
        <v>0.11621393443332578</v>
      </c>
      <c r="U23">
        <f t="shared" si="8"/>
        <v>3.4909951516669553</v>
      </c>
      <c r="V23">
        <f t="shared" si="9"/>
        <v>0.11410669478014727</v>
      </c>
      <c r="W23">
        <f t="shared" si="10"/>
        <v>7.1502828779050592E-2</v>
      </c>
      <c r="X23">
        <f t="shared" si="11"/>
        <v>165.36471221698872</v>
      </c>
      <c r="Y23">
        <f t="shared" si="12"/>
        <v>17.645432894315579</v>
      </c>
      <c r="Z23">
        <f t="shared" si="13"/>
        <v>17.645432894315579</v>
      </c>
      <c r="AA23">
        <f t="shared" si="14"/>
        <v>2.0255429959461893</v>
      </c>
      <c r="AB23">
        <f t="shared" si="15"/>
        <v>66.556472465923164</v>
      </c>
      <c r="AC23">
        <f t="shared" si="16"/>
        <v>1.2942392532804001</v>
      </c>
      <c r="AD23">
        <f t="shared" si="17"/>
        <v>1.9445730900823341</v>
      </c>
      <c r="AE23">
        <f t="shared" si="18"/>
        <v>0.73130374266578912</v>
      </c>
      <c r="AF23">
        <f t="shared" si="19"/>
        <v>-37.126579864294598</v>
      </c>
      <c r="AG23">
        <f t="shared" si="20"/>
        <v>-121.45586513194868</v>
      </c>
      <c r="AH23">
        <f t="shared" si="21"/>
        <v>-6.8049395415287668</v>
      </c>
      <c r="AI23">
        <f t="shared" si="22"/>
        <v>-2.2672320783328814E-2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54986.611395733664</v>
      </c>
      <c r="AO23">
        <f t="shared" si="26"/>
        <v>999.83799999999997</v>
      </c>
      <c r="AP23">
        <f t="shared" si="27"/>
        <v>842.86421399843982</v>
      </c>
      <c r="AQ23">
        <f t="shared" si="28"/>
        <v>0.84300078012482005</v>
      </c>
      <c r="AR23">
        <f t="shared" si="29"/>
        <v>0.16539150564090255</v>
      </c>
      <c r="AS23">
        <v>1689709310.0999999</v>
      </c>
      <c r="AT23">
        <v>399.97300000000001</v>
      </c>
      <c r="AU23">
        <v>405.68599999999998</v>
      </c>
      <c r="AV23">
        <v>12.8422</v>
      </c>
      <c r="AW23">
        <v>12.037800000000001</v>
      </c>
      <c r="AX23">
        <v>402.47199999999998</v>
      </c>
      <c r="AY23">
        <v>12.9091</v>
      </c>
      <c r="AZ23">
        <v>400.24</v>
      </c>
      <c r="BA23">
        <v>100.68</v>
      </c>
      <c r="BB23">
        <v>0.10018199999999999</v>
      </c>
      <c r="BC23">
        <v>17.0001</v>
      </c>
      <c r="BD23">
        <v>16.52</v>
      </c>
      <c r="BE23">
        <v>999.9</v>
      </c>
      <c r="BF23">
        <v>0</v>
      </c>
      <c r="BG23">
        <v>0</v>
      </c>
      <c r="BH23">
        <v>9983.75</v>
      </c>
      <c r="BI23">
        <v>0</v>
      </c>
      <c r="BJ23">
        <v>493.82100000000003</v>
      </c>
      <c r="BK23">
        <v>-5.71225</v>
      </c>
      <c r="BL23">
        <v>405.17700000000002</v>
      </c>
      <c r="BM23">
        <v>410.62900000000002</v>
      </c>
      <c r="BN23">
        <v>0.80437099999999995</v>
      </c>
      <c r="BO23">
        <v>405.68599999999998</v>
      </c>
      <c r="BP23">
        <v>12.037800000000001</v>
      </c>
      <c r="BQ23">
        <v>1.29295</v>
      </c>
      <c r="BR23">
        <v>1.21197</v>
      </c>
      <c r="BS23">
        <v>10.7172</v>
      </c>
      <c r="BT23">
        <v>9.7493499999999997</v>
      </c>
      <c r="BU23">
        <v>999.83799999999997</v>
      </c>
      <c r="BV23">
        <v>0.899976</v>
      </c>
      <c r="BW23">
        <v>0.100024</v>
      </c>
      <c r="BX23">
        <v>0</v>
      </c>
      <c r="BY23">
        <v>2.2282000000000002</v>
      </c>
      <c r="BZ23">
        <v>0</v>
      </c>
      <c r="CA23">
        <v>3123.36</v>
      </c>
      <c r="CB23">
        <v>9553.75</v>
      </c>
      <c r="CC23">
        <v>37.311999999999998</v>
      </c>
      <c r="CD23">
        <v>40.125</v>
      </c>
      <c r="CE23">
        <v>39.375</v>
      </c>
      <c r="CF23">
        <v>38</v>
      </c>
      <c r="CG23">
        <v>36.686999999999998</v>
      </c>
      <c r="CH23">
        <v>899.83</v>
      </c>
      <c r="CI23">
        <v>100.01</v>
      </c>
      <c r="CJ23">
        <v>0</v>
      </c>
      <c r="CK23">
        <v>1689709313.7</v>
      </c>
      <c r="CL23">
        <v>0</v>
      </c>
      <c r="CM23">
        <v>1689708975.0999999</v>
      </c>
      <c r="CN23" t="s">
        <v>354</v>
      </c>
      <c r="CO23">
        <v>1689708975</v>
      </c>
      <c r="CP23">
        <v>1689708975.0999999</v>
      </c>
      <c r="CQ23">
        <v>22</v>
      </c>
      <c r="CR23">
        <v>-2.5000000000000001E-2</v>
      </c>
      <c r="CS23">
        <v>7.0000000000000001E-3</v>
      </c>
      <c r="CT23">
        <v>-2.5</v>
      </c>
      <c r="CU23">
        <v>-6.7000000000000004E-2</v>
      </c>
      <c r="CV23">
        <v>406</v>
      </c>
      <c r="CW23">
        <v>12</v>
      </c>
      <c r="CX23">
        <v>0.19</v>
      </c>
      <c r="CY23">
        <v>0.06</v>
      </c>
      <c r="CZ23">
        <v>6.1594721751709898</v>
      </c>
      <c r="DA23">
        <v>-0.12570459389199801</v>
      </c>
      <c r="DB23">
        <v>5.4694738928404103E-2</v>
      </c>
      <c r="DC23">
        <v>1</v>
      </c>
      <c r="DD23">
        <v>405.70704999999998</v>
      </c>
      <c r="DE23">
        <v>-0.15604511278260499</v>
      </c>
      <c r="DF23">
        <v>2.9381073840144399E-2</v>
      </c>
      <c r="DG23">
        <v>-1</v>
      </c>
      <c r="DH23">
        <v>999.97749999999996</v>
      </c>
      <c r="DI23">
        <v>0.38813953154094</v>
      </c>
      <c r="DJ23">
        <v>0.15390370365914299</v>
      </c>
      <c r="DK23">
        <v>1</v>
      </c>
      <c r="DL23">
        <v>2</v>
      </c>
      <c r="DM23">
        <v>2</v>
      </c>
      <c r="DN23" t="s">
        <v>355</v>
      </c>
      <c r="DO23">
        <v>2.6577000000000002</v>
      </c>
      <c r="DP23">
        <v>2.8323200000000002</v>
      </c>
      <c r="DQ23">
        <v>9.5975400000000002E-2</v>
      </c>
      <c r="DR23">
        <v>9.6892400000000004E-2</v>
      </c>
      <c r="DS23">
        <v>7.7432100000000004E-2</v>
      </c>
      <c r="DT23">
        <v>7.39625E-2</v>
      </c>
      <c r="DU23">
        <v>28895.200000000001</v>
      </c>
      <c r="DV23">
        <v>30237.5</v>
      </c>
      <c r="DW23">
        <v>29676.2</v>
      </c>
      <c r="DX23">
        <v>31194.7</v>
      </c>
      <c r="DY23">
        <v>35852.400000000001</v>
      </c>
      <c r="DZ23">
        <v>37863.300000000003</v>
      </c>
      <c r="EA23">
        <v>40704.9</v>
      </c>
      <c r="EB23">
        <v>43269.4</v>
      </c>
      <c r="EC23">
        <v>1.8964300000000001</v>
      </c>
      <c r="ED23">
        <v>2.3071000000000002</v>
      </c>
      <c r="EE23">
        <v>-1.51694E-2</v>
      </c>
      <c r="EF23">
        <v>0</v>
      </c>
      <c r="EG23">
        <v>16.772300000000001</v>
      </c>
      <c r="EH23">
        <v>999.9</v>
      </c>
      <c r="EI23">
        <v>42.930999999999997</v>
      </c>
      <c r="EJ23">
        <v>22.98</v>
      </c>
      <c r="EK23">
        <v>12.0084</v>
      </c>
      <c r="EL23">
        <v>61.536200000000001</v>
      </c>
      <c r="EM23">
        <v>15.8253</v>
      </c>
      <c r="EN23">
        <v>1</v>
      </c>
      <c r="EO23">
        <v>-0.52407499999999996</v>
      </c>
      <c r="EP23">
        <v>1.96502</v>
      </c>
      <c r="EQ23">
        <v>20.282699999999998</v>
      </c>
      <c r="ER23">
        <v>5.24125</v>
      </c>
      <c r="ES23">
        <v>11.8302</v>
      </c>
      <c r="ET23">
        <v>4.9833999999999996</v>
      </c>
      <c r="EU23">
        <v>3.2989999999999999</v>
      </c>
      <c r="EV23">
        <v>173</v>
      </c>
      <c r="EW23">
        <v>3779.7</v>
      </c>
      <c r="EX23">
        <v>9060</v>
      </c>
      <c r="EY23">
        <v>57.9</v>
      </c>
      <c r="EZ23">
        <v>1.8733200000000001</v>
      </c>
      <c r="FA23">
        <v>1.87897</v>
      </c>
      <c r="FB23">
        <v>1.87927</v>
      </c>
      <c r="FC23">
        <v>1.87988</v>
      </c>
      <c r="FD23">
        <v>1.87758</v>
      </c>
      <c r="FE23">
        <v>1.87683</v>
      </c>
      <c r="FF23">
        <v>1.8773</v>
      </c>
      <c r="FG23">
        <v>1.87486</v>
      </c>
      <c r="FH23">
        <v>0</v>
      </c>
      <c r="FI23">
        <v>0</v>
      </c>
      <c r="FJ23">
        <v>0</v>
      </c>
      <c r="FK23">
        <v>0</v>
      </c>
      <c r="FL23" t="s">
        <v>356</v>
      </c>
      <c r="FM23" t="s">
        <v>357</v>
      </c>
      <c r="FN23" t="s">
        <v>358</v>
      </c>
      <c r="FO23" t="s">
        <v>358</v>
      </c>
      <c r="FP23" t="s">
        <v>358</v>
      </c>
      <c r="FQ23" t="s">
        <v>358</v>
      </c>
      <c r="FR23">
        <v>0</v>
      </c>
      <c r="FS23">
        <v>100</v>
      </c>
      <c r="FT23">
        <v>100</v>
      </c>
      <c r="FU23">
        <v>-2.4990000000000001</v>
      </c>
      <c r="FV23">
        <v>-6.6900000000000001E-2</v>
      </c>
      <c r="FW23">
        <v>-2.5005000000000002</v>
      </c>
      <c r="FX23">
        <v>1.4527799999999999E-4</v>
      </c>
      <c r="FY23">
        <v>-4.3579499999999999E-7</v>
      </c>
      <c r="FZ23">
        <v>2.0799100000000001E-10</v>
      </c>
      <c r="GA23">
        <v>-6.6890909090906406E-2</v>
      </c>
      <c r="GB23">
        <v>0</v>
      </c>
      <c r="GC23">
        <v>0</v>
      </c>
      <c r="GD23">
        <v>0</v>
      </c>
      <c r="GE23">
        <v>4</v>
      </c>
      <c r="GF23">
        <v>2147</v>
      </c>
      <c r="GG23">
        <v>-1</v>
      </c>
      <c r="GH23">
        <v>-1</v>
      </c>
      <c r="GI23">
        <v>5.6</v>
      </c>
      <c r="GJ23">
        <v>5.6</v>
      </c>
      <c r="GK23">
        <v>1.0449200000000001</v>
      </c>
      <c r="GL23">
        <v>2.51953</v>
      </c>
      <c r="GM23">
        <v>1.54541</v>
      </c>
      <c r="GN23">
        <v>2.2961399999999998</v>
      </c>
      <c r="GO23">
        <v>1.5979000000000001</v>
      </c>
      <c r="GP23">
        <v>2.4523899999999998</v>
      </c>
      <c r="GQ23">
        <v>26.499199999999998</v>
      </c>
      <c r="GR23">
        <v>15.2966</v>
      </c>
      <c r="GS23">
        <v>18</v>
      </c>
      <c r="GT23">
        <v>387.13499999999999</v>
      </c>
      <c r="GU23">
        <v>694.69200000000001</v>
      </c>
      <c r="GV23">
        <v>14.583</v>
      </c>
      <c r="GW23">
        <v>19.8432</v>
      </c>
      <c r="GX23">
        <v>30.0001</v>
      </c>
      <c r="GY23">
        <v>19.9664</v>
      </c>
      <c r="GZ23">
        <v>19.935099999999998</v>
      </c>
      <c r="HA23">
        <v>20.973600000000001</v>
      </c>
      <c r="HB23">
        <v>-30</v>
      </c>
      <c r="HC23">
        <v>-30</v>
      </c>
      <c r="HD23">
        <v>14.5816</v>
      </c>
      <c r="HE23">
        <v>405.77</v>
      </c>
      <c r="HF23">
        <v>0</v>
      </c>
      <c r="HG23">
        <v>101</v>
      </c>
      <c r="HH23">
        <v>100.28700000000001</v>
      </c>
    </row>
    <row r="24" spans="1:216" x14ac:dyDescent="0.2">
      <c r="A24">
        <v>6</v>
      </c>
      <c r="B24">
        <v>1689709371.0999999</v>
      </c>
      <c r="C24">
        <v>305</v>
      </c>
      <c r="D24" t="s">
        <v>367</v>
      </c>
      <c r="E24" t="s">
        <v>368</v>
      </c>
      <c r="F24" t="s">
        <v>348</v>
      </c>
      <c r="G24" t="s">
        <v>349</v>
      </c>
      <c r="H24" t="s">
        <v>350</v>
      </c>
      <c r="I24" t="s">
        <v>351</v>
      </c>
      <c r="J24" t="s">
        <v>352</v>
      </c>
      <c r="K24" t="s">
        <v>353</v>
      </c>
      <c r="L24">
        <v>1689709371.0999999</v>
      </c>
      <c r="M24">
        <f t="shared" si="0"/>
        <v>7.9448268636933377E-4</v>
      </c>
      <c r="N24">
        <f t="shared" si="1"/>
        <v>0.79448268636933372</v>
      </c>
      <c r="O24">
        <f t="shared" si="2"/>
        <v>5.4222391596326522</v>
      </c>
      <c r="P24">
        <f t="shared" si="3"/>
        <v>399.98399999999998</v>
      </c>
      <c r="Q24">
        <f t="shared" si="4"/>
        <v>318.48732150441907</v>
      </c>
      <c r="R24">
        <f t="shared" si="5"/>
        <v>32.096601596636475</v>
      </c>
      <c r="S24">
        <f t="shared" si="6"/>
        <v>40.309695947663997</v>
      </c>
      <c r="T24">
        <f t="shared" si="7"/>
        <v>0.11379016322004439</v>
      </c>
      <c r="U24">
        <f t="shared" si="8"/>
        <v>3.494417754753123</v>
      </c>
      <c r="V24">
        <f t="shared" si="9"/>
        <v>0.11177102243212397</v>
      </c>
      <c r="W24">
        <f t="shared" si="10"/>
        <v>7.0035316503558154E-2</v>
      </c>
      <c r="X24">
        <f t="shared" si="11"/>
        <v>124.06129655969124</v>
      </c>
      <c r="Y24">
        <f t="shared" si="12"/>
        <v>17.407592846229207</v>
      </c>
      <c r="Z24">
        <f t="shared" si="13"/>
        <v>17.407592846229207</v>
      </c>
      <c r="AA24">
        <f t="shared" si="14"/>
        <v>1.9953634864641028</v>
      </c>
      <c r="AB24">
        <f t="shared" si="15"/>
        <v>66.543257832648777</v>
      </c>
      <c r="AC24">
        <f t="shared" si="16"/>
        <v>1.2906975501783</v>
      </c>
      <c r="AD24">
        <f t="shared" si="17"/>
        <v>1.9396368500987822</v>
      </c>
      <c r="AE24">
        <f t="shared" si="18"/>
        <v>0.70466593628580276</v>
      </c>
      <c r="AF24">
        <f t="shared" si="19"/>
        <v>-35.036686468887616</v>
      </c>
      <c r="AG24">
        <f t="shared" si="20"/>
        <v>-84.322486271035174</v>
      </c>
      <c r="AH24">
        <f t="shared" si="21"/>
        <v>-4.7130225834739026</v>
      </c>
      <c r="AI24">
        <f t="shared" si="22"/>
        <v>-1.0898763705441183E-2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55072.385196235839</v>
      </c>
      <c r="AO24">
        <f t="shared" si="26"/>
        <v>750.11400000000003</v>
      </c>
      <c r="AP24">
        <f t="shared" si="27"/>
        <v>632.34607199984009</v>
      </c>
      <c r="AQ24">
        <f t="shared" si="28"/>
        <v>0.84299996000586586</v>
      </c>
      <c r="AR24">
        <f t="shared" si="29"/>
        <v>0.16538992281132101</v>
      </c>
      <c r="AS24">
        <v>1689709371.0999999</v>
      </c>
      <c r="AT24">
        <v>399.98399999999998</v>
      </c>
      <c r="AU24">
        <v>405.541</v>
      </c>
      <c r="AV24">
        <v>12.8073</v>
      </c>
      <c r="AW24">
        <v>12.048</v>
      </c>
      <c r="AX24">
        <v>402.483</v>
      </c>
      <c r="AY24">
        <v>12.8742</v>
      </c>
      <c r="AZ24">
        <v>400.15899999999999</v>
      </c>
      <c r="BA24">
        <v>100.678</v>
      </c>
      <c r="BB24">
        <v>0.100271</v>
      </c>
      <c r="BC24">
        <v>16.96</v>
      </c>
      <c r="BD24">
        <v>16.456900000000001</v>
      </c>
      <c r="BE24">
        <v>999.9</v>
      </c>
      <c r="BF24">
        <v>0</v>
      </c>
      <c r="BG24">
        <v>0</v>
      </c>
      <c r="BH24">
        <v>9998.75</v>
      </c>
      <c r="BI24">
        <v>0</v>
      </c>
      <c r="BJ24">
        <v>475.16899999999998</v>
      </c>
      <c r="BK24">
        <v>-5.5567299999999999</v>
      </c>
      <c r="BL24">
        <v>405.17399999999998</v>
      </c>
      <c r="BM24">
        <v>410.48700000000002</v>
      </c>
      <c r="BN24">
        <v>0.75922599999999996</v>
      </c>
      <c r="BO24">
        <v>405.541</v>
      </c>
      <c r="BP24">
        <v>12.048</v>
      </c>
      <c r="BQ24">
        <v>1.2894099999999999</v>
      </c>
      <c r="BR24">
        <v>1.2129700000000001</v>
      </c>
      <c r="BS24">
        <v>10.6759</v>
      </c>
      <c r="BT24">
        <v>9.7616700000000005</v>
      </c>
      <c r="BU24">
        <v>750.11400000000003</v>
      </c>
      <c r="BV24">
        <v>0.900003</v>
      </c>
      <c r="BW24">
        <v>9.9996600000000005E-2</v>
      </c>
      <c r="BX24">
        <v>0</v>
      </c>
      <c r="BY24">
        <v>2.4367000000000001</v>
      </c>
      <c r="BZ24">
        <v>0</v>
      </c>
      <c r="CA24">
        <v>2433.1999999999998</v>
      </c>
      <c r="CB24">
        <v>7167.6</v>
      </c>
      <c r="CC24">
        <v>36.936999999999998</v>
      </c>
      <c r="CD24">
        <v>40.125</v>
      </c>
      <c r="CE24">
        <v>39.186999999999998</v>
      </c>
      <c r="CF24">
        <v>38</v>
      </c>
      <c r="CG24">
        <v>36.436999999999998</v>
      </c>
      <c r="CH24">
        <v>675.1</v>
      </c>
      <c r="CI24">
        <v>75.010000000000005</v>
      </c>
      <c r="CJ24">
        <v>0</v>
      </c>
      <c r="CK24">
        <v>1689709374.9000001</v>
      </c>
      <c r="CL24">
        <v>0</v>
      </c>
      <c r="CM24">
        <v>1689708975.0999999</v>
      </c>
      <c r="CN24" t="s">
        <v>354</v>
      </c>
      <c r="CO24">
        <v>1689708975</v>
      </c>
      <c r="CP24">
        <v>1689708975.0999999</v>
      </c>
      <c r="CQ24">
        <v>22</v>
      </c>
      <c r="CR24">
        <v>-2.5000000000000001E-2</v>
      </c>
      <c r="CS24">
        <v>7.0000000000000001E-3</v>
      </c>
      <c r="CT24">
        <v>-2.5</v>
      </c>
      <c r="CU24">
        <v>-6.7000000000000004E-2</v>
      </c>
      <c r="CV24">
        <v>406</v>
      </c>
      <c r="CW24">
        <v>12</v>
      </c>
      <c r="CX24">
        <v>0.19</v>
      </c>
      <c r="CY24">
        <v>0.06</v>
      </c>
      <c r="CZ24">
        <v>5.93516354182107</v>
      </c>
      <c r="DA24">
        <v>0.19557004537610401</v>
      </c>
      <c r="DB24">
        <v>4.51889045588246E-2</v>
      </c>
      <c r="DC24">
        <v>1</v>
      </c>
      <c r="DD24">
        <v>405.51247619047598</v>
      </c>
      <c r="DE24">
        <v>1.5974025974112301E-2</v>
      </c>
      <c r="DF24">
        <v>2.56841975645563E-2</v>
      </c>
      <c r="DG24">
        <v>-1</v>
      </c>
      <c r="DH24">
        <v>750.00828571428599</v>
      </c>
      <c r="DI24">
        <v>-9.7984731849080201E-2</v>
      </c>
      <c r="DJ24">
        <v>0.12643467835666899</v>
      </c>
      <c r="DK24">
        <v>1</v>
      </c>
      <c r="DL24">
        <v>2</v>
      </c>
      <c r="DM24">
        <v>2</v>
      </c>
      <c r="DN24" t="s">
        <v>355</v>
      </c>
      <c r="DO24">
        <v>2.6574599999999999</v>
      </c>
      <c r="DP24">
        <v>2.8325399999999998</v>
      </c>
      <c r="DQ24">
        <v>9.5976199999999998E-2</v>
      </c>
      <c r="DR24">
        <v>9.6865499999999993E-2</v>
      </c>
      <c r="DS24">
        <v>7.7271599999999996E-2</v>
      </c>
      <c r="DT24">
        <v>7.4009400000000003E-2</v>
      </c>
      <c r="DU24">
        <v>28895.200000000001</v>
      </c>
      <c r="DV24">
        <v>30237.5</v>
      </c>
      <c r="DW24">
        <v>29676.2</v>
      </c>
      <c r="DX24">
        <v>31193.8</v>
      </c>
      <c r="DY24">
        <v>35858.699999999997</v>
      </c>
      <c r="DZ24">
        <v>37859.800000000003</v>
      </c>
      <c r="EA24">
        <v>40704.800000000003</v>
      </c>
      <c r="EB24">
        <v>43267.7</v>
      </c>
      <c r="EC24">
        <v>1.89608</v>
      </c>
      <c r="ED24">
        <v>2.30687</v>
      </c>
      <c r="EE24">
        <v>-1.68681E-2</v>
      </c>
      <c r="EF24">
        <v>0</v>
      </c>
      <c r="EG24">
        <v>16.737500000000001</v>
      </c>
      <c r="EH24">
        <v>999.9</v>
      </c>
      <c r="EI24">
        <v>42.889000000000003</v>
      </c>
      <c r="EJ24">
        <v>23.010999999999999</v>
      </c>
      <c r="EK24">
        <v>12.020300000000001</v>
      </c>
      <c r="EL24">
        <v>61.2562</v>
      </c>
      <c r="EM24">
        <v>16.963100000000001</v>
      </c>
      <c r="EN24">
        <v>1</v>
      </c>
      <c r="EO24">
        <v>-0.52425299999999997</v>
      </c>
      <c r="EP24">
        <v>1.8613299999999999</v>
      </c>
      <c r="EQ24">
        <v>20.286200000000001</v>
      </c>
      <c r="ER24">
        <v>5.2430500000000002</v>
      </c>
      <c r="ES24">
        <v>11.8302</v>
      </c>
      <c r="ET24">
        <v>4.9818499999999997</v>
      </c>
      <c r="EU24">
        <v>3.2989999999999999</v>
      </c>
      <c r="EV24">
        <v>173</v>
      </c>
      <c r="EW24">
        <v>3781</v>
      </c>
      <c r="EX24">
        <v>9060</v>
      </c>
      <c r="EY24">
        <v>57.9</v>
      </c>
      <c r="EZ24">
        <v>1.8733200000000001</v>
      </c>
      <c r="FA24">
        <v>1.87897</v>
      </c>
      <c r="FB24">
        <v>1.87927</v>
      </c>
      <c r="FC24">
        <v>1.8798900000000001</v>
      </c>
      <c r="FD24">
        <v>1.8775900000000001</v>
      </c>
      <c r="FE24">
        <v>1.87683</v>
      </c>
      <c r="FF24">
        <v>1.8773</v>
      </c>
      <c r="FG24">
        <v>1.8749199999999999</v>
      </c>
      <c r="FH24">
        <v>0</v>
      </c>
      <c r="FI24">
        <v>0</v>
      </c>
      <c r="FJ24">
        <v>0</v>
      </c>
      <c r="FK24">
        <v>0</v>
      </c>
      <c r="FL24" t="s">
        <v>356</v>
      </c>
      <c r="FM24" t="s">
        <v>357</v>
      </c>
      <c r="FN24" t="s">
        <v>358</v>
      </c>
      <c r="FO24" t="s">
        <v>358</v>
      </c>
      <c r="FP24" t="s">
        <v>358</v>
      </c>
      <c r="FQ24" t="s">
        <v>358</v>
      </c>
      <c r="FR24">
        <v>0</v>
      </c>
      <c r="FS24">
        <v>100</v>
      </c>
      <c r="FT24">
        <v>100</v>
      </c>
      <c r="FU24">
        <v>-2.4990000000000001</v>
      </c>
      <c r="FV24">
        <v>-6.6900000000000001E-2</v>
      </c>
      <c r="FW24">
        <v>-2.5005000000000002</v>
      </c>
      <c r="FX24">
        <v>1.4527799999999999E-4</v>
      </c>
      <c r="FY24">
        <v>-4.3579499999999999E-7</v>
      </c>
      <c r="FZ24">
        <v>2.0799100000000001E-10</v>
      </c>
      <c r="GA24">
        <v>-6.6890909090906406E-2</v>
      </c>
      <c r="GB24">
        <v>0</v>
      </c>
      <c r="GC24">
        <v>0</v>
      </c>
      <c r="GD24">
        <v>0</v>
      </c>
      <c r="GE24">
        <v>4</v>
      </c>
      <c r="GF24">
        <v>2147</v>
      </c>
      <c r="GG24">
        <v>-1</v>
      </c>
      <c r="GH24">
        <v>-1</v>
      </c>
      <c r="GI24">
        <v>6.6</v>
      </c>
      <c r="GJ24">
        <v>6.6</v>
      </c>
      <c r="GK24">
        <v>1.0437000000000001</v>
      </c>
      <c r="GL24">
        <v>2.52075</v>
      </c>
      <c r="GM24">
        <v>1.54541</v>
      </c>
      <c r="GN24">
        <v>2.2961399999999998</v>
      </c>
      <c r="GO24">
        <v>1.5979000000000001</v>
      </c>
      <c r="GP24">
        <v>2.3547400000000001</v>
      </c>
      <c r="GQ24">
        <v>26.5199</v>
      </c>
      <c r="GR24">
        <v>15.2791</v>
      </c>
      <c r="GS24">
        <v>18</v>
      </c>
      <c r="GT24">
        <v>386.93</v>
      </c>
      <c r="GU24">
        <v>694.42</v>
      </c>
      <c r="GV24">
        <v>14.602399999999999</v>
      </c>
      <c r="GW24">
        <v>19.838100000000001</v>
      </c>
      <c r="GX24">
        <v>30</v>
      </c>
      <c r="GY24">
        <v>19.961300000000001</v>
      </c>
      <c r="GZ24">
        <v>19.93</v>
      </c>
      <c r="HA24">
        <v>20.9589</v>
      </c>
      <c r="HB24">
        <v>-30</v>
      </c>
      <c r="HC24">
        <v>-30</v>
      </c>
      <c r="HD24">
        <v>14.6159</v>
      </c>
      <c r="HE24">
        <v>405.63499999999999</v>
      </c>
      <c r="HF24">
        <v>0</v>
      </c>
      <c r="HG24">
        <v>101</v>
      </c>
      <c r="HH24">
        <v>100.283</v>
      </c>
    </row>
    <row r="25" spans="1:216" x14ac:dyDescent="0.2">
      <c r="A25">
        <v>7</v>
      </c>
      <c r="B25">
        <v>1689709432.0999999</v>
      </c>
      <c r="C25">
        <v>366</v>
      </c>
      <c r="D25" t="s">
        <v>369</v>
      </c>
      <c r="E25" t="s">
        <v>370</v>
      </c>
      <c r="F25" t="s">
        <v>348</v>
      </c>
      <c r="G25" t="s">
        <v>349</v>
      </c>
      <c r="H25" t="s">
        <v>350</v>
      </c>
      <c r="I25" t="s">
        <v>351</v>
      </c>
      <c r="J25" t="s">
        <v>352</v>
      </c>
      <c r="K25" t="s">
        <v>353</v>
      </c>
      <c r="L25">
        <v>1689709432.0999999</v>
      </c>
      <c r="M25">
        <f t="shared" si="0"/>
        <v>7.8778543541456849E-4</v>
      </c>
      <c r="N25">
        <f t="shared" si="1"/>
        <v>0.78778543541456847</v>
      </c>
      <c r="O25">
        <f t="shared" si="2"/>
        <v>5.1298300042900173</v>
      </c>
      <c r="P25">
        <f t="shared" si="3"/>
        <v>400.02800000000002</v>
      </c>
      <c r="Q25">
        <f t="shared" si="4"/>
        <v>322.96625227780424</v>
      </c>
      <c r="R25">
        <f t="shared" si="5"/>
        <v>32.548585088731187</v>
      </c>
      <c r="S25">
        <f t="shared" si="6"/>
        <v>40.314879044004002</v>
      </c>
      <c r="T25">
        <f t="shared" si="7"/>
        <v>0.11416760698945955</v>
      </c>
      <c r="U25">
        <f t="shared" si="8"/>
        <v>3.491862535610232</v>
      </c>
      <c r="V25">
        <f t="shared" si="9"/>
        <v>0.11213371919521943</v>
      </c>
      <c r="W25">
        <f t="shared" si="10"/>
        <v>7.0263293206454538E-2</v>
      </c>
      <c r="X25">
        <f t="shared" si="11"/>
        <v>99.220380391833771</v>
      </c>
      <c r="Y25">
        <f t="shared" si="12"/>
        <v>17.334099914854551</v>
      </c>
      <c r="Z25">
        <f t="shared" si="13"/>
        <v>17.334099914854551</v>
      </c>
      <c r="AA25">
        <f t="shared" si="14"/>
        <v>1.986118122395188</v>
      </c>
      <c r="AB25">
        <f t="shared" si="15"/>
        <v>66.277711894173379</v>
      </c>
      <c r="AC25">
        <f t="shared" si="16"/>
        <v>1.2896028658566001</v>
      </c>
      <c r="AD25">
        <f t="shared" si="17"/>
        <v>1.9457564677485073</v>
      </c>
      <c r="AE25">
        <f t="shared" si="18"/>
        <v>0.69651525653858792</v>
      </c>
      <c r="AF25">
        <f t="shared" si="19"/>
        <v>-34.74133770178247</v>
      </c>
      <c r="AG25">
        <f t="shared" si="20"/>
        <v>-61.069352226718387</v>
      </c>
      <c r="AH25">
        <f t="shared" si="21"/>
        <v>-3.4154157634117892</v>
      </c>
      <c r="AI25">
        <f t="shared" si="22"/>
        <v>-5.7253000788719532E-3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55004.606933244548</v>
      </c>
      <c r="AO25">
        <f t="shared" si="26"/>
        <v>599.91099999999994</v>
      </c>
      <c r="AP25">
        <f t="shared" si="27"/>
        <v>505.72554300095004</v>
      </c>
      <c r="AQ25">
        <f t="shared" si="28"/>
        <v>0.8430009501425213</v>
      </c>
      <c r="AR25">
        <f t="shared" si="29"/>
        <v>0.16539183377506628</v>
      </c>
      <c r="AS25">
        <v>1689709432.0999999</v>
      </c>
      <c r="AT25">
        <v>400.02800000000002</v>
      </c>
      <c r="AU25">
        <v>405.3</v>
      </c>
      <c r="AV25">
        <v>12.796200000000001</v>
      </c>
      <c r="AW25">
        <v>12.043200000000001</v>
      </c>
      <c r="AX25">
        <v>402.52699999999999</v>
      </c>
      <c r="AY25">
        <v>12.863099999999999</v>
      </c>
      <c r="AZ25">
        <v>400.11</v>
      </c>
      <c r="BA25">
        <v>100.68</v>
      </c>
      <c r="BB25">
        <v>0.100143</v>
      </c>
      <c r="BC25">
        <v>17.009699999999999</v>
      </c>
      <c r="BD25">
        <v>16.505700000000001</v>
      </c>
      <c r="BE25">
        <v>999.9</v>
      </c>
      <c r="BF25">
        <v>0</v>
      </c>
      <c r="BG25">
        <v>0</v>
      </c>
      <c r="BH25">
        <v>9987.5</v>
      </c>
      <c r="BI25">
        <v>0</v>
      </c>
      <c r="BJ25">
        <v>486.25400000000002</v>
      </c>
      <c r="BK25">
        <v>-5.2720000000000002</v>
      </c>
      <c r="BL25">
        <v>405.21300000000002</v>
      </c>
      <c r="BM25">
        <v>410.24</v>
      </c>
      <c r="BN25">
        <v>0.75302899999999995</v>
      </c>
      <c r="BO25">
        <v>405.3</v>
      </c>
      <c r="BP25">
        <v>12.043200000000001</v>
      </c>
      <c r="BQ25">
        <v>1.28833</v>
      </c>
      <c r="BR25">
        <v>1.21251</v>
      </c>
      <c r="BS25">
        <v>10.663399999999999</v>
      </c>
      <c r="BT25">
        <v>9.7560500000000001</v>
      </c>
      <c r="BU25">
        <v>599.91099999999994</v>
      </c>
      <c r="BV25">
        <v>0.89996200000000004</v>
      </c>
      <c r="BW25">
        <v>0.100038</v>
      </c>
      <c r="BX25">
        <v>0</v>
      </c>
      <c r="BY25">
        <v>2.2381000000000002</v>
      </c>
      <c r="BZ25">
        <v>0</v>
      </c>
      <c r="CA25">
        <v>2062.73</v>
      </c>
      <c r="CB25">
        <v>5732.31</v>
      </c>
      <c r="CC25">
        <v>36.561999999999998</v>
      </c>
      <c r="CD25">
        <v>40.061999999999998</v>
      </c>
      <c r="CE25">
        <v>39</v>
      </c>
      <c r="CF25">
        <v>37.936999999999998</v>
      </c>
      <c r="CG25">
        <v>36.186999999999998</v>
      </c>
      <c r="CH25">
        <v>539.9</v>
      </c>
      <c r="CI25">
        <v>60.01</v>
      </c>
      <c r="CJ25">
        <v>0</v>
      </c>
      <c r="CK25">
        <v>1689709436.0999999</v>
      </c>
      <c r="CL25">
        <v>0</v>
      </c>
      <c r="CM25">
        <v>1689708975.0999999</v>
      </c>
      <c r="CN25" t="s">
        <v>354</v>
      </c>
      <c r="CO25">
        <v>1689708975</v>
      </c>
      <c r="CP25">
        <v>1689708975.0999999</v>
      </c>
      <c r="CQ25">
        <v>22</v>
      </c>
      <c r="CR25">
        <v>-2.5000000000000001E-2</v>
      </c>
      <c r="CS25">
        <v>7.0000000000000001E-3</v>
      </c>
      <c r="CT25">
        <v>-2.5</v>
      </c>
      <c r="CU25">
        <v>-6.7000000000000004E-2</v>
      </c>
      <c r="CV25">
        <v>406</v>
      </c>
      <c r="CW25">
        <v>12</v>
      </c>
      <c r="CX25">
        <v>0.19</v>
      </c>
      <c r="CY25">
        <v>0.06</v>
      </c>
      <c r="CZ25">
        <v>5.6871304621293204</v>
      </c>
      <c r="DA25">
        <v>0.165152902461005</v>
      </c>
      <c r="DB25">
        <v>3.6292582010803598E-2</v>
      </c>
      <c r="DC25">
        <v>1</v>
      </c>
      <c r="DD25">
        <v>405.29575</v>
      </c>
      <c r="DE25">
        <v>0.23887218045081299</v>
      </c>
      <c r="DF25">
        <v>3.3036154437221299E-2</v>
      </c>
      <c r="DG25">
        <v>-1</v>
      </c>
      <c r="DH25">
        <v>599.95885714285703</v>
      </c>
      <c r="DI25">
        <v>7.9663359474977199E-2</v>
      </c>
      <c r="DJ25">
        <v>0.14074471510480899</v>
      </c>
      <c r="DK25">
        <v>1</v>
      </c>
      <c r="DL25">
        <v>2</v>
      </c>
      <c r="DM25">
        <v>2</v>
      </c>
      <c r="DN25" t="s">
        <v>355</v>
      </c>
      <c r="DO25">
        <v>2.65734</v>
      </c>
      <c r="DP25">
        <v>2.8323100000000001</v>
      </c>
      <c r="DQ25">
        <v>9.5987000000000003E-2</v>
      </c>
      <c r="DR25">
        <v>9.6824599999999997E-2</v>
      </c>
      <c r="DS25">
        <v>7.7223600000000003E-2</v>
      </c>
      <c r="DT25">
        <v>7.3988999999999999E-2</v>
      </c>
      <c r="DU25">
        <v>28895.8</v>
      </c>
      <c r="DV25">
        <v>30238.9</v>
      </c>
      <c r="DW25">
        <v>29677.1</v>
      </c>
      <c r="DX25">
        <v>31193.9</v>
      </c>
      <c r="DY25">
        <v>35861.9</v>
      </c>
      <c r="DZ25">
        <v>37861.5</v>
      </c>
      <c r="EA25">
        <v>40706.300000000003</v>
      </c>
      <c r="EB25">
        <v>43268.6</v>
      </c>
      <c r="EC25">
        <v>1.89605</v>
      </c>
      <c r="ED25">
        <v>2.3067000000000002</v>
      </c>
      <c r="EE25">
        <v>-1.12131E-2</v>
      </c>
      <c r="EF25">
        <v>0</v>
      </c>
      <c r="EG25">
        <v>16.6922</v>
      </c>
      <c r="EH25">
        <v>999.9</v>
      </c>
      <c r="EI25">
        <v>42.84</v>
      </c>
      <c r="EJ25">
        <v>23.041</v>
      </c>
      <c r="EK25">
        <v>12.027200000000001</v>
      </c>
      <c r="EL25">
        <v>61.636200000000002</v>
      </c>
      <c r="EM25">
        <v>17.007200000000001</v>
      </c>
      <c r="EN25">
        <v>1</v>
      </c>
      <c r="EO25">
        <v>-0.52307400000000004</v>
      </c>
      <c r="EP25">
        <v>2.7228400000000001</v>
      </c>
      <c r="EQ25">
        <v>20.2742</v>
      </c>
      <c r="ER25">
        <v>5.2449899999999996</v>
      </c>
      <c r="ES25">
        <v>11.8302</v>
      </c>
      <c r="ET25">
        <v>4.9833499999999997</v>
      </c>
      <c r="EU25">
        <v>3.2989999999999999</v>
      </c>
      <c r="EV25">
        <v>173</v>
      </c>
      <c r="EW25">
        <v>3782.6</v>
      </c>
      <c r="EX25">
        <v>9060</v>
      </c>
      <c r="EY25">
        <v>57.9</v>
      </c>
      <c r="EZ25">
        <v>1.8733200000000001</v>
      </c>
      <c r="FA25">
        <v>1.87897</v>
      </c>
      <c r="FB25">
        <v>1.87927</v>
      </c>
      <c r="FC25">
        <v>1.87988</v>
      </c>
      <c r="FD25">
        <v>1.8775599999999999</v>
      </c>
      <c r="FE25">
        <v>1.87683</v>
      </c>
      <c r="FF25">
        <v>1.8772899999999999</v>
      </c>
      <c r="FG25">
        <v>1.87487</v>
      </c>
      <c r="FH25">
        <v>0</v>
      </c>
      <c r="FI25">
        <v>0</v>
      </c>
      <c r="FJ25">
        <v>0</v>
      </c>
      <c r="FK25">
        <v>0</v>
      </c>
      <c r="FL25" t="s">
        <v>356</v>
      </c>
      <c r="FM25" t="s">
        <v>357</v>
      </c>
      <c r="FN25" t="s">
        <v>358</v>
      </c>
      <c r="FO25" t="s">
        <v>358</v>
      </c>
      <c r="FP25" t="s">
        <v>358</v>
      </c>
      <c r="FQ25" t="s">
        <v>358</v>
      </c>
      <c r="FR25">
        <v>0</v>
      </c>
      <c r="FS25">
        <v>100</v>
      </c>
      <c r="FT25">
        <v>100</v>
      </c>
      <c r="FU25">
        <v>-2.4990000000000001</v>
      </c>
      <c r="FV25">
        <v>-6.6900000000000001E-2</v>
      </c>
      <c r="FW25">
        <v>-2.5005000000000002</v>
      </c>
      <c r="FX25">
        <v>1.4527799999999999E-4</v>
      </c>
      <c r="FY25">
        <v>-4.3579499999999999E-7</v>
      </c>
      <c r="FZ25">
        <v>2.0799100000000001E-10</v>
      </c>
      <c r="GA25">
        <v>-6.6890909090906406E-2</v>
      </c>
      <c r="GB25">
        <v>0</v>
      </c>
      <c r="GC25">
        <v>0</v>
      </c>
      <c r="GD25">
        <v>0</v>
      </c>
      <c r="GE25">
        <v>4</v>
      </c>
      <c r="GF25">
        <v>2147</v>
      </c>
      <c r="GG25">
        <v>-1</v>
      </c>
      <c r="GH25">
        <v>-1</v>
      </c>
      <c r="GI25">
        <v>7.6</v>
      </c>
      <c r="GJ25">
        <v>7.6</v>
      </c>
      <c r="GK25">
        <v>1.0437000000000001</v>
      </c>
      <c r="GL25">
        <v>2.51953</v>
      </c>
      <c r="GM25">
        <v>1.54541</v>
      </c>
      <c r="GN25">
        <v>2.2961399999999998</v>
      </c>
      <c r="GO25">
        <v>1.5979000000000001</v>
      </c>
      <c r="GP25">
        <v>2.4084500000000002</v>
      </c>
      <c r="GQ25">
        <v>26.540500000000002</v>
      </c>
      <c r="GR25">
        <v>15.270300000000001</v>
      </c>
      <c r="GS25">
        <v>18</v>
      </c>
      <c r="GT25">
        <v>386.892</v>
      </c>
      <c r="GU25">
        <v>694.24</v>
      </c>
      <c r="GV25">
        <v>14.788</v>
      </c>
      <c r="GW25">
        <v>19.832999999999998</v>
      </c>
      <c r="GX25">
        <v>30.001300000000001</v>
      </c>
      <c r="GY25">
        <v>19.957799999999999</v>
      </c>
      <c r="GZ25">
        <v>19.9283</v>
      </c>
      <c r="HA25">
        <v>20.953499999999998</v>
      </c>
      <c r="HB25">
        <v>-30</v>
      </c>
      <c r="HC25">
        <v>-30</v>
      </c>
      <c r="HD25">
        <v>14.6485</v>
      </c>
      <c r="HE25">
        <v>405.274</v>
      </c>
      <c r="HF25">
        <v>0</v>
      </c>
      <c r="HG25">
        <v>101.003</v>
      </c>
      <c r="HH25">
        <v>100.285</v>
      </c>
    </row>
    <row r="26" spans="1:216" x14ac:dyDescent="0.2">
      <c r="A26">
        <v>8</v>
      </c>
      <c r="B26">
        <v>1689709493.0999999</v>
      </c>
      <c r="C26">
        <v>427</v>
      </c>
      <c r="D26" t="s">
        <v>371</v>
      </c>
      <c r="E26" t="s">
        <v>372</v>
      </c>
      <c r="F26" t="s">
        <v>348</v>
      </c>
      <c r="G26" t="s">
        <v>349</v>
      </c>
      <c r="H26" t="s">
        <v>350</v>
      </c>
      <c r="I26" t="s">
        <v>351</v>
      </c>
      <c r="J26" t="s">
        <v>352</v>
      </c>
      <c r="K26" t="s">
        <v>353</v>
      </c>
      <c r="L26">
        <v>1689709493.0999999</v>
      </c>
      <c r="M26">
        <f t="shared" si="0"/>
        <v>7.5783704047964007E-4</v>
      </c>
      <c r="N26">
        <f t="shared" si="1"/>
        <v>0.75783704047964007</v>
      </c>
      <c r="O26">
        <f t="shared" si="2"/>
        <v>5.015270085982916</v>
      </c>
      <c r="P26">
        <f t="shared" si="3"/>
        <v>399.99299999999999</v>
      </c>
      <c r="Q26">
        <f t="shared" si="4"/>
        <v>322.87607936632384</v>
      </c>
      <c r="R26">
        <f t="shared" si="5"/>
        <v>32.540046145426743</v>
      </c>
      <c r="S26">
        <f t="shared" si="6"/>
        <v>40.312031487103205</v>
      </c>
      <c r="T26">
        <f t="shared" si="7"/>
        <v>0.11139981724721866</v>
      </c>
      <c r="U26">
        <f t="shared" si="8"/>
        <v>3.4959539998909235</v>
      </c>
      <c r="V26">
        <f t="shared" si="9"/>
        <v>0.10946467297590755</v>
      </c>
      <c r="W26">
        <f t="shared" si="10"/>
        <v>6.8586485616929455E-2</v>
      </c>
      <c r="X26">
        <f t="shared" si="11"/>
        <v>82.696406213052001</v>
      </c>
      <c r="Y26">
        <f t="shared" si="12"/>
        <v>17.22034117571117</v>
      </c>
      <c r="Z26">
        <f t="shared" si="13"/>
        <v>17.22034117571117</v>
      </c>
      <c r="AA26">
        <f t="shared" si="14"/>
        <v>1.971881465713025</v>
      </c>
      <c r="AB26">
        <f t="shared" si="15"/>
        <v>66.218459968353883</v>
      </c>
      <c r="AC26">
        <f t="shared" si="16"/>
        <v>1.28543208707504</v>
      </c>
      <c r="AD26">
        <f t="shared" si="17"/>
        <v>1.9411990065751363</v>
      </c>
      <c r="AE26">
        <f t="shared" si="18"/>
        <v>0.68644937863798505</v>
      </c>
      <c r="AF26">
        <f t="shared" si="19"/>
        <v>-33.420613485152124</v>
      </c>
      <c r="AG26">
        <f t="shared" si="20"/>
        <v>-46.673891263347045</v>
      </c>
      <c r="AH26">
        <f t="shared" si="21"/>
        <v>-2.6052364588429735</v>
      </c>
      <c r="AI26">
        <f t="shared" si="22"/>
        <v>-3.3349942901352847E-3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55105.176552193625</v>
      </c>
      <c r="AO26">
        <f t="shared" si="26"/>
        <v>499.99799999999999</v>
      </c>
      <c r="AP26">
        <f t="shared" si="27"/>
        <v>421.49921399639999</v>
      </c>
      <c r="AQ26">
        <f t="shared" si="28"/>
        <v>0.84300180000000002</v>
      </c>
      <c r="AR26">
        <f t="shared" si="29"/>
        <v>0.16539347400000001</v>
      </c>
      <c r="AS26">
        <v>1689709493.0999999</v>
      </c>
      <c r="AT26">
        <v>399.99299999999999</v>
      </c>
      <c r="AU26">
        <v>405.14100000000002</v>
      </c>
      <c r="AV26">
        <v>12.7546</v>
      </c>
      <c r="AW26">
        <v>12.0304</v>
      </c>
      <c r="AX26">
        <v>402.49200000000002</v>
      </c>
      <c r="AY26">
        <v>12.821400000000001</v>
      </c>
      <c r="AZ26">
        <v>400.22300000000001</v>
      </c>
      <c r="BA26">
        <v>100.682</v>
      </c>
      <c r="BB26">
        <v>9.9842399999999998E-2</v>
      </c>
      <c r="BC26">
        <v>16.9727</v>
      </c>
      <c r="BD26">
        <v>16.4556</v>
      </c>
      <c r="BE26">
        <v>999.9</v>
      </c>
      <c r="BF26">
        <v>0</v>
      </c>
      <c r="BG26">
        <v>0</v>
      </c>
      <c r="BH26">
        <v>10005</v>
      </c>
      <c r="BI26">
        <v>0</v>
      </c>
      <c r="BJ26">
        <v>488.74099999999999</v>
      </c>
      <c r="BK26">
        <v>-5.1478000000000002</v>
      </c>
      <c r="BL26">
        <v>405.161</v>
      </c>
      <c r="BM26">
        <v>410.07400000000001</v>
      </c>
      <c r="BN26">
        <v>0.72415799999999997</v>
      </c>
      <c r="BO26">
        <v>405.14100000000002</v>
      </c>
      <c r="BP26">
        <v>12.0304</v>
      </c>
      <c r="BQ26">
        <v>1.2841499999999999</v>
      </c>
      <c r="BR26">
        <v>1.2112400000000001</v>
      </c>
      <c r="BS26">
        <v>10.614599999999999</v>
      </c>
      <c r="BT26">
        <v>9.7404499999999992</v>
      </c>
      <c r="BU26">
        <v>499.99799999999999</v>
      </c>
      <c r="BV26">
        <v>0.89993800000000002</v>
      </c>
      <c r="BW26">
        <v>0.100062</v>
      </c>
      <c r="BX26">
        <v>0</v>
      </c>
      <c r="BY26">
        <v>2.3117000000000001</v>
      </c>
      <c r="BZ26">
        <v>0</v>
      </c>
      <c r="CA26">
        <v>1816.14</v>
      </c>
      <c r="CB26">
        <v>4777.59</v>
      </c>
      <c r="CC26">
        <v>36.125</v>
      </c>
      <c r="CD26">
        <v>40</v>
      </c>
      <c r="CE26">
        <v>38.811999999999998</v>
      </c>
      <c r="CF26">
        <v>37.811999999999998</v>
      </c>
      <c r="CG26">
        <v>35.875</v>
      </c>
      <c r="CH26">
        <v>449.97</v>
      </c>
      <c r="CI26">
        <v>50.03</v>
      </c>
      <c r="CJ26">
        <v>0</v>
      </c>
      <c r="CK26">
        <v>1689709496.7</v>
      </c>
      <c r="CL26">
        <v>0</v>
      </c>
      <c r="CM26">
        <v>1689708975.0999999</v>
      </c>
      <c r="CN26" t="s">
        <v>354</v>
      </c>
      <c r="CO26">
        <v>1689708975</v>
      </c>
      <c r="CP26">
        <v>1689708975.0999999</v>
      </c>
      <c r="CQ26">
        <v>22</v>
      </c>
      <c r="CR26">
        <v>-2.5000000000000001E-2</v>
      </c>
      <c r="CS26">
        <v>7.0000000000000001E-3</v>
      </c>
      <c r="CT26">
        <v>-2.5</v>
      </c>
      <c r="CU26">
        <v>-6.7000000000000004E-2</v>
      </c>
      <c r="CV26">
        <v>406</v>
      </c>
      <c r="CW26">
        <v>12</v>
      </c>
      <c r="CX26">
        <v>0.19</v>
      </c>
      <c r="CY26">
        <v>0.06</v>
      </c>
      <c r="CZ26">
        <v>5.4452564821096603</v>
      </c>
      <c r="DA26">
        <v>0.67263564232818596</v>
      </c>
      <c r="DB26">
        <v>7.4315648617179694E-2</v>
      </c>
      <c r="DC26">
        <v>1</v>
      </c>
      <c r="DD26">
        <v>405.05909523809498</v>
      </c>
      <c r="DE26">
        <v>0.229948051948519</v>
      </c>
      <c r="DF26">
        <v>4.1469328610666698E-2</v>
      </c>
      <c r="DG26">
        <v>-1</v>
      </c>
      <c r="DH26">
        <v>500.03309999999999</v>
      </c>
      <c r="DI26">
        <v>-0.317970819470418</v>
      </c>
      <c r="DJ26">
        <v>0.14344333375936499</v>
      </c>
      <c r="DK26">
        <v>1</v>
      </c>
      <c r="DL26">
        <v>2</v>
      </c>
      <c r="DM26">
        <v>2</v>
      </c>
      <c r="DN26" t="s">
        <v>355</v>
      </c>
      <c r="DO26">
        <v>2.6576599999999999</v>
      </c>
      <c r="DP26">
        <v>2.8321700000000001</v>
      </c>
      <c r="DQ26">
        <v>9.5982399999999995E-2</v>
      </c>
      <c r="DR26">
        <v>9.6797999999999995E-2</v>
      </c>
      <c r="DS26">
        <v>7.7034199999999997E-2</v>
      </c>
      <c r="DT26">
        <v>7.39311E-2</v>
      </c>
      <c r="DU26">
        <v>28895.8</v>
      </c>
      <c r="DV26">
        <v>30239.599999999999</v>
      </c>
      <c r="DW26">
        <v>29677</v>
      </c>
      <c r="DX26">
        <v>31193.599999999999</v>
      </c>
      <c r="DY26">
        <v>35869.699999999997</v>
      </c>
      <c r="DZ26">
        <v>37863.4</v>
      </c>
      <c r="EA26">
        <v>40706.6</v>
      </c>
      <c r="EB26">
        <v>43268.1</v>
      </c>
      <c r="EC26">
        <v>1.89608</v>
      </c>
      <c r="ED26">
        <v>2.3066200000000001</v>
      </c>
      <c r="EE26">
        <v>-1.35899E-2</v>
      </c>
      <c r="EF26">
        <v>0</v>
      </c>
      <c r="EG26">
        <v>16.681699999999999</v>
      </c>
      <c r="EH26">
        <v>999.9</v>
      </c>
      <c r="EI26">
        <v>42.790999999999997</v>
      </c>
      <c r="EJ26">
        <v>23.081</v>
      </c>
      <c r="EK26">
        <v>12.042899999999999</v>
      </c>
      <c r="EL26">
        <v>61.626199999999997</v>
      </c>
      <c r="EM26">
        <v>15.929500000000001</v>
      </c>
      <c r="EN26">
        <v>1</v>
      </c>
      <c r="EO26">
        <v>-0.52436000000000005</v>
      </c>
      <c r="EP26">
        <v>1.8410299999999999</v>
      </c>
      <c r="EQ26">
        <v>20.2882</v>
      </c>
      <c r="ER26">
        <v>5.2451400000000001</v>
      </c>
      <c r="ES26">
        <v>11.8302</v>
      </c>
      <c r="ET26">
        <v>4.9831500000000002</v>
      </c>
      <c r="EU26">
        <v>3.2989999999999999</v>
      </c>
      <c r="EV26">
        <v>173</v>
      </c>
      <c r="EW26">
        <v>3783.9</v>
      </c>
      <c r="EX26">
        <v>9060</v>
      </c>
      <c r="EY26">
        <v>57.9</v>
      </c>
      <c r="EZ26">
        <v>1.8733200000000001</v>
      </c>
      <c r="FA26">
        <v>1.87897</v>
      </c>
      <c r="FB26">
        <v>1.8792800000000001</v>
      </c>
      <c r="FC26">
        <v>1.8798900000000001</v>
      </c>
      <c r="FD26">
        <v>1.8775900000000001</v>
      </c>
      <c r="FE26">
        <v>1.87683</v>
      </c>
      <c r="FF26">
        <v>1.87734</v>
      </c>
      <c r="FG26">
        <v>1.8749499999999999</v>
      </c>
      <c r="FH26">
        <v>0</v>
      </c>
      <c r="FI26">
        <v>0</v>
      </c>
      <c r="FJ26">
        <v>0</v>
      </c>
      <c r="FK26">
        <v>0</v>
      </c>
      <c r="FL26" t="s">
        <v>356</v>
      </c>
      <c r="FM26" t="s">
        <v>357</v>
      </c>
      <c r="FN26" t="s">
        <v>358</v>
      </c>
      <c r="FO26" t="s">
        <v>358</v>
      </c>
      <c r="FP26" t="s">
        <v>358</v>
      </c>
      <c r="FQ26" t="s">
        <v>358</v>
      </c>
      <c r="FR26">
        <v>0</v>
      </c>
      <c r="FS26">
        <v>100</v>
      </c>
      <c r="FT26">
        <v>100</v>
      </c>
      <c r="FU26">
        <v>-2.4990000000000001</v>
      </c>
      <c r="FV26">
        <v>-6.6799999999999998E-2</v>
      </c>
      <c r="FW26">
        <v>-2.5005000000000002</v>
      </c>
      <c r="FX26">
        <v>1.4527799999999999E-4</v>
      </c>
      <c r="FY26">
        <v>-4.3579499999999999E-7</v>
      </c>
      <c r="FZ26">
        <v>2.0799100000000001E-10</v>
      </c>
      <c r="GA26">
        <v>-6.6890909090906406E-2</v>
      </c>
      <c r="GB26">
        <v>0</v>
      </c>
      <c r="GC26">
        <v>0</v>
      </c>
      <c r="GD26">
        <v>0</v>
      </c>
      <c r="GE26">
        <v>4</v>
      </c>
      <c r="GF26">
        <v>2147</v>
      </c>
      <c r="GG26">
        <v>-1</v>
      </c>
      <c r="GH26">
        <v>-1</v>
      </c>
      <c r="GI26">
        <v>8.6</v>
      </c>
      <c r="GJ26">
        <v>8.6</v>
      </c>
      <c r="GK26">
        <v>1.0437000000000001</v>
      </c>
      <c r="GL26">
        <v>2.51709</v>
      </c>
      <c r="GM26">
        <v>1.54541</v>
      </c>
      <c r="GN26">
        <v>2.2949199999999998</v>
      </c>
      <c r="GO26">
        <v>1.5979000000000001</v>
      </c>
      <c r="GP26">
        <v>2.3718300000000001</v>
      </c>
      <c r="GQ26">
        <v>26.561199999999999</v>
      </c>
      <c r="GR26">
        <v>15.270300000000001</v>
      </c>
      <c r="GS26">
        <v>18</v>
      </c>
      <c r="GT26">
        <v>386.892</v>
      </c>
      <c r="GU26">
        <v>694.14300000000003</v>
      </c>
      <c r="GV26">
        <v>14.7569</v>
      </c>
      <c r="GW26">
        <v>19.832999999999998</v>
      </c>
      <c r="GX26">
        <v>29.9999</v>
      </c>
      <c r="GY26">
        <v>19.956099999999999</v>
      </c>
      <c r="GZ26">
        <v>19.926100000000002</v>
      </c>
      <c r="HA26">
        <v>20.945699999999999</v>
      </c>
      <c r="HB26">
        <v>-30</v>
      </c>
      <c r="HC26">
        <v>-30</v>
      </c>
      <c r="HD26">
        <v>14.7784</v>
      </c>
      <c r="HE26">
        <v>404.97800000000001</v>
      </c>
      <c r="HF26">
        <v>0</v>
      </c>
      <c r="HG26">
        <v>101.003</v>
      </c>
      <c r="HH26">
        <v>100.28400000000001</v>
      </c>
    </row>
    <row r="27" spans="1:216" x14ac:dyDescent="0.2">
      <c r="A27">
        <v>9</v>
      </c>
      <c r="B27">
        <v>1689709554.0999999</v>
      </c>
      <c r="C27">
        <v>488</v>
      </c>
      <c r="D27" t="s">
        <v>373</v>
      </c>
      <c r="E27" t="s">
        <v>374</v>
      </c>
      <c r="F27" t="s">
        <v>348</v>
      </c>
      <c r="G27" t="s">
        <v>349</v>
      </c>
      <c r="H27" t="s">
        <v>350</v>
      </c>
      <c r="I27" t="s">
        <v>351</v>
      </c>
      <c r="J27" t="s">
        <v>352</v>
      </c>
      <c r="K27" t="s">
        <v>353</v>
      </c>
      <c r="L27">
        <v>1689709554.0999999</v>
      </c>
      <c r="M27">
        <f t="shared" si="0"/>
        <v>7.6008994734976898E-4</v>
      </c>
      <c r="N27">
        <f t="shared" si="1"/>
        <v>0.76008994734976898</v>
      </c>
      <c r="O27">
        <f t="shared" si="2"/>
        <v>4.3901693395919086</v>
      </c>
      <c r="P27">
        <f t="shared" si="3"/>
        <v>400.03399999999999</v>
      </c>
      <c r="Q27">
        <f t="shared" si="4"/>
        <v>333.0022969010717</v>
      </c>
      <c r="R27">
        <f t="shared" si="5"/>
        <v>33.561381746417375</v>
      </c>
      <c r="S27">
        <f t="shared" si="6"/>
        <v>40.317120663989996</v>
      </c>
      <c r="T27">
        <f t="shared" si="7"/>
        <v>0.11315791327717568</v>
      </c>
      <c r="U27">
        <f t="shared" si="8"/>
        <v>3.487469747462713</v>
      </c>
      <c r="V27">
        <f t="shared" si="9"/>
        <v>0.1111570330377432</v>
      </c>
      <c r="W27">
        <f t="shared" si="10"/>
        <v>6.9649969848745497E-2</v>
      </c>
      <c r="X27">
        <f t="shared" si="11"/>
        <v>62.007547816563978</v>
      </c>
      <c r="Y27">
        <f t="shared" si="12"/>
        <v>17.131396290250905</v>
      </c>
      <c r="Z27">
        <f t="shared" si="13"/>
        <v>17.131396290250905</v>
      </c>
      <c r="AA27">
        <f t="shared" si="14"/>
        <v>1.9608126713237628</v>
      </c>
      <c r="AB27">
        <f t="shared" si="15"/>
        <v>66.016218991286436</v>
      </c>
      <c r="AC27">
        <f t="shared" si="16"/>
        <v>1.282741429386</v>
      </c>
      <c r="AD27">
        <f t="shared" si="17"/>
        <v>1.9430701257751686</v>
      </c>
      <c r="AE27">
        <f t="shared" si="18"/>
        <v>0.6780712419377628</v>
      </c>
      <c r="AF27">
        <f t="shared" si="19"/>
        <v>-33.51996667812481</v>
      </c>
      <c r="AG27">
        <f t="shared" si="20"/>
        <v>-26.979665811191783</v>
      </c>
      <c r="AH27">
        <f t="shared" si="21"/>
        <v>-1.5090349514422565</v>
      </c>
      <c r="AI27">
        <f t="shared" si="22"/>
        <v>-1.1196241948745467E-3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54908.484623096825</v>
      </c>
      <c r="AO27">
        <f t="shared" si="26"/>
        <v>374.90699999999998</v>
      </c>
      <c r="AP27">
        <f t="shared" si="27"/>
        <v>316.0474709930383</v>
      </c>
      <c r="AQ27">
        <f t="shared" si="28"/>
        <v>0.84300232055693369</v>
      </c>
      <c r="AR27">
        <f t="shared" si="29"/>
        <v>0.165394478674882</v>
      </c>
      <c r="AS27">
        <v>1689709554.0999999</v>
      </c>
      <c r="AT27">
        <v>400.03399999999999</v>
      </c>
      <c r="AU27">
        <v>404.57799999999997</v>
      </c>
      <c r="AV27">
        <v>12.727600000000001</v>
      </c>
      <c r="AW27">
        <v>12.001200000000001</v>
      </c>
      <c r="AX27">
        <v>402.53399999999999</v>
      </c>
      <c r="AY27">
        <v>12.794499999999999</v>
      </c>
      <c r="AZ27">
        <v>400.20800000000003</v>
      </c>
      <c r="BA27">
        <v>100.684</v>
      </c>
      <c r="BB27">
        <v>0.100235</v>
      </c>
      <c r="BC27">
        <v>16.9879</v>
      </c>
      <c r="BD27">
        <v>16.473500000000001</v>
      </c>
      <c r="BE27">
        <v>999.9</v>
      </c>
      <c r="BF27">
        <v>0</v>
      </c>
      <c r="BG27">
        <v>0</v>
      </c>
      <c r="BH27">
        <v>9968.1200000000008</v>
      </c>
      <c r="BI27">
        <v>0</v>
      </c>
      <c r="BJ27">
        <v>466.822</v>
      </c>
      <c r="BK27">
        <v>-4.54373</v>
      </c>
      <c r="BL27">
        <v>405.19200000000001</v>
      </c>
      <c r="BM27">
        <v>409.49299999999999</v>
      </c>
      <c r="BN27">
        <v>0.72640000000000005</v>
      </c>
      <c r="BO27">
        <v>404.57799999999997</v>
      </c>
      <c r="BP27">
        <v>12.001200000000001</v>
      </c>
      <c r="BQ27">
        <v>1.2814700000000001</v>
      </c>
      <c r="BR27">
        <v>1.2083299999999999</v>
      </c>
      <c r="BS27">
        <v>10.5832</v>
      </c>
      <c r="BT27">
        <v>9.7045600000000007</v>
      </c>
      <c r="BU27">
        <v>374.90699999999998</v>
      </c>
      <c r="BV27">
        <v>0.899922</v>
      </c>
      <c r="BW27">
        <v>0.100078</v>
      </c>
      <c r="BX27">
        <v>0</v>
      </c>
      <c r="BY27">
        <v>2.1913999999999998</v>
      </c>
      <c r="BZ27">
        <v>0</v>
      </c>
      <c r="CA27">
        <v>1476.23</v>
      </c>
      <c r="CB27">
        <v>3582.31</v>
      </c>
      <c r="CC27">
        <v>35.625</v>
      </c>
      <c r="CD27">
        <v>39.75</v>
      </c>
      <c r="CE27">
        <v>38.436999999999998</v>
      </c>
      <c r="CF27">
        <v>37.625</v>
      </c>
      <c r="CG27">
        <v>35.561999999999998</v>
      </c>
      <c r="CH27">
        <v>337.39</v>
      </c>
      <c r="CI27">
        <v>37.520000000000003</v>
      </c>
      <c r="CJ27">
        <v>0</v>
      </c>
      <c r="CK27">
        <v>1689709557.9000001</v>
      </c>
      <c r="CL27">
        <v>0</v>
      </c>
      <c r="CM27">
        <v>1689708975.0999999</v>
      </c>
      <c r="CN27" t="s">
        <v>354</v>
      </c>
      <c r="CO27">
        <v>1689708975</v>
      </c>
      <c r="CP27">
        <v>1689708975.0999999</v>
      </c>
      <c r="CQ27">
        <v>22</v>
      </c>
      <c r="CR27">
        <v>-2.5000000000000001E-2</v>
      </c>
      <c r="CS27">
        <v>7.0000000000000001E-3</v>
      </c>
      <c r="CT27">
        <v>-2.5</v>
      </c>
      <c r="CU27">
        <v>-6.7000000000000004E-2</v>
      </c>
      <c r="CV27">
        <v>406</v>
      </c>
      <c r="CW27">
        <v>12</v>
      </c>
      <c r="CX27">
        <v>0.19</v>
      </c>
      <c r="CY27">
        <v>0.06</v>
      </c>
      <c r="CZ27">
        <v>4.8387576282217104</v>
      </c>
      <c r="DA27">
        <v>0.27981182175432701</v>
      </c>
      <c r="DB27">
        <v>4.60510840764446E-2</v>
      </c>
      <c r="DC27">
        <v>1</v>
      </c>
      <c r="DD27">
        <v>404.5711</v>
      </c>
      <c r="DE27">
        <v>3.4736842105722601E-2</v>
      </c>
      <c r="DF27">
        <v>3.68033965823822E-2</v>
      </c>
      <c r="DG27">
        <v>-1</v>
      </c>
      <c r="DH27">
        <v>374.99747619047599</v>
      </c>
      <c r="DI27">
        <v>-0.151149661932552</v>
      </c>
      <c r="DJ27">
        <v>0.15720281684366899</v>
      </c>
      <c r="DK27">
        <v>1</v>
      </c>
      <c r="DL27">
        <v>2</v>
      </c>
      <c r="DM27">
        <v>2</v>
      </c>
      <c r="DN27" t="s">
        <v>355</v>
      </c>
      <c r="DO27">
        <v>2.6576200000000001</v>
      </c>
      <c r="DP27">
        <v>2.8322400000000001</v>
      </c>
      <c r="DQ27">
        <v>9.5992599999999997E-2</v>
      </c>
      <c r="DR27">
        <v>9.6699099999999996E-2</v>
      </c>
      <c r="DS27">
        <v>7.6913099999999998E-2</v>
      </c>
      <c r="DT27">
        <v>7.37979E-2</v>
      </c>
      <c r="DU27">
        <v>28895.3</v>
      </c>
      <c r="DV27">
        <v>30242.9</v>
      </c>
      <c r="DW27">
        <v>29676.799999999999</v>
      </c>
      <c r="DX27">
        <v>31193.599999999999</v>
      </c>
      <c r="DY27">
        <v>35873.800000000003</v>
      </c>
      <c r="DZ27">
        <v>37869.300000000003</v>
      </c>
      <c r="EA27">
        <v>40705.800000000003</v>
      </c>
      <c r="EB27">
        <v>43268.5</v>
      </c>
      <c r="EC27">
        <v>1.8959999999999999</v>
      </c>
      <c r="ED27">
        <v>2.3065500000000001</v>
      </c>
      <c r="EE27">
        <v>-8.1881899999999997E-3</v>
      </c>
      <c r="EF27">
        <v>0</v>
      </c>
      <c r="EG27">
        <v>16.6097</v>
      </c>
      <c r="EH27">
        <v>999.9</v>
      </c>
      <c r="EI27">
        <v>42.73</v>
      </c>
      <c r="EJ27">
        <v>23.111000000000001</v>
      </c>
      <c r="EK27">
        <v>12.0471</v>
      </c>
      <c r="EL27">
        <v>61.616199999999999</v>
      </c>
      <c r="EM27">
        <v>15.8934</v>
      </c>
      <c r="EN27">
        <v>1</v>
      </c>
      <c r="EO27">
        <v>-0.52532800000000002</v>
      </c>
      <c r="EP27">
        <v>1.5516700000000001</v>
      </c>
      <c r="EQ27">
        <v>20.292200000000001</v>
      </c>
      <c r="ER27">
        <v>5.2415500000000002</v>
      </c>
      <c r="ES27">
        <v>11.8302</v>
      </c>
      <c r="ET27">
        <v>4.9828000000000001</v>
      </c>
      <c r="EU27">
        <v>3.2989999999999999</v>
      </c>
      <c r="EV27">
        <v>173</v>
      </c>
      <c r="EW27">
        <v>3785.5</v>
      </c>
      <c r="EX27">
        <v>9060</v>
      </c>
      <c r="EY27">
        <v>57.9</v>
      </c>
      <c r="EZ27">
        <v>1.8733200000000001</v>
      </c>
      <c r="FA27">
        <v>1.87897</v>
      </c>
      <c r="FB27">
        <v>1.87927</v>
      </c>
      <c r="FC27">
        <v>1.8798900000000001</v>
      </c>
      <c r="FD27">
        <v>1.8775900000000001</v>
      </c>
      <c r="FE27">
        <v>1.87683</v>
      </c>
      <c r="FF27">
        <v>1.87731</v>
      </c>
      <c r="FG27">
        <v>1.8749100000000001</v>
      </c>
      <c r="FH27">
        <v>0</v>
      </c>
      <c r="FI27">
        <v>0</v>
      </c>
      <c r="FJ27">
        <v>0</v>
      </c>
      <c r="FK27">
        <v>0</v>
      </c>
      <c r="FL27" t="s">
        <v>356</v>
      </c>
      <c r="FM27" t="s">
        <v>357</v>
      </c>
      <c r="FN27" t="s">
        <v>358</v>
      </c>
      <c r="FO27" t="s">
        <v>358</v>
      </c>
      <c r="FP27" t="s">
        <v>358</v>
      </c>
      <c r="FQ27" t="s">
        <v>358</v>
      </c>
      <c r="FR27">
        <v>0</v>
      </c>
      <c r="FS27">
        <v>100</v>
      </c>
      <c r="FT27">
        <v>100</v>
      </c>
      <c r="FU27">
        <v>-2.5</v>
      </c>
      <c r="FV27">
        <v>-6.6900000000000001E-2</v>
      </c>
      <c r="FW27">
        <v>-2.5005000000000002</v>
      </c>
      <c r="FX27">
        <v>1.4527799999999999E-4</v>
      </c>
      <c r="FY27">
        <v>-4.3579499999999999E-7</v>
      </c>
      <c r="FZ27">
        <v>2.0799100000000001E-10</v>
      </c>
      <c r="GA27">
        <v>-6.6890909090906406E-2</v>
      </c>
      <c r="GB27">
        <v>0</v>
      </c>
      <c r="GC27">
        <v>0</v>
      </c>
      <c r="GD27">
        <v>0</v>
      </c>
      <c r="GE27">
        <v>4</v>
      </c>
      <c r="GF27">
        <v>2147</v>
      </c>
      <c r="GG27">
        <v>-1</v>
      </c>
      <c r="GH27">
        <v>-1</v>
      </c>
      <c r="GI27">
        <v>9.6999999999999993</v>
      </c>
      <c r="GJ27">
        <v>9.6999999999999993</v>
      </c>
      <c r="GK27">
        <v>1.0424800000000001</v>
      </c>
      <c r="GL27">
        <v>2.52319</v>
      </c>
      <c r="GM27">
        <v>1.54541</v>
      </c>
      <c r="GN27">
        <v>2.2949199999999998</v>
      </c>
      <c r="GO27">
        <v>1.5979000000000001</v>
      </c>
      <c r="GP27">
        <v>2.2802699999999998</v>
      </c>
      <c r="GQ27">
        <v>26.581900000000001</v>
      </c>
      <c r="GR27">
        <v>15.2615</v>
      </c>
      <c r="GS27">
        <v>18</v>
      </c>
      <c r="GT27">
        <v>386.81700000000001</v>
      </c>
      <c r="GU27">
        <v>693.98199999999997</v>
      </c>
      <c r="GV27">
        <v>15.077199999999999</v>
      </c>
      <c r="GW27">
        <v>19.8262</v>
      </c>
      <c r="GX27">
        <v>30</v>
      </c>
      <c r="GY27">
        <v>19.950900000000001</v>
      </c>
      <c r="GZ27">
        <v>19.919699999999999</v>
      </c>
      <c r="HA27">
        <v>20.928100000000001</v>
      </c>
      <c r="HB27">
        <v>-30</v>
      </c>
      <c r="HC27">
        <v>-30</v>
      </c>
      <c r="HD27">
        <v>15.084300000000001</v>
      </c>
      <c r="HE27">
        <v>404.54500000000002</v>
      </c>
      <c r="HF27">
        <v>0</v>
      </c>
      <c r="HG27">
        <v>101.002</v>
      </c>
      <c r="HH27">
        <v>100.28400000000001</v>
      </c>
    </row>
    <row r="28" spans="1:216" x14ac:dyDescent="0.2">
      <c r="A28">
        <v>10</v>
      </c>
      <c r="B28">
        <v>1689709615.0999999</v>
      </c>
      <c r="C28">
        <v>549</v>
      </c>
      <c r="D28" t="s">
        <v>375</v>
      </c>
      <c r="E28" t="s">
        <v>376</v>
      </c>
      <c r="F28" t="s">
        <v>348</v>
      </c>
      <c r="G28" t="s">
        <v>349</v>
      </c>
      <c r="H28" t="s">
        <v>350</v>
      </c>
      <c r="I28" t="s">
        <v>351</v>
      </c>
      <c r="J28" t="s">
        <v>352</v>
      </c>
      <c r="K28" t="s">
        <v>353</v>
      </c>
      <c r="L28">
        <v>1689709615.0999999</v>
      </c>
      <c r="M28">
        <f t="shared" si="0"/>
        <v>7.3135896584435511E-4</v>
      </c>
      <c r="N28">
        <f t="shared" si="1"/>
        <v>0.73135896584435511</v>
      </c>
      <c r="O28">
        <f t="shared" si="2"/>
        <v>3.3618066257822918</v>
      </c>
      <c r="P28">
        <f t="shared" si="3"/>
        <v>400.036</v>
      </c>
      <c r="Q28">
        <f t="shared" si="4"/>
        <v>346.50472631207151</v>
      </c>
      <c r="R28">
        <f t="shared" si="5"/>
        <v>34.92359666560921</v>
      </c>
      <c r="S28">
        <f t="shared" si="6"/>
        <v>40.318918776136002</v>
      </c>
      <c r="T28">
        <f t="shared" si="7"/>
        <v>0.11027411589479037</v>
      </c>
      <c r="U28">
        <f t="shared" si="8"/>
        <v>3.4851019726774437</v>
      </c>
      <c r="V28">
        <f t="shared" si="9"/>
        <v>0.10837172877112275</v>
      </c>
      <c r="W28">
        <f t="shared" si="10"/>
        <v>6.7900518746298794E-2</v>
      </c>
      <c r="X28">
        <f t="shared" si="11"/>
        <v>41.376699495419111</v>
      </c>
      <c r="Y28">
        <f t="shared" si="12"/>
        <v>17.013387902676442</v>
      </c>
      <c r="Z28">
        <f t="shared" si="13"/>
        <v>17.013387902676442</v>
      </c>
      <c r="AA28">
        <f t="shared" si="14"/>
        <v>1.946211238016831</v>
      </c>
      <c r="AB28">
        <f t="shared" si="15"/>
        <v>65.801355315204859</v>
      </c>
      <c r="AC28">
        <f t="shared" si="16"/>
        <v>1.2769061928392</v>
      </c>
      <c r="AD28">
        <f t="shared" si="17"/>
        <v>1.9405469488014371</v>
      </c>
      <c r="AE28">
        <f t="shared" si="18"/>
        <v>0.66930504517763101</v>
      </c>
      <c r="AF28">
        <f t="shared" si="19"/>
        <v>-32.252930393736058</v>
      </c>
      <c r="AG28">
        <f t="shared" si="20"/>
        <v>-8.6406126555262421</v>
      </c>
      <c r="AH28">
        <f t="shared" si="21"/>
        <v>-0.48327139891128068</v>
      </c>
      <c r="AI28">
        <f t="shared" si="22"/>
        <v>-1.1495275446726794E-4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54858.379910274154</v>
      </c>
      <c r="AO28">
        <f t="shared" si="26"/>
        <v>250.179</v>
      </c>
      <c r="AP28">
        <f t="shared" si="27"/>
        <v>210.90068699244512</v>
      </c>
      <c r="AQ28">
        <f t="shared" si="28"/>
        <v>0.84299916057081181</v>
      </c>
      <c r="AR28">
        <f t="shared" si="29"/>
        <v>0.16538837990166685</v>
      </c>
      <c r="AS28">
        <v>1689709615.0999999</v>
      </c>
      <c r="AT28">
        <v>400.036</v>
      </c>
      <c r="AU28">
        <v>403.57299999999998</v>
      </c>
      <c r="AV28">
        <v>12.6692</v>
      </c>
      <c r="AW28">
        <v>11.9703</v>
      </c>
      <c r="AX28">
        <v>402.53500000000003</v>
      </c>
      <c r="AY28">
        <v>12.7361</v>
      </c>
      <c r="AZ28">
        <v>400.25599999999997</v>
      </c>
      <c r="BA28">
        <v>100.688</v>
      </c>
      <c r="BB28">
        <v>0.100226</v>
      </c>
      <c r="BC28">
        <v>16.967400000000001</v>
      </c>
      <c r="BD28">
        <v>16.447199999999999</v>
      </c>
      <c r="BE28">
        <v>999.9</v>
      </c>
      <c r="BF28">
        <v>0</v>
      </c>
      <c r="BG28">
        <v>0</v>
      </c>
      <c r="BH28">
        <v>9957.5</v>
      </c>
      <c r="BI28">
        <v>0</v>
      </c>
      <c r="BJ28">
        <v>432.37599999999998</v>
      </c>
      <c r="BK28">
        <v>-3.53687</v>
      </c>
      <c r="BL28">
        <v>405.16899999999998</v>
      </c>
      <c r="BM28">
        <v>408.46199999999999</v>
      </c>
      <c r="BN28">
        <v>0.69885600000000003</v>
      </c>
      <c r="BO28">
        <v>403.57299999999998</v>
      </c>
      <c r="BP28">
        <v>11.9703</v>
      </c>
      <c r="BQ28">
        <v>1.27563</v>
      </c>
      <c r="BR28">
        <v>1.2052700000000001</v>
      </c>
      <c r="BS28">
        <v>10.514799999999999</v>
      </c>
      <c r="BT28">
        <v>9.66676</v>
      </c>
      <c r="BU28">
        <v>250.179</v>
      </c>
      <c r="BV28">
        <v>0.90001200000000003</v>
      </c>
      <c r="BW28">
        <v>9.9987900000000005E-2</v>
      </c>
      <c r="BX28">
        <v>0</v>
      </c>
      <c r="BY28">
        <v>2.5413000000000001</v>
      </c>
      <c r="BZ28">
        <v>0</v>
      </c>
      <c r="CA28">
        <v>1131.08</v>
      </c>
      <c r="CB28">
        <v>2390.56</v>
      </c>
      <c r="CC28">
        <v>35.186999999999998</v>
      </c>
      <c r="CD28">
        <v>39.561999999999998</v>
      </c>
      <c r="CE28">
        <v>38.125</v>
      </c>
      <c r="CF28">
        <v>37.5</v>
      </c>
      <c r="CG28">
        <v>35.186999999999998</v>
      </c>
      <c r="CH28">
        <v>225.16</v>
      </c>
      <c r="CI28">
        <v>25.01</v>
      </c>
      <c r="CJ28">
        <v>0</v>
      </c>
      <c r="CK28">
        <v>1689709619.0999999</v>
      </c>
      <c r="CL28">
        <v>0</v>
      </c>
      <c r="CM28">
        <v>1689708975.0999999</v>
      </c>
      <c r="CN28" t="s">
        <v>354</v>
      </c>
      <c r="CO28">
        <v>1689708975</v>
      </c>
      <c r="CP28">
        <v>1689708975.0999999</v>
      </c>
      <c r="CQ28">
        <v>22</v>
      </c>
      <c r="CR28">
        <v>-2.5000000000000001E-2</v>
      </c>
      <c r="CS28">
        <v>7.0000000000000001E-3</v>
      </c>
      <c r="CT28">
        <v>-2.5</v>
      </c>
      <c r="CU28">
        <v>-6.7000000000000004E-2</v>
      </c>
      <c r="CV28">
        <v>406</v>
      </c>
      <c r="CW28">
        <v>12</v>
      </c>
      <c r="CX28">
        <v>0.19</v>
      </c>
      <c r="CY28">
        <v>0.06</v>
      </c>
      <c r="CZ28">
        <v>3.7472597258507498</v>
      </c>
      <c r="DA28">
        <v>-0.13620450880312701</v>
      </c>
      <c r="DB28">
        <v>4.4381537179674198E-2</v>
      </c>
      <c r="DC28">
        <v>1</v>
      </c>
      <c r="DD28">
        <v>403.66342857142899</v>
      </c>
      <c r="DE28">
        <v>-9.8883116882966707E-2</v>
      </c>
      <c r="DF28">
        <v>3.51887041244653E-2</v>
      </c>
      <c r="DG28">
        <v>-1</v>
      </c>
      <c r="DH28">
        <v>250.01076190476201</v>
      </c>
      <c r="DI28">
        <v>-0.44995725870370401</v>
      </c>
      <c r="DJ28">
        <v>0.16250271932139501</v>
      </c>
      <c r="DK28">
        <v>1</v>
      </c>
      <c r="DL28">
        <v>2</v>
      </c>
      <c r="DM28">
        <v>2</v>
      </c>
      <c r="DN28" t="s">
        <v>355</v>
      </c>
      <c r="DO28">
        <v>2.6577700000000002</v>
      </c>
      <c r="DP28">
        <v>2.8321399999999999</v>
      </c>
      <c r="DQ28">
        <v>9.5999100000000004E-2</v>
      </c>
      <c r="DR28">
        <v>9.6523700000000004E-2</v>
      </c>
      <c r="DS28">
        <v>7.6650099999999999E-2</v>
      </c>
      <c r="DT28">
        <v>7.3659199999999994E-2</v>
      </c>
      <c r="DU28">
        <v>28896.7</v>
      </c>
      <c r="DV28">
        <v>30250</v>
      </c>
      <c r="DW28">
        <v>29678.400000000001</v>
      </c>
      <c r="DX28">
        <v>31194.7</v>
      </c>
      <c r="DY28">
        <v>35886.699999999997</v>
      </c>
      <c r="DZ28">
        <v>37877.1</v>
      </c>
      <c r="EA28">
        <v>40708.5</v>
      </c>
      <c r="EB28">
        <v>43270.9</v>
      </c>
      <c r="EC28">
        <v>1.89622</v>
      </c>
      <c r="ED28">
        <v>2.3066</v>
      </c>
      <c r="EE28">
        <v>-7.8454600000000003E-3</v>
      </c>
      <c r="EF28">
        <v>0</v>
      </c>
      <c r="EG28">
        <v>16.5777</v>
      </c>
      <c r="EH28">
        <v>999.9</v>
      </c>
      <c r="EI28">
        <v>42.62</v>
      </c>
      <c r="EJ28">
        <v>23.141999999999999</v>
      </c>
      <c r="EK28">
        <v>12.039300000000001</v>
      </c>
      <c r="EL28">
        <v>61.816200000000002</v>
      </c>
      <c r="EM28">
        <v>16.870999999999999</v>
      </c>
      <c r="EN28">
        <v>1</v>
      </c>
      <c r="EO28">
        <v>-0.52668400000000004</v>
      </c>
      <c r="EP28">
        <v>1.6153900000000001</v>
      </c>
      <c r="EQ28">
        <v>20.2926</v>
      </c>
      <c r="ER28">
        <v>5.2445399999999998</v>
      </c>
      <c r="ES28">
        <v>11.8302</v>
      </c>
      <c r="ET28">
        <v>4.9825499999999998</v>
      </c>
      <c r="EU28">
        <v>3.2989999999999999</v>
      </c>
      <c r="EV28">
        <v>173</v>
      </c>
      <c r="EW28">
        <v>3786.8</v>
      </c>
      <c r="EX28">
        <v>9060</v>
      </c>
      <c r="EY28">
        <v>57.9</v>
      </c>
      <c r="EZ28">
        <v>1.8733200000000001</v>
      </c>
      <c r="FA28">
        <v>1.8789800000000001</v>
      </c>
      <c r="FB28">
        <v>1.87927</v>
      </c>
      <c r="FC28">
        <v>1.8798900000000001</v>
      </c>
      <c r="FD28">
        <v>1.8775900000000001</v>
      </c>
      <c r="FE28">
        <v>1.87683</v>
      </c>
      <c r="FF28">
        <v>1.8773</v>
      </c>
      <c r="FG28">
        <v>1.8749400000000001</v>
      </c>
      <c r="FH28">
        <v>0</v>
      </c>
      <c r="FI28">
        <v>0</v>
      </c>
      <c r="FJ28">
        <v>0</v>
      </c>
      <c r="FK28">
        <v>0</v>
      </c>
      <c r="FL28" t="s">
        <v>356</v>
      </c>
      <c r="FM28" t="s">
        <v>357</v>
      </c>
      <c r="FN28" t="s">
        <v>358</v>
      </c>
      <c r="FO28" t="s">
        <v>358</v>
      </c>
      <c r="FP28" t="s">
        <v>358</v>
      </c>
      <c r="FQ28" t="s">
        <v>358</v>
      </c>
      <c r="FR28">
        <v>0</v>
      </c>
      <c r="FS28">
        <v>100</v>
      </c>
      <c r="FT28">
        <v>100</v>
      </c>
      <c r="FU28">
        <v>-2.4990000000000001</v>
      </c>
      <c r="FV28">
        <v>-6.6900000000000001E-2</v>
      </c>
      <c r="FW28">
        <v>-2.5005000000000002</v>
      </c>
      <c r="FX28">
        <v>1.4527799999999999E-4</v>
      </c>
      <c r="FY28">
        <v>-4.3579499999999999E-7</v>
      </c>
      <c r="FZ28">
        <v>2.0799100000000001E-10</v>
      </c>
      <c r="GA28">
        <v>-6.6890909090906406E-2</v>
      </c>
      <c r="GB28">
        <v>0</v>
      </c>
      <c r="GC28">
        <v>0</v>
      </c>
      <c r="GD28">
        <v>0</v>
      </c>
      <c r="GE28">
        <v>4</v>
      </c>
      <c r="GF28">
        <v>2147</v>
      </c>
      <c r="GG28">
        <v>-1</v>
      </c>
      <c r="GH28">
        <v>-1</v>
      </c>
      <c r="GI28">
        <v>10.7</v>
      </c>
      <c r="GJ28">
        <v>10.7</v>
      </c>
      <c r="GK28">
        <v>1.0412600000000001</v>
      </c>
      <c r="GL28">
        <v>2.51709</v>
      </c>
      <c r="GM28">
        <v>1.54541</v>
      </c>
      <c r="GN28">
        <v>2.2949199999999998</v>
      </c>
      <c r="GO28">
        <v>1.5979000000000001</v>
      </c>
      <c r="GP28">
        <v>2.47803</v>
      </c>
      <c r="GQ28">
        <v>26.602599999999999</v>
      </c>
      <c r="GR28">
        <v>15.270300000000001</v>
      </c>
      <c r="GS28">
        <v>18</v>
      </c>
      <c r="GT28">
        <v>386.83499999999998</v>
      </c>
      <c r="GU28">
        <v>693.84699999999998</v>
      </c>
      <c r="GV28">
        <v>14.9871</v>
      </c>
      <c r="GW28">
        <v>19.8096</v>
      </c>
      <c r="GX28">
        <v>29.9999</v>
      </c>
      <c r="GY28">
        <v>19.9389</v>
      </c>
      <c r="GZ28">
        <v>19.907599999999999</v>
      </c>
      <c r="HA28">
        <v>20.897500000000001</v>
      </c>
      <c r="HB28">
        <v>-30</v>
      </c>
      <c r="HC28">
        <v>-30</v>
      </c>
      <c r="HD28">
        <v>15.0023</v>
      </c>
      <c r="HE28">
        <v>403.66199999999998</v>
      </c>
      <c r="HF28">
        <v>0</v>
      </c>
      <c r="HG28">
        <v>101.008</v>
      </c>
      <c r="HH28">
        <v>100.289</v>
      </c>
    </row>
    <row r="29" spans="1:216" x14ac:dyDescent="0.2">
      <c r="A29">
        <v>11</v>
      </c>
      <c r="B29">
        <v>1689709676.0999999</v>
      </c>
      <c r="C29">
        <v>610</v>
      </c>
      <c r="D29" t="s">
        <v>377</v>
      </c>
      <c r="E29" t="s">
        <v>378</v>
      </c>
      <c r="F29" t="s">
        <v>348</v>
      </c>
      <c r="G29" t="s">
        <v>349</v>
      </c>
      <c r="H29" t="s">
        <v>350</v>
      </c>
      <c r="I29" t="s">
        <v>351</v>
      </c>
      <c r="J29" t="s">
        <v>352</v>
      </c>
      <c r="K29" t="s">
        <v>353</v>
      </c>
      <c r="L29">
        <v>1689709676.0999999</v>
      </c>
      <c r="M29">
        <f t="shared" si="0"/>
        <v>7.2800584935195129E-4</v>
      </c>
      <c r="N29">
        <f t="shared" si="1"/>
        <v>0.72800584935195134</v>
      </c>
      <c r="O29">
        <f t="shared" si="2"/>
        <v>2.5620507358037052</v>
      </c>
      <c r="P29">
        <f t="shared" si="3"/>
        <v>400.08600000000001</v>
      </c>
      <c r="Q29">
        <f t="shared" si="4"/>
        <v>358.18855001858827</v>
      </c>
      <c r="R29">
        <f t="shared" si="5"/>
        <v>36.10065970031053</v>
      </c>
      <c r="S29">
        <f t="shared" si="6"/>
        <v>40.323367500465594</v>
      </c>
      <c r="T29">
        <f t="shared" si="7"/>
        <v>0.10999990473479977</v>
      </c>
      <c r="U29">
        <f t="shared" si="8"/>
        <v>3.4998106405113933</v>
      </c>
      <c r="V29">
        <f t="shared" si="9"/>
        <v>0.10811468821671173</v>
      </c>
      <c r="W29">
        <f t="shared" si="10"/>
        <v>6.7738368110158764E-2</v>
      </c>
      <c r="X29">
        <f t="shared" si="11"/>
        <v>29.793370927500835</v>
      </c>
      <c r="Y29">
        <f t="shared" si="12"/>
        <v>16.977094578602646</v>
      </c>
      <c r="Z29">
        <f t="shared" si="13"/>
        <v>16.977094578602646</v>
      </c>
      <c r="AA29">
        <f t="shared" si="14"/>
        <v>1.9417398163860888</v>
      </c>
      <c r="AB29">
        <f t="shared" si="15"/>
        <v>65.558087329589725</v>
      </c>
      <c r="AC29">
        <f t="shared" si="16"/>
        <v>1.2739042002441598</v>
      </c>
      <c r="AD29">
        <f t="shared" si="17"/>
        <v>1.9431686495667202</v>
      </c>
      <c r="AE29">
        <f t="shared" si="18"/>
        <v>0.66783561614192899</v>
      </c>
      <c r="AF29">
        <f t="shared" si="19"/>
        <v>-32.105057956421049</v>
      </c>
      <c r="AG29">
        <f t="shared" si="20"/>
        <v>2.1897316974786314</v>
      </c>
      <c r="AH29">
        <f t="shared" si="21"/>
        <v>0.1219480106121814</v>
      </c>
      <c r="AI29">
        <f t="shared" si="22"/>
        <v>-7.3208294004700747E-6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55190.420028905668</v>
      </c>
      <c r="AO29">
        <f t="shared" si="26"/>
        <v>180.14500000000001</v>
      </c>
      <c r="AP29">
        <f t="shared" si="27"/>
        <v>151.86181498834242</v>
      </c>
      <c r="AQ29">
        <f t="shared" si="28"/>
        <v>0.84299766848007107</v>
      </c>
      <c r="AR29">
        <f t="shared" si="29"/>
        <v>0.16538550016653714</v>
      </c>
      <c r="AS29">
        <v>1689709676.0999999</v>
      </c>
      <c r="AT29">
        <v>400.08600000000001</v>
      </c>
      <c r="AU29">
        <v>402.84800000000001</v>
      </c>
      <c r="AV29">
        <v>12.6396</v>
      </c>
      <c r="AW29">
        <v>11.9438</v>
      </c>
      <c r="AX29">
        <v>402.58499999999998</v>
      </c>
      <c r="AY29">
        <v>12.7064</v>
      </c>
      <c r="AZ29">
        <v>400.20800000000003</v>
      </c>
      <c r="BA29">
        <v>100.687</v>
      </c>
      <c r="BB29">
        <v>9.9749599999999994E-2</v>
      </c>
      <c r="BC29">
        <v>16.988700000000001</v>
      </c>
      <c r="BD29">
        <v>16.473199999999999</v>
      </c>
      <c r="BE29">
        <v>999.9</v>
      </c>
      <c r="BF29">
        <v>0</v>
      </c>
      <c r="BG29">
        <v>0</v>
      </c>
      <c r="BH29">
        <v>10021.200000000001</v>
      </c>
      <c r="BI29">
        <v>0</v>
      </c>
      <c r="BJ29">
        <v>426.02600000000001</v>
      </c>
      <c r="BK29">
        <v>-2.7613799999999999</v>
      </c>
      <c r="BL29">
        <v>405.20800000000003</v>
      </c>
      <c r="BM29">
        <v>407.71699999999998</v>
      </c>
      <c r="BN29">
        <v>0.69578700000000004</v>
      </c>
      <c r="BO29">
        <v>402.84800000000001</v>
      </c>
      <c r="BP29">
        <v>11.9438</v>
      </c>
      <c r="BQ29">
        <v>1.27264</v>
      </c>
      <c r="BR29">
        <v>1.20259</v>
      </c>
      <c r="BS29">
        <v>10.4796</v>
      </c>
      <c r="BT29">
        <v>9.6335999999999995</v>
      </c>
      <c r="BU29">
        <v>180.14500000000001</v>
      </c>
      <c r="BV29">
        <v>0.900057</v>
      </c>
      <c r="BW29">
        <v>9.9943299999999999E-2</v>
      </c>
      <c r="BX29">
        <v>0</v>
      </c>
      <c r="BY29">
        <v>2.2492999999999999</v>
      </c>
      <c r="BZ29">
        <v>0</v>
      </c>
      <c r="CA29">
        <v>944.82</v>
      </c>
      <c r="CB29">
        <v>1721.37</v>
      </c>
      <c r="CC29">
        <v>34.75</v>
      </c>
      <c r="CD29">
        <v>39.311999999999998</v>
      </c>
      <c r="CE29">
        <v>37.75</v>
      </c>
      <c r="CF29">
        <v>37.25</v>
      </c>
      <c r="CG29">
        <v>34.811999999999998</v>
      </c>
      <c r="CH29">
        <v>162.13999999999999</v>
      </c>
      <c r="CI29">
        <v>18</v>
      </c>
      <c r="CJ29">
        <v>0</v>
      </c>
      <c r="CK29">
        <v>1689709679.7</v>
      </c>
      <c r="CL29">
        <v>0</v>
      </c>
      <c r="CM29">
        <v>1689708975.0999999</v>
      </c>
      <c r="CN29" t="s">
        <v>354</v>
      </c>
      <c r="CO29">
        <v>1689708975</v>
      </c>
      <c r="CP29">
        <v>1689708975.0999999</v>
      </c>
      <c r="CQ29">
        <v>22</v>
      </c>
      <c r="CR29">
        <v>-2.5000000000000001E-2</v>
      </c>
      <c r="CS29">
        <v>7.0000000000000001E-3</v>
      </c>
      <c r="CT29">
        <v>-2.5</v>
      </c>
      <c r="CU29">
        <v>-6.7000000000000004E-2</v>
      </c>
      <c r="CV29">
        <v>406</v>
      </c>
      <c r="CW29">
        <v>12</v>
      </c>
      <c r="CX29">
        <v>0.19</v>
      </c>
      <c r="CY29">
        <v>0.06</v>
      </c>
      <c r="CZ29">
        <v>2.8297161963730302</v>
      </c>
      <c r="DA29">
        <v>0.40225968588533101</v>
      </c>
      <c r="DB29">
        <v>6.8994975643035902E-2</v>
      </c>
      <c r="DC29">
        <v>1</v>
      </c>
      <c r="DD29">
        <v>402.83494999999999</v>
      </c>
      <c r="DE29">
        <v>7.4842105263122197E-2</v>
      </c>
      <c r="DF29">
        <v>3.9725904646720898E-2</v>
      </c>
      <c r="DG29">
        <v>-1</v>
      </c>
      <c r="DH29">
        <v>179.969285714286</v>
      </c>
      <c r="DI29">
        <v>-0.312756765783959</v>
      </c>
      <c r="DJ29">
        <v>0.14945333492340501</v>
      </c>
      <c r="DK29">
        <v>1</v>
      </c>
      <c r="DL29">
        <v>2</v>
      </c>
      <c r="DM29">
        <v>2</v>
      </c>
      <c r="DN29" t="s">
        <v>355</v>
      </c>
      <c r="DO29">
        <v>2.6576599999999999</v>
      </c>
      <c r="DP29">
        <v>2.83222</v>
      </c>
      <c r="DQ29">
        <v>9.6012700000000006E-2</v>
      </c>
      <c r="DR29">
        <v>9.6396399999999993E-2</v>
      </c>
      <c r="DS29">
        <v>7.6517600000000005E-2</v>
      </c>
      <c r="DT29">
        <v>7.3538699999999999E-2</v>
      </c>
      <c r="DU29">
        <v>28898.400000000001</v>
      </c>
      <c r="DV29">
        <v>30254.5</v>
      </c>
      <c r="DW29">
        <v>29680.5</v>
      </c>
      <c r="DX29">
        <v>31194.799999999999</v>
      </c>
      <c r="DY29">
        <v>35894.400000000001</v>
      </c>
      <c r="DZ29">
        <v>37882.199999999997</v>
      </c>
      <c r="EA29">
        <v>40711.300000000003</v>
      </c>
      <c r="EB29">
        <v>43271</v>
      </c>
      <c r="EC29">
        <v>1.8964000000000001</v>
      </c>
      <c r="ED29">
        <v>2.3069700000000002</v>
      </c>
      <c r="EE29">
        <v>-2.7716199999999998E-3</v>
      </c>
      <c r="EF29">
        <v>0</v>
      </c>
      <c r="EG29">
        <v>16.519400000000001</v>
      </c>
      <c r="EH29">
        <v>999.9</v>
      </c>
      <c r="EI29">
        <v>42.546999999999997</v>
      </c>
      <c r="EJ29">
        <v>23.161999999999999</v>
      </c>
      <c r="EK29">
        <v>12.0314</v>
      </c>
      <c r="EL29">
        <v>61.056199999999997</v>
      </c>
      <c r="EM29">
        <v>15.9095</v>
      </c>
      <c r="EN29">
        <v>1</v>
      </c>
      <c r="EO29">
        <v>-0.52860499999999999</v>
      </c>
      <c r="EP29">
        <v>1.4126799999999999</v>
      </c>
      <c r="EQ29">
        <v>20.295300000000001</v>
      </c>
      <c r="ER29">
        <v>5.2458900000000002</v>
      </c>
      <c r="ES29">
        <v>11.8302</v>
      </c>
      <c r="ET29">
        <v>4.9832000000000001</v>
      </c>
      <c r="EU29">
        <v>3.2989999999999999</v>
      </c>
      <c r="EV29">
        <v>173</v>
      </c>
      <c r="EW29">
        <v>3788.4</v>
      </c>
      <c r="EX29">
        <v>9060</v>
      </c>
      <c r="EY29">
        <v>58</v>
      </c>
      <c r="EZ29">
        <v>1.8733200000000001</v>
      </c>
      <c r="FA29">
        <v>1.8789899999999999</v>
      </c>
      <c r="FB29">
        <v>1.8792899999999999</v>
      </c>
      <c r="FC29">
        <v>1.8798900000000001</v>
      </c>
      <c r="FD29">
        <v>1.8775900000000001</v>
      </c>
      <c r="FE29">
        <v>1.87683</v>
      </c>
      <c r="FF29">
        <v>1.8773</v>
      </c>
      <c r="FG29">
        <v>1.87497</v>
      </c>
      <c r="FH29">
        <v>0</v>
      </c>
      <c r="FI29">
        <v>0</v>
      </c>
      <c r="FJ29">
        <v>0</v>
      </c>
      <c r="FK29">
        <v>0</v>
      </c>
      <c r="FL29" t="s">
        <v>356</v>
      </c>
      <c r="FM29" t="s">
        <v>357</v>
      </c>
      <c r="FN29" t="s">
        <v>358</v>
      </c>
      <c r="FO29" t="s">
        <v>358</v>
      </c>
      <c r="FP29" t="s">
        <v>358</v>
      </c>
      <c r="FQ29" t="s">
        <v>358</v>
      </c>
      <c r="FR29">
        <v>0</v>
      </c>
      <c r="FS29">
        <v>100</v>
      </c>
      <c r="FT29">
        <v>100</v>
      </c>
      <c r="FU29">
        <v>-2.4990000000000001</v>
      </c>
      <c r="FV29">
        <v>-6.6799999999999998E-2</v>
      </c>
      <c r="FW29">
        <v>-2.5005000000000002</v>
      </c>
      <c r="FX29">
        <v>1.4527799999999999E-4</v>
      </c>
      <c r="FY29">
        <v>-4.3579499999999999E-7</v>
      </c>
      <c r="FZ29">
        <v>2.0799100000000001E-10</v>
      </c>
      <c r="GA29">
        <v>-6.6890909090906406E-2</v>
      </c>
      <c r="GB29">
        <v>0</v>
      </c>
      <c r="GC29">
        <v>0</v>
      </c>
      <c r="GD29">
        <v>0</v>
      </c>
      <c r="GE29">
        <v>4</v>
      </c>
      <c r="GF29">
        <v>2147</v>
      </c>
      <c r="GG29">
        <v>-1</v>
      </c>
      <c r="GH29">
        <v>-1</v>
      </c>
      <c r="GI29">
        <v>11.7</v>
      </c>
      <c r="GJ29">
        <v>11.7</v>
      </c>
      <c r="GK29">
        <v>1.0400400000000001</v>
      </c>
      <c r="GL29">
        <v>2.5280800000000001</v>
      </c>
      <c r="GM29">
        <v>1.54541</v>
      </c>
      <c r="GN29">
        <v>2.2949199999999998</v>
      </c>
      <c r="GO29">
        <v>1.5979000000000001</v>
      </c>
      <c r="GP29">
        <v>2.34863</v>
      </c>
      <c r="GQ29">
        <v>26.623200000000001</v>
      </c>
      <c r="GR29">
        <v>15.2615</v>
      </c>
      <c r="GS29">
        <v>18</v>
      </c>
      <c r="GT29">
        <v>386.76299999999998</v>
      </c>
      <c r="GU29">
        <v>693.88900000000001</v>
      </c>
      <c r="GV29">
        <v>15.2271</v>
      </c>
      <c r="GW29">
        <v>19.781199999999998</v>
      </c>
      <c r="GX29">
        <v>30</v>
      </c>
      <c r="GY29">
        <v>19.917899999999999</v>
      </c>
      <c r="GZ29">
        <v>19.888300000000001</v>
      </c>
      <c r="HA29">
        <v>20.869299999999999</v>
      </c>
      <c r="HB29">
        <v>-30</v>
      </c>
      <c r="HC29">
        <v>-30</v>
      </c>
      <c r="HD29">
        <v>15.231</v>
      </c>
      <c r="HE29">
        <v>402.78300000000002</v>
      </c>
      <c r="HF29">
        <v>0</v>
      </c>
      <c r="HG29">
        <v>101.015</v>
      </c>
      <c r="HH29">
        <v>100.289</v>
      </c>
    </row>
    <row r="30" spans="1:216" x14ac:dyDescent="0.2">
      <c r="A30">
        <v>12</v>
      </c>
      <c r="B30">
        <v>1689709737.0999999</v>
      </c>
      <c r="C30">
        <v>671</v>
      </c>
      <c r="D30" t="s">
        <v>379</v>
      </c>
      <c r="E30" t="s">
        <v>380</v>
      </c>
      <c r="F30" t="s">
        <v>348</v>
      </c>
      <c r="G30" t="s">
        <v>349</v>
      </c>
      <c r="H30" t="s">
        <v>350</v>
      </c>
      <c r="I30" t="s">
        <v>351</v>
      </c>
      <c r="J30" t="s">
        <v>352</v>
      </c>
      <c r="K30" t="s">
        <v>353</v>
      </c>
      <c r="L30">
        <v>1689709737.0999999</v>
      </c>
      <c r="M30">
        <f t="shared" si="0"/>
        <v>7.0612791631928518E-4</v>
      </c>
      <c r="N30">
        <f t="shared" si="1"/>
        <v>0.70612791631928518</v>
      </c>
      <c r="O30">
        <f t="shared" si="2"/>
        <v>2.0289759164788985</v>
      </c>
      <c r="P30">
        <f t="shared" si="3"/>
        <v>399.97300000000001</v>
      </c>
      <c r="Q30">
        <f t="shared" si="4"/>
        <v>365.05906485443114</v>
      </c>
      <c r="R30">
        <f t="shared" si="5"/>
        <v>36.795058818942366</v>
      </c>
      <c r="S30">
        <f t="shared" si="6"/>
        <v>40.314106614110003</v>
      </c>
      <c r="T30">
        <f t="shared" si="7"/>
        <v>0.10689228367182074</v>
      </c>
      <c r="U30">
        <f t="shared" si="8"/>
        <v>3.4921378435740449</v>
      </c>
      <c r="V30">
        <f t="shared" si="9"/>
        <v>0.10510730880721207</v>
      </c>
      <c r="W30">
        <f t="shared" si="10"/>
        <v>6.5849958070602496E-2</v>
      </c>
      <c r="X30">
        <f t="shared" si="11"/>
        <v>20.671715999999996</v>
      </c>
      <c r="Y30">
        <f t="shared" si="12"/>
        <v>16.918134712394966</v>
      </c>
      <c r="Z30">
        <f t="shared" si="13"/>
        <v>16.918134712394966</v>
      </c>
      <c r="AA30">
        <f t="shared" si="14"/>
        <v>1.9344950443131796</v>
      </c>
      <c r="AB30">
        <f t="shared" si="15"/>
        <v>65.334268253388203</v>
      </c>
      <c r="AC30">
        <f t="shared" si="16"/>
        <v>1.2681154287049998</v>
      </c>
      <c r="AD30">
        <f t="shared" si="17"/>
        <v>1.9409652279058562</v>
      </c>
      <c r="AE30">
        <f t="shared" si="18"/>
        <v>0.66637961560817982</v>
      </c>
      <c r="AF30">
        <f t="shared" si="19"/>
        <v>-31.140241109680478</v>
      </c>
      <c r="AG30">
        <f t="shared" si="20"/>
        <v>9.9151954989033886</v>
      </c>
      <c r="AH30">
        <f t="shared" si="21"/>
        <v>0.55317888317882635</v>
      </c>
      <c r="AI30">
        <f t="shared" si="22"/>
        <v>-1.507275982657319E-4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55018.542732113572</v>
      </c>
      <c r="AO30">
        <f t="shared" si="26"/>
        <v>124.98</v>
      </c>
      <c r="AP30">
        <f t="shared" si="27"/>
        <v>105.3588</v>
      </c>
      <c r="AQ30">
        <f t="shared" si="28"/>
        <v>0.8430052808449352</v>
      </c>
      <c r="AR30">
        <f t="shared" si="29"/>
        <v>0.1654001920307249</v>
      </c>
      <c r="AS30">
        <v>1689709737.0999999</v>
      </c>
      <c r="AT30">
        <v>399.97300000000001</v>
      </c>
      <c r="AU30">
        <v>402.21100000000001</v>
      </c>
      <c r="AV30">
        <v>12.5815</v>
      </c>
      <c r="AW30">
        <v>11.9064</v>
      </c>
      <c r="AX30">
        <v>402.47199999999998</v>
      </c>
      <c r="AY30">
        <v>12.648400000000001</v>
      </c>
      <c r="AZ30">
        <v>400.10700000000003</v>
      </c>
      <c r="BA30">
        <v>100.69199999999999</v>
      </c>
      <c r="BB30">
        <v>0.10007000000000001</v>
      </c>
      <c r="BC30">
        <v>16.970800000000001</v>
      </c>
      <c r="BD30">
        <v>16.447800000000001</v>
      </c>
      <c r="BE30">
        <v>999.9</v>
      </c>
      <c r="BF30">
        <v>0</v>
      </c>
      <c r="BG30">
        <v>0</v>
      </c>
      <c r="BH30">
        <v>9987.5</v>
      </c>
      <c r="BI30">
        <v>0</v>
      </c>
      <c r="BJ30">
        <v>392.96899999999999</v>
      </c>
      <c r="BK30">
        <v>-2.2373699999999999</v>
      </c>
      <c r="BL30">
        <v>405.07</v>
      </c>
      <c r="BM30">
        <v>407.05700000000002</v>
      </c>
      <c r="BN30">
        <v>0.67517199999999999</v>
      </c>
      <c r="BO30">
        <v>402.21100000000001</v>
      </c>
      <c r="BP30">
        <v>11.9064</v>
      </c>
      <c r="BQ30">
        <v>1.26685</v>
      </c>
      <c r="BR30">
        <v>1.1988700000000001</v>
      </c>
      <c r="BS30">
        <v>10.411300000000001</v>
      </c>
      <c r="BT30">
        <v>9.5875299999999992</v>
      </c>
      <c r="BU30">
        <v>124.98</v>
      </c>
      <c r="BV30">
        <v>0.89979399999999998</v>
      </c>
      <c r="BW30">
        <v>0.100206</v>
      </c>
      <c r="BX30">
        <v>0</v>
      </c>
      <c r="BY30">
        <v>2.3841999999999999</v>
      </c>
      <c r="BZ30">
        <v>0</v>
      </c>
      <c r="CA30">
        <v>766.97900000000004</v>
      </c>
      <c r="CB30">
        <v>1194.17</v>
      </c>
      <c r="CC30">
        <v>34.311999999999998</v>
      </c>
      <c r="CD30">
        <v>39</v>
      </c>
      <c r="CE30">
        <v>37.375</v>
      </c>
      <c r="CF30">
        <v>37.061999999999998</v>
      </c>
      <c r="CG30">
        <v>34.5</v>
      </c>
      <c r="CH30">
        <v>112.46</v>
      </c>
      <c r="CI30">
        <v>12.52</v>
      </c>
      <c r="CJ30">
        <v>0</v>
      </c>
      <c r="CK30">
        <v>1689709740.9000001</v>
      </c>
      <c r="CL30">
        <v>0</v>
      </c>
      <c r="CM30">
        <v>1689708975.0999999</v>
      </c>
      <c r="CN30" t="s">
        <v>354</v>
      </c>
      <c r="CO30">
        <v>1689708975</v>
      </c>
      <c r="CP30">
        <v>1689708975.0999999</v>
      </c>
      <c r="CQ30">
        <v>22</v>
      </c>
      <c r="CR30">
        <v>-2.5000000000000001E-2</v>
      </c>
      <c r="CS30">
        <v>7.0000000000000001E-3</v>
      </c>
      <c r="CT30">
        <v>-2.5</v>
      </c>
      <c r="CU30">
        <v>-6.7000000000000004E-2</v>
      </c>
      <c r="CV30">
        <v>406</v>
      </c>
      <c r="CW30">
        <v>12</v>
      </c>
      <c r="CX30">
        <v>0.19</v>
      </c>
      <c r="CY30">
        <v>0.06</v>
      </c>
      <c r="CZ30">
        <v>2.1691134472338098</v>
      </c>
      <c r="DA30">
        <v>0.23516693642864001</v>
      </c>
      <c r="DB30">
        <v>3.0059289785194201E-2</v>
      </c>
      <c r="DC30">
        <v>1</v>
      </c>
      <c r="DD30">
        <v>402.19995238095203</v>
      </c>
      <c r="DE30">
        <v>0.123272727273076</v>
      </c>
      <c r="DF30">
        <v>2.2946057220142702E-2</v>
      </c>
      <c r="DG30">
        <v>-1</v>
      </c>
      <c r="DH30">
        <v>124.98099999999999</v>
      </c>
      <c r="DI30">
        <v>3.2171027175340199E-3</v>
      </c>
      <c r="DJ30">
        <v>7.0027885602128803E-2</v>
      </c>
      <c r="DK30">
        <v>1</v>
      </c>
      <c r="DL30">
        <v>2</v>
      </c>
      <c r="DM30">
        <v>2</v>
      </c>
      <c r="DN30" t="s">
        <v>355</v>
      </c>
      <c r="DO30">
        <v>2.6574</v>
      </c>
      <c r="DP30">
        <v>2.8322400000000001</v>
      </c>
      <c r="DQ30">
        <v>9.6003900000000003E-2</v>
      </c>
      <c r="DR30">
        <v>9.6292199999999994E-2</v>
      </c>
      <c r="DS30">
        <v>7.6260099999999997E-2</v>
      </c>
      <c r="DT30">
        <v>7.3372999999999994E-2</v>
      </c>
      <c r="DU30">
        <v>28900.3</v>
      </c>
      <c r="DV30">
        <v>30261.4</v>
      </c>
      <c r="DW30">
        <v>29682</v>
      </c>
      <c r="DX30">
        <v>31198.3</v>
      </c>
      <c r="DY30">
        <v>35906.300000000003</v>
      </c>
      <c r="DZ30">
        <v>37892.1</v>
      </c>
      <c r="EA30">
        <v>40713.199999999997</v>
      </c>
      <c r="EB30">
        <v>43274.5</v>
      </c>
      <c r="EC30">
        <v>1.8967499999999999</v>
      </c>
      <c r="ED30">
        <v>2.3070200000000001</v>
      </c>
      <c r="EE30">
        <v>-1.8701E-3</v>
      </c>
      <c r="EF30">
        <v>0</v>
      </c>
      <c r="EG30">
        <v>16.478899999999999</v>
      </c>
      <c r="EH30">
        <v>999.9</v>
      </c>
      <c r="EI30">
        <v>42.448999999999998</v>
      </c>
      <c r="EJ30">
        <v>23.192</v>
      </c>
      <c r="EK30">
        <v>12.0252</v>
      </c>
      <c r="EL30">
        <v>61.796199999999999</v>
      </c>
      <c r="EM30">
        <v>16.762799999999999</v>
      </c>
      <c r="EN30">
        <v>1</v>
      </c>
      <c r="EO30">
        <v>-0.53046499999999996</v>
      </c>
      <c r="EP30">
        <v>1.5680400000000001</v>
      </c>
      <c r="EQ30">
        <v>20.294499999999999</v>
      </c>
      <c r="ER30">
        <v>5.24125</v>
      </c>
      <c r="ES30">
        <v>11.8302</v>
      </c>
      <c r="ET30">
        <v>4.9833499999999997</v>
      </c>
      <c r="EU30">
        <v>3.2989999999999999</v>
      </c>
      <c r="EV30">
        <v>173</v>
      </c>
      <c r="EW30">
        <v>3790</v>
      </c>
      <c r="EX30">
        <v>9060</v>
      </c>
      <c r="EY30">
        <v>58</v>
      </c>
      <c r="EZ30">
        <v>1.8733200000000001</v>
      </c>
      <c r="FA30">
        <v>1.8789899999999999</v>
      </c>
      <c r="FB30">
        <v>1.8793</v>
      </c>
      <c r="FC30">
        <v>1.8798999999999999</v>
      </c>
      <c r="FD30">
        <v>1.8775900000000001</v>
      </c>
      <c r="FE30">
        <v>1.87683</v>
      </c>
      <c r="FF30">
        <v>1.8772899999999999</v>
      </c>
      <c r="FG30">
        <v>1.87496</v>
      </c>
      <c r="FH30">
        <v>0</v>
      </c>
      <c r="FI30">
        <v>0</v>
      </c>
      <c r="FJ30">
        <v>0</v>
      </c>
      <c r="FK30">
        <v>0</v>
      </c>
      <c r="FL30" t="s">
        <v>356</v>
      </c>
      <c r="FM30" t="s">
        <v>357</v>
      </c>
      <c r="FN30" t="s">
        <v>358</v>
      </c>
      <c r="FO30" t="s">
        <v>358</v>
      </c>
      <c r="FP30" t="s">
        <v>358</v>
      </c>
      <c r="FQ30" t="s">
        <v>358</v>
      </c>
      <c r="FR30">
        <v>0</v>
      </c>
      <c r="FS30">
        <v>100</v>
      </c>
      <c r="FT30">
        <v>100</v>
      </c>
      <c r="FU30">
        <v>-2.4990000000000001</v>
      </c>
      <c r="FV30">
        <v>-6.6900000000000001E-2</v>
      </c>
      <c r="FW30">
        <v>-2.5005000000000002</v>
      </c>
      <c r="FX30">
        <v>1.4527799999999999E-4</v>
      </c>
      <c r="FY30">
        <v>-4.3579499999999999E-7</v>
      </c>
      <c r="FZ30">
        <v>2.0799100000000001E-10</v>
      </c>
      <c r="GA30">
        <v>-6.6890909090906406E-2</v>
      </c>
      <c r="GB30">
        <v>0</v>
      </c>
      <c r="GC30">
        <v>0</v>
      </c>
      <c r="GD30">
        <v>0</v>
      </c>
      <c r="GE30">
        <v>4</v>
      </c>
      <c r="GF30">
        <v>2147</v>
      </c>
      <c r="GG30">
        <v>-1</v>
      </c>
      <c r="GH30">
        <v>-1</v>
      </c>
      <c r="GI30">
        <v>12.7</v>
      </c>
      <c r="GJ30">
        <v>12.7</v>
      </c>
      <c r="GK30">
        <v>1.0376000000000001</v>
      </c>
      <c r="GL30">
        <v>2.52319</v>
      </c>
      <c r="GM30">
        <v>1.54541</v>
      </c>
      <c r="GN30">
        <v>2.2949199999999998</v>
      </c>
      <c r="GO30">
        <v>1.5979000000000001</v>
      </c>
      <c r="GP30">
        <v>2.3877000000000002</v>
      </c>
      <c r="GQ30">
        <v>26.643899999999999</v>
      </c>
      <c r="GR30">
        <v>15.244</v>
      </c>
      <c r="GS30">
        <v>18</v>
      </c>
      <c r="GT30">
        <v>386.75599999999997</v>
      </c>
      <c r="GU30">
        <v>693.61400000000003</v>
      </c>
      <c r="GV30">
        <v>15.068899999999999</v>
      </c>
      <c r="GW30">
        <v>19.749500000000001</v>
      </c>
      <c r="GX30">
        <v>29.9999</v>
      </c>
      <c r="GY30">
        <v>19.894400000000001</v>
      </c>
      <c r="GZ30">
        <v>19.866800000000001</v>
      </c>
      <c r="HA30">
        <v>20.834499999999998</v>
      </c>
      <c r="HB30">
        <v>-30</v>
      </c>
      <c r="HC30">
        <v>-30</v>
      </c>
      <c r="HD30">
        <v>15.078799999999999</v>
      </c>
      <c r="HE30">
        <v>402.26400000000001</v>
      </c>
      <c r="HF30">
        <v>0</v>
      </c>
      <c r="HG30">
        <v>101.02</v>
      </c>
      <c r="HH30">
        <v>100.29900000000001</v>
      </c>
    </row>
    <row r="31" spans="1:216" x14ac:dyDescent="0.2">
      <c r="A31">
        <v>13</v>
      </c>
      <c r="B31">
        <v>1689709798.0999999</v>
      </c>
      <c r="C31">
        <v>732</v>
      </c>
      <c r="D31" t="s">
        <v>381</v>
      </c>
      <c r="E31" t="s">
        <v>382</v>
      </c>
      <c r="F31" t="s">
        <v>348</v>
      </c>
      <c r="G31" t="s">
        <v>349</v>
      </c>
      <c r="H31" t="s">
        <v>350</v>
      </c>
      <c r="I31" t="s">
        <v>351</v>
      </c>
      <c r="J31" t="s">
        <v>352</v>
      </c>
      <c r="K31" t="s">
        <v>353</v>
      </c>
      <c r="L31">
        <v>1689709798.0999999</v>
      </c>
      <c r="M31">
        <f t="shared" si="0"/>
        <v>7.1532867399242295E-4</v>
      </c>
      <c r="N31">
        <f t="shared" si="1"/>
        <v>0.71532867399242295</v>
      </c>
      <c r="O31">
        <f t="shared" si="2"/>
        <v>1.7160008602912626</v>
      </c>
      <c r="P31">
        <f t="shared" si="3"/>
        <v>400.07100000000003</v>
      </c>
      <c r="Q31">
        <f t="shared" si="4"/>
        <v>370.20662966772278</v>
      </c>
      <c r="R31">
        <f t="shared" si="5"/>
        <v>37.313500483112371</v>
      </c>
      <c r="S31">
        <f t="shared" si="6"/>
        <v>40.323560561781001</v>
      </c>
      <c r="T31">
        <f t="shared" si="7"/>
        <v>0.10826410715890766</v>
      </c>
      <c r="U31">
        <f t="shared" si="8"/>
        <v>3.4996254865671403</v>
      </c>
      <c r="V31">
        <f t="shared" si="9"/>
        <v>0.10643729114240089</v>
      </c>
      <c r="W31">
        <f t="shared" si="10"/>
        <v>6.668487149909802E-2</v>
      </c>
      <c r="X31">
        <f t="shared" si="11"/>
        <v>16.55102362041367</v>
      </c>
      <c r="Y31">
        <f t="shared" si="12"/>
        <v>16.903816197702561</v>
      </c>
      <c r="Z31">
        <f t="shared" si="13"/>
        <v>16.903816197702561</v>
      </c>
      <c r="AA31">
        <f t="shared" si="14"/>
        <v>1.9327392223623956</v>
      </c>
      <c r="AB31">
        <f t="shared" si="15"/>
        <v>65.196454396964413</v>
      </c>
      <c r="AC31">
        <f t="shared" si="16"/>
        <v>1.2661064428786999</v>
      </c>
      <c r="AD31">
        <f t="shared" si="17"/>
        <v>1.9419866533994381</v>
      </c>
      <c r="AE31">
        <f t="shared" si="18"/>
        <v>0.6666327794836957</v>
      </c>
      <c r="AF31">
        <f t="shared" si="19"/>
        <v>-31.545994523065854</v>
      </c>
      <c r="AG31">
        <f t="shared" si="20"/>
        <v>14.203931185307352</v>
      </c>
      <c r="AH31">
        <f t="shared" si="21"/>
        <v>0.79073171840102674</v>
      </c>
      <c r="AI31">
        <f t="shared" si="22"/>
        <v>-3.0799894380528769E-4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55188.103858700051</v>
      </c>
      <c r="AO31">
        <f t="shared" si="26"/>
        <v>100.07899999999999</v>
      </c>
      <c r="AP31">
        <f t="shared" si="27"/>
        <v>84.366057005395689</v>
      </c>
      <c r="AQ31">
        <f t="shared" si="28"/>
        <v>0.84299460431654683</v>
      </c>
      <c r="AR31">
        <f t="shared" si="29"/>
        <v>0.16537958633093527</v>
      </c>
      <c r="AS31">
        <v>1689709798.0999999</v>
      </c>
      <c r="AT31">
        <v>400.07100000000003</v>
      </c>
      <c r="AU31">
        <v>402.00900000000001</v>
      </c>
      <c r="AV31">
        <v>12.5617</v>
      </c>
      <c r="AW31">
        <v>11.878</v>
      </c>
      <c r="AX31">
        <v>402.57</v>
      </c>
      <c r="AY31">
        <v>12.6286</v>
      </c>
      <c r="AZ31">
        <v>400.23</v>
      </c>
      <c r="BA31">
        <v>100.691</v>
      </c>
      <c r="BB31">
        <v>0.100011</v>
      </c>
      <c r="BC31">
        <v>16.979099999999999</v>
      </c>
      <c r="BD31">
        <v>16.479199999999999</v>
      </c>
      <c r="BE31">
        <v>999.9</v>
      </c>
      <c r="BF31">
        <v>0</v>
      </c>
      <c r="BG31">
        <v>0</v>
      </c>
      <c r="BH31">
        <v>10020</v>
      </c>
      <c r="BI31">
        <v>0</v>
      </c>
      <c r="BJ31">
        <v>393.63099999999997</v>
      </c>
      <c r="BK31">
        <v>-1.93747</v>
      </c>
      <c r="BL31">
        <v>405.161</v>
      </c>
      <c r="BM31">
        <v>406.84100000000001</v>
      </c>
      <c r="BN31">
        <v>0.68370299999999995</v>
      </c>
      <c r="BO31">
        <v>402.00900000000001</v>
      </c>
      <c r="BP31">
        <v>11.878</v>
      </c>
      <c r="BQ31">
        <v>1.2648600000000001</v>
      </c>
      <c r="BR31">
        <v>1.19601</v>
      </c>
      <c r="BS31">
        <v>10.387600000000001</v>
      </c>
      <c r="BT31">
        <v>9.5520200000000006</v>
      </c>
      <c r="BU31">
        <v>100.07899999999999</v>
      </c>
      <c r="BV31">
        <v>0.900146</v>
      </c>
      <c r="BW31">
        <v>9.9853999999999998E-2</v>
      </c>
      <c r="BX31">
        <v>0</v>
      </c>
      <c r="BY31">
        <v>2.4268999999999998</v>
      </c>
      <c r="BZ31">
        <v>0</v>
      </c>
      <c r="CA31">
        <v>703.70600000000002</v>
      </c>
      <c r="CB31">
        <v>956.31600000000003</v>
      </c>
      <c r="CC31">
        <v>33.875</v>
      </c>
      <c r="CD31">
        <v>38.811999999999998</v>
      </c>
      <c r="CE31">
        <v>37</v>
      </c>
      <c r="CF31">
        <v>36.811999999999998</v>
      </c>
      <c r="CG31">
        <v>34.186999999999998</v>
      </c>
      <c r="CH31">
        <v>90.09</v>
      </c>
      <c r="CI31">
        <v>9.99</v>
      </c>
      <c r="CJ31">
        <v>0</v>
      </c>
      <c r="CK31">
        <v>1689709802.0999999</v>
      </c>
      <c r="CL31">
        <v>0</v>
      </c>
      <c r="CM31">
        <v>1689708975.0999999</v>
      </c>
      <c r="CN31" t="s">
        <v>354</v>
      </c>
      <c r="CO31">
        <v>1689708975</v>
      </c>
      <c r="CP31">
        <v>1689708975.0999999</v>
      </c>
      <c r="CQ31">
        <v>22</v>
      </c>
      <c r="CR31">
        <v>-2.5000000000000001E-2</v>
      </c>
      <c r="CS31">
        <v>7.0000000000000001E-3</v>
      </c>
      <c r="CT31">
        <v>-2.5</v>
      </c>
      <c r="CU31">
        <v>-6.7000000000000004E-2</v>
      </c>
      <c r="CV31">
        <v>406</v>
      </c>
      <c r="CW31">
        <v>12</v>
      </c>
      <c r="CX31">
        <v>0.19</v>
      </c>
      <c r="CY31">
        <v>0.06</v>
      </c>
      <c r="CZ31">
        <v>1.9257143075783401</v>
      </c>
      <c r="DA31">
        <v>0.15550494681355201</v>
      </c>
      <c r="DB31">
        <v>3.9213781970120501E-2</v>
      </c>
      <c r="DC31">
        <v>1</v>
      </c>
      <c r="DD31">
        <v>402.00560000000002</v>
      </c>
      <c r="DE31">
        <v>0.44625563909747401</v>
      </c>
      <c r="DF31">
        <v>4.8351215082971799E-2</v>
      </c>
      <c r="DG31">
        <v>-1</v>
      </c>
      <c r="DH31">
        <v>99.941640000000007</v>
      </c>
      <c r="DI31">
        <v>-1.0560729630041401E-2</v>
      </c>
      <c r="DJ31">
        <v>0.151037218591974</v>
      </c>
      <c r="DK31">
        <v>1</v>
      </c>
      <c r="DL31">
        <v>2</v>
      </c>
      <c r="DM31">
        <v>2</v>
      </c>
      <c r="DN31" t="s">
        <v>355</v>
      </c>
      <c r="DO31">
        <v>2.6577799999999998</v>
      </c>
      <c r="DP31">
        <v>2.8324699999999998</v>
      </c>
      <c r="DQ31">
        <v>9.6024100000000001E-2</v>
      </c>
      <c r="DR31">
        <v>9.6257599999999999E-2</v>
      </c>
      <c r="DS31">
        <v>7.61709E-2</v>
      </c>
      <c r="DT31">
        <v>7.3242299999999996E-2</v>
      </c>
      <c r="DU31">
        <v>28900.5</v>
      </c>
      <c r="DV31">
        <v>30264.5</v>
      </c>
      <c r="DW31">
        <v>29682.7</v>
      </c>
      <c r="DX31">
        <v>31200.1</v>
      </c>
      <c r="DY31">
        <v>35910.400000000001</v>
      </c>
      <c r="DZ31">
        <v>37899</v>
      </c>
      <c r="EA31">
        <v>40713.9</v>
      </c>
      <c r="EB31">
        <v>43276.3</v>
      </c>
      <c r="EC31">
        <v>1.8970499999999999</v>
      </c>
      <c r="ED31">
        <v>2.30748</v>
      </c>
      <c r="EE31">
        <v>3.3974600000000001E-3</v>
      </c>
      <c r="EF31">
        <v>0</v>
      </c>
      <c r="EG31">
        <v>16.422699999999999</v>
      </c>
      <c r="EH31">
        <v>999.9</v>
      </c>
      <c r="EI31">
        <v>42.363999999999997</v>
      </c>
      <c r="EJ31">
        <v>23.222000000000001</v>
      </c>
      <c r="EK31">
        <v>12.0237</v>
      </c>
      <c r="EL31">
        <v>61.306199999999997</v>
      </c>
      <c r="EM31">
        <v>16.057700000000001</v>
      </c>
      <c r="EN31">
        <v>1</v>
      </c>
      <c r="EO31">
        <v>-0.53266000000000002</v>
      </c>
      <c r="EP31">
        <v>1.2756400000000001</v>
      </c>
      <c r="EQ31">
        <v>20.2971</v>
      </c>
      <c r="ER31">
        <v>5.2435</v>
      </c>
      <c r="ES31">
        <v>11.8302</v>
      </c>
      <c r="ET31">
        <v>4.9823500000000003</v>
      </c>
      <c r="EU31">
        <v>3.2989999999999999</v>
      </c>
      <c r="EV31">
        <v>173</v>
      </c>
      <c r="EW31">
        <v>3791.3</v>
      </c>
      <c r="EX31">
        <v>9060</v>
      </c>
      <c r="EY31">
        <v>58</v>
      </c>
      <c r="EZ31">
        <v>1.8733599999999999</v>
      </c>
      <c r="FA31">
        <v>1.8789899999999999</v>
      </c>
      <c r="FB31">
        <v>1.8793299999999999</v>
      </c>
      <c r="FC31">
        <v>1.8799399999999999</v>
      </c>
      <c r="FD31">
        <v>1.8775900000000001</v>
      </c>
      <c r="FE31">
        <v>1.87683</v>
      </c>
      <c r="FF31">
        <v>1.8773</v>
      </c>
      <c r="FG31">
        <v>1.875</v>
      </c>
      <c r="FH31">
        <v>0</v>
      </c>
      <c r="FI31">
        <v>0</v>
      </c>
      <c r="FJ31">
        <v>0</v>
      </c>
      <c r="FK31">
        <v>0</v>
      </c>
      <c r="FL31" t="s">
        <v>356</v>
      </c>
      <c r="FM31" t="s">
        <v>357</v>
      </c>
      <c r="FN31" t="s">
        <v>358</v>
      </c>
      <c r="FO31" t="s">
        <v>358</v>
      </c>
      <c r="FP31" t="s">
        <v>358</v>
      </c>
      <c r="FQ31" t="s">
        <v>358</v>
      </c>
      <c r="FR31">
        <v>0</v>
      </c>
      <c r="FS31">
        <v>100</v>
      </c>
      <c r="FT31">
        <v>100</v>
      </c>
      <c r="FU31">
        <v>-2.4990000000000001</v>
      </c>
      <c r="FV31">
        <v>-6.6900000000000001E-2</v>
      </c>
      <c r="FW31">
        <v>-2.5005000000000002</v>
      </c>
      <c r="FX31">
        <v>1.4527799999999999E-4</v>
      </c>
      <c r="FY31">
        <v>-4.3579499999999999E-7</v>
      </c>
      <c r="FZ31">
        <v>2.0799100000000001E-10</v>
      </c>
      <c r="GA31">
        <v>-6.6890909090906406E-2</v>
      </c>
      <c r="GB31">
        <v>0</v>
      </c>
      <c r="GC31">
        <v>0</v>
      </c>
      <c r="GD31">
        <v>0</v>
      </c>
      <c r="GE31">
        <v>4</v>
      </c>
      <c r="GF31">
        <v>2147</v>
      </c>
      <c r="GG31">
        <v>-1</v>
      </c>
      <c r="GH31">
        <v>-1</v>
      </c>
      <c r="GI31">
        <v>13.7</v>
      </c>
      <c r="GJ31">
        <v>13.7</v>
      </c>
      <c r="GK31">
        <v>1.0376000000000001</v>
      </c>
      <c r="GL31">
        <v>2.51709</v>
      </c>
      <c r="GM31">
        <v>1.54541</v>
      </c>
      <c r="GN31">
        <v>2.2949199999999998</v>
      </c>
      <c r="GO31">
        <v>1.5979000000000001</v>
      </c>
      <c r="GP31">
        <v>2.4377399999999998</v>
      </c>
      <c r="GQ31">
        <v>26.6646</v>
      </c>
      <c r="GR31">
        <v>15.252800000000001</v>
      </c>
      <c r="GS31">
        <v>18</v>
      </c>
      <c r="GT31">
        <v>386.721</v>
      </c>
      <c r="GU31">
        <v>693.67700000000002</v>
      </c>
      <c r="GV31">
        <v>15.382999999999999</v>
      </c>
      <c r="GW31">
        <v>19.720800000000001</v>
      </c>
      <c r="GX31">
        <v>30.0001</v>
      </c>
      <c r="GY31">
        <v>19.8704</v>
      </c>
      <c r="GZ31">
        <v>19.8445</v>
      </c>
      <c r="HA31">
        <v>20.8172</v>
      </c>
      <c r="HB31">
        <v>-30</v>
      </c>
      <c r="HC31">
        <v>-30</v>
      </c>
      <c r="HD31">
        <v>15.397600000000001</v>
      </c>
      <c r="HE31">
        <v>401.89699999999999</v>
      </c>
      <c r="HF31">
        <v>0</v>
      </c>
      <c r="HG31">
        <v>101.02200000000001</v>
      </c>
      <c r="HH31">
        <v>100.304</v>
      </c>
    </row>
    <row r="32" spans="1:216" x14ac:dyDescent="0.2">
      <c r="A32">
        <v>14</v>
      </c>
      <c r="B32">
        <v>1689709859.0999999</v>
      </c>
      <c r="C32">
        <v>793</v>
      </c>
      <c r="D32" t="s">
        <v>383</v>
      </c>
      <c r="E32" t="s">
        <v>384</v>
      </c>
      <c r="F32" t="s">
        <v>348</v>
      </c>
      <c r="G32" t="s">
        <v>349</v>
      </c>
      <c r="H32" t="s">
        <v>350</v>
      </c>
      <c r="I32" t="s">
        <v>351</v>
      </c>
      <c r="J32" t="s">
        <v>352</v>
      </c>
      <c r="K32" t="s">
        <v>353</v>
      </c>
      <c r="L32">
        <v>1689709859.0999999</v>
      </c>
      <c r="M32">
        <f t="shared" si="0"/>
        <v>6.960077631431562E-4</v>
      </c>
      <c r="N32">
        <f t="shared" si="1"/>
        <v>0.69600776314315616</v>
      </c>
      <c r="O32">
        <f t="shared" si="2"/>
        <v>1.2368069454950892</v>
      </c>
      <c r="P32">
        <f t="shared" si="3"/>
        <v>400.07</v>
      </c>
      <c r="Q32">
        <f t="shared" si="4"/>
        <v>376.76930022752555</v>
      </c>
      <c r="R32">
        <f t="shared" si="5"/>
        <v>37.974956046309728</v>
      </c>
      <c r="S32">
        <f t="shared" si="6"/>
        <v>40.323456970279999</v>
      </c>
      <c r="T32">
        <f t="shared" si="7"/>
        <v>0.10496897872991938</v>
      </c>
      <c r="U32">
        <f t="shared" si="8"/>
        <v>3.4952824619932654</v>
      </c>
      <c r="V32">
        <f t="shared" si="9"/>
        <v>0.10324862382811774</v>
      </c>
      <c r="W32">
        <f t="shared" si="10"/>
        <v>6.4682608335739564E-2</v>
      </c>
      <c r="X32">
        <f t="shared" si="11"/>
        <v>12.394425908046438</v>
      </c>
      <c r="Y32">
        <f t="shared" si="12"/>
        <v>16.891617482737701</v>
      </c>
      <c r="Z32">
        <f t="shared" si="13"/>
        <v>16.891617482737701</v>
      </c>
      <c r="AA32">
        <f t="shared" si="14"/>
        <v>1.9312444465700127</v>
      </c>
      <c r="AB32">
        <f t="shared" si="15"/>
        <v>64.995736389128538</v>
      </c>
      <c r="AC32">
        <f t="shared" si="16"/>
        <v>1.2625685907064002</v>
      </c>
      <c r="AD32">
        <f t="shared" si="17"/>
        <v>1.9425406355078745</v>
      </c>
      <c r="AE32">
        <f t="shared" si="18"/>
        <v>0.66867585586361256</v>
      </c>
      <c r="AF32">
        <f t="shared" si="19"/>
        <v>-30.693942354613188</v>
      </c>
      <c r="AG32">
        <f t="shared" si="20"/>
        <v>17.332971058045938</v>
      </c>
      <c r="AH32">
        <f t="shared" si="21"/>
        <v>0.96608560486963435</v>
      </c>
      <c r="AI32">
        <f t="shared" si="22"/>
        <v>-4.5978365117704811E-4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55087.957236074995</v>
      </c>
      <c r="AO32">
        <f t="shared" si="26"/>
        <v>74.938500000000005</v>
      </c>
      <c r="AP32">
        <f t="shared" si="27"/>
        <v>63.173335496397122</v>
      </c>
      <c r="AQ32">
        <f t="shared" si="28"/>
        <v>0.84300240192153719</v>
      </c>
      <c r="AR32">
        <f t="shared" si="29"/>
        <v>0.16539463570856686</v>
      </c>
      <c r="AS32">
        <v>1689709859.0999999</v>
      </c>
      <c r="AT32">
        <v>400.07</v>
      </c>
      <c r="AU32">
        <v>401.53699999999998</v>
      </c>
      <c r="AV32">
        <v>12.5266</v>
      </c>
      <c r="AW32">
        <v>11.8612</v>
      </c>
      <c r="AX32">
        <v>402.57</v>
      </c>
      <c r="AY32">
        <v>12.593500000000001</v>
      </c>
      <c r="AZ32">
        <v>400.14400000000001</v>
      </c>
      <c r="BA32">
        <v>100.691</v>
      </c>
      <c r="BB32">
        <v>0.100004</v>
      </c>
      <c r="BC32">
        <v>16.983599999999999</v>
      </c>
      <c r="BD32">
        <v>16.473700000000001</v>
      </c>
      <c r="BE32">
        <v>999.9</v>
      </c>
      <c r="BF32">
        <v>0</v>
      </c>
      <c r="BG32">
        <v>0</v>
      </c>
      <c r="BH32">
        <v>10001.200000000001</v>
      </c>
      <c r="BI32">
        <v>0</v>
      </c>
      <c r="BJ32">
        <v>387.77600000000001</v>
      </c>
      <c r="BK32">
        <v>-1.4668000000000001</v>
      </c>
      <c r="BL32">
        <v>405.14600000000002</v>
      </c>
      <c r="BM32">
        <v>406.35700000000003</v>
      </c>
      <c r="BN32">
        <v>0.66540699999999997</v>
      </c>
      <c r="BO32">
        <v>401.53699999999998</v>
      </c>
      <c r="BP32">
        <v>11.8612</v>
      </c>
      <c r="BQ32">
        <v>1.2613099999999999</v>
      </c>
      <c r="BR32">
        <v>1.19431</v>
      </c>
      <c r="BS32">
        <v>10.345599999999999</v>
      </c>
      <c r="BT32">
        <v>9.5308200000000003</v>
      </c>
      <c r="BU32">
        <v>74.938500000000005</v>
      </c>
      <c r="BV32">
        <v>0.89987200000000001</v>
      </c>
      <c r="BW32">
        <v>0.10012799999999999</v>
      </c>
      <c r="BX32">
        <v>0</v>
      </c>
      <c r="BY32">
        <v>2.5848</v>
      </c>
      <c r="BZ32">
        <v>0</v>
      </c>
      <c r="CA32">
        <v>627.71900000000005</v>
      </c>
      <c r="CB32">
        <v>716.04300000000001</v>
      </c>
      <c r="CC32">
        <v>33.5</v>
      </c>
      <c r="CD32">
        <v>38.5</v>
      </c>
      <c r="CE32">
        <v>36.686999999999998</v>
      </c>
      <c r="CF32">
        <v>36.625</v>
      </c>
      <c r="CG32">
        <v>33.811999999999998</v>
      </c>
      <c r="CH32">
        <v>67.44</v>
      </c>
      <c r="CI32">
        <v>7.5</v>
      </c>
      <c r="CJ32">
        <v>0</v>
      </c>
      <c r="CK32">
        <v>1689709862.7</v>
      </c>
      <c r="CL32">
        <v>0</v>
      </c>
      <c r="CM32">
        <v>1689708975.0999999</v>
      </c>
      <c r="CN32" t="s">
        <v>354</v>
      </c>
      <c r="CO32">
        <v>1689708975</v>
      </c>
      <c r="CP32">
        <v>1689708975.0999999</v>
      </c>
      <c r="CQ32">
        <v>22</v>
      </c>
      <c r="CR32">
        <v>-2.5000000000000001E-2</v>
      </c>
      <c r="CS32">
        <v>7.0000000000000001E-3</v>
      </c>
      <c r="CT32">
        <v>-2.5</v>
      </c>
      <c r="CU32">
        <v>-6.7000000000000004E-2</v>
      </c>
      <c r="CV32">
        <v>406</v>
      </c>
      <c r="CW32">
        <v>12</v>
      </c>
      <c r="CX32">
        <v>0.19</v>
      </c>
      <c r="CY32">
        <v>0.06</v>
      </c>
      <c r="CZ32">
        <v>1.41517848736163</v>
      </c>
      <c r="DA32">
        <v>0.20291542236472199</v>
      </c>
      <c r="DB32">
        <v>6.9773056041411805E-2</v>
      </c>
      <c r="DC32">
        <v>1</v>
      </c>
      <c r="DD32">
        <v>401.56628571428598</v>
      </c>
      <c r="DE32">
        <v>8.75064935064577E-2</v>
      </c>
      <c r="DF32">
        <v>4.6238659208966103E-2</v>
      </c>
      <c r="DG32">
        <v>-1</v>
      </c>
      <c r="DH32">
        <v>75.013355000000004</v>
      </c>
      <c r="DI32">
        <v>-0.187734795103396</v>
      </c>
      <c r="DJ32">
        <v>0.130358465298575</v>
      </c>
      <c r="DK32">
        <v>1</v>
      </c>
      <c r="DL32">
        <v>2</v>
      </c>
      <c r="DM32">
        <v>2</v>
      </c>
      <c r="DN32" t="s">
        <v>355</v>
      </c>
      <c r="DO32">
        <v>2.6575600000000001</v>
      </c>
      <c r="DP32">
        <v>2.8323</v>
      </c>
      <c r="DQ32">
        <v>9.6029000000000003E-2</v>
      </c>
      <c r="DR32">
        <v>9.6176800000000007E-2</v>
      </c>
      <c r="DS32">
        <v>7.60131E-2</v>
      </c>
      <c r="DT32">
        <v>7.3167300000000005E-2</v>
      </c>
      <c r="DU32">
        <v>28901.1</v>
      </c>
      <c r="DV32">
        <v>30268</v>
      </c>
      <c r="DW32">
        <v>29683.3</v>
      </c>
      <c r="DX32">
        <v>31200.7</v>
      </c>
      <c r="DY32">
        <v>35917.199999999997</v>
      </c>
      <c r="DZ32">
        <v>37903.5</v>
      </c>
      <c r="EA32">
        <v>40714.5</v>
      </c>
      <c r="EB32">
        <v>43277.9</v>
      </c>
      <c r="EC32">
        <v>1.8973</v>
      </c>
      <c r="ED32">
        <v>2.3075299999999999</v>
      </c>
      <c r="EE32">
        <v>4.9993399999999997E-3</v>
      </c>
      <c r="EF32">
        <v>0</v>
      </c>
      <c r="EG32">
        <v>16.390499999999999</v>
      </c>
      <c r="EH32">
        <v>999.9</v>
      </c>
      <c r="EI32">
        <v>42.265999999999998</v>
      </c>
      <c r="EJ32">
        <v>23.231999999999999</v>
      </c>
      <c r="EK32">
        <v>12.0039</v>
      </c>
      <c r="EL32">
        <v>61.3262</v>
      </c>
      <c r="EM32">
        <v>16.822900000000001</v>
      </c>
      <c r="EN32">
        <v>1</v>
      </c>
      <c r="EO32">
        <v>-0.53343799999999997</v>
      </c>
      <c r="EP32">
        <v>1.4804900000000001</v>
      </c>
      <c r="EQ32">
        <v>20.2956</v>
      </c>
      <c r="ER32">
        <v>5.2451400000000001</v>
      </c>
      <c r="ES32">
        <v>11.8302</v>
      </c>
      <c r="ET32">
        <v>4.9831000000000003</v>
      </c>
      <c r="EU32">
        <v>3.2989999999999999</v>
      </c>
      <c r="EV32">
        <v>173</v>
      </c>
      <c r="EW32">
        <v>3792.9</v>
      </c>
      <c r="EX32">
        <v>9060</v>
      </c>
      <c r="EY32">
        <v>58</v>
      </c>
      <c r="EZ32">
        <v>1.8733200000000001</v>
      </c>
      <c r="FA32">
        <v>1.87897</v>
      </c>
      <c r="FB32">
        <v>1.8792800000000001</v>
      </c>
      <c r="FC32">
        <v>1.8798900000000001</v>
      </c>
      <c r="FD32">
        <v>1.8775900000000001</v>
      </c>
      <c r="FE32">
        <v>1.87683</v>
      </c>
      <c r="FF32">
        <v>1.8772899999999999</v>
      </c>
      <c r="FG32">
        <v>1.8749400000000001</v>
      </c>
      <c r="FH32">
        <v>0</v>
      </c>
      <c r="FI32">
        <v>0</v>
      </c>
      <c r="FJ32">
        <v>0</v>
      </c>
      <c r="FK32">
        <v>0</v>
      </c>
      <c r="FL32" t="s">
        <v>356</v>
      </c>
      <c r="FM32" t="s">
        <v>357</v>
      </c>
      <c r="FN32" t="s">
        <v>358</v>
      </c>
      <c r="FO32" t="s">
        <v>358</v>
      </c>
      <c r="FP32" t="s">
        <v>358</v>
      </c>
      <c r="FQ32" t="s">
        <v>358</v>
      </c>
      <c r="FR32">
        <v>0</v>
      </c>
      <c r="FS32">
        <v>100</v>
      </c>
      <c r="FT32">
        <v>100</v>
      </c>
      <c r="FU32">
        <v>-2.5</v>
      </c>
      <c r="FV32">
        <v>-6.6900000000000001E-2</v>
      </c>
      <c r="FW32">
        <v>-2.5005000000000002</v>
      </c>
      <c r="FX32">
        <v>1.4527799999999999E-4</v>
      </c>
      <c r="FY32">
        <v>-4.3579499999999999E-7</v>
      </c>
      <c r="FZ32">
        <v>2.0799100000000001E-10</v>
      </c>
      <c r="GA32">
        <v>-6.6890909090906406E-2</v>
      </c>
      <c r="GB32">
        <v>0</v>
      </c>
      <c r="GC32">
        <v>0</v>
      </c>
      <c r="GD32">
        <v>0</v>
      </c>
      <c r="GE32">
        <v>4</v>
      </c>
      <c r="GF32">
        <v>2147</v>
      </c>
      <c r="GG32">
        <v>-1</v>
      </c>
      <c r="GH32">
        <v>-1</v>
      </c>
      <c r="GI32">
        <v>14.7</v>
      </c>
      <c r="GJ32">
        <v>14.7</v>
      </c>
      <c r="GK32">
        <v>1.0363800000000001</v>
      </c>
      <c r="GL32">
        <v>2.52441</v>
      </c>
      <c r="GM32">
        <v>1.54541</v>
      </c>
      <c r="GN32">
        <v>2.2949199999999998</v>
      </c>
      <c r="GO32">
        <v>1.5979000000000001</v>
      </c>
      <c r="GP32">
        <v>2.2839399999999999</v>
      </c>
      <c r="GQ32">
        <v>26.6646</v>
      </c>
      <c r="GR32">
        <v>15.235300000000001</v>
      </c>
      <c r="GS32">
        <v>18</v>
      </c>
      <c r="GT32">
        <v>386.685</v>
      </c>
      <c r="GU32">
        <v>693.43399999999997</v>
      </c>
      <c r="GV32">
        <v>15.2372</v>
      </c>
      <c r="GW32">
        <v>19.695499999999999</v>
      </c>
      <c r="GX32">
        <v>30</v>
      </c>
      <c r="GY32">
        <v>19.849499999999999</v>
      </c>
      <c r="GZ32">
        <v>19.825199999999999</v>
      </c>
      <c r="HA32">
        <v>20.804400000000001</v>
      </c>
      <c r="HB32">
        <v>-30</v>
      </c>
      <c r="HC32">
        <v>-30</v>
      </c>
      <c r="HD32">
        <v>15.247199999999999</v>
      </c>
      <c r="HE32">
        <v>401.495</v>
      </c>
      <c r="HF32">
        <v>0</v>
      </c>
      <c r="HG32">
        <v>101.024</v>
      </c>
      <c r="HH32">
        <v>100.307</v>
      </c>
    </row>
    <row r="33" spans="1:216" x14ac:dyDescent="0.2">
      <c r="A33">
        <v>15</v>
      </c>
      <c r="B33">
        <v>1689709920.0999999</v>
      </c>
      <c r="C33">
        <v>854</v>
      </c>
      <c r="D33" t="s">
        <v>385</v>
      </c>
      <c r="E33" t="s">
        <v>386</v>
      </c>
      <c r="F33" t="s">
        <v>348</v>
      </c>
      <c r="G33" t="s">
        <v>349</v>
      </c>
      <c r="H33" t="s">
        <v>350</v>
      </c>
      <c r="I33" t="s">
        <v>351</v>
      </c>
      <c r="J33" t="s">
        <v>352</v>
      </c>
      <c r="K33" t="s">
        <v>353</v>
      </c>
      <c r="L33">
        <v>1689709920.0999999</v>
      </c>
      <c r="M33">
        <f t="shared" si="0"/>
        <v>6.9935215482366906E-4</v>
      </c>
      <c r="N33">
        <f t="shared" si="1"/>
        <v>0.69935215482366908</v>
      </c>
      <c r="O33">
        <f t="shared" si="2"/>
        <v>0.93285879893722001</v>
      </c>
      <c r="P33">
        <f t="shared" si="3"/>
        <v>400.05099999999999</v>
      </c>
      <c r="Q33">
        <f t="shared" si="4"/>
        <v>381.48698430099125</v>
      </c>
      <c r="R33">
        <f t="shared" si="5"/>
        <v>38.451169541289786</v>
      </c>
      <c r="S33">
        <f t="shared" si="6"/>
        <v>40.322290036573996</v>
      </c>
      <c r="T33">
        <f t="shared" si="7"/>
        <v>0.10544517798834085</v>
      </c>
      <c r="U33">
        <f t="shared" si="8"/>
        <v>3.4962065740829953</v>
      </c>
      <c r="V33">
        <f t="shared" si="9"/>
        <v>0.10370976847748616</v>
      </c>
      <c r="W33">
        <f t="shared" si="10"/>
        <v>6.4972145854215652E-2</v>
      </c>
      <c r="X33">
        <f t="shared" si="11"/>
        <v>9.8910083603243582</v>
      </c>
      <c r="Y33">
        <f t="shared" si="12"/>
        <v>16.880419193597312</v>
      </c>
      <c r="Z33">
        <f t="shared" si="13"/>
        <v>16.880419193597312</v>
      </c>
      <c r="AA33">
        <f t="shared" si="14"/>
        <v>1.9298731518465642</v>
      </c>
      <c r="AB33">
        <f t="shared" si="15"/>
        <v>64.903726871992745</v>
      </c>
      <c r="AC33">
        <f t="shared" si="16"/>
        <v>1.2609490916022001</v>
      </c>
      <c r="AD33">
        <f t="shared" si="17"/>
        <v>1.9427992079547665</v>
      </c>
      <c r="AE33">
        <f t="shared" si="18"/>
        <v>0.66892406024436402</v>
      </c>
      <c r="AF33">
        <f t="shared" si="19"/>
        <v>-30.841430027723806</v>
      </c>
      <c r="AG33">
        <f t="shared" si="20"/>
        <v>19.844114819994054</v>
      </c>
      <c r="AH33">
        <f t="shared" si="21"/>
        <v>1.1057045175894029</v>
      </c>
      <c r="AI33">
        <f t="shared" si="22"/>
        <v>-6.023298159902879E-4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55108.726437974699</v>
      </c>
      <c r="AO33">
        <f t="shared" si="26"/>
        <v>59.804499999999997</v>
      </c>
      <c r="AP33">
        <f t="shared" si="27"/>
        <v>50.415163502758723</v>
      </c>
      <c r="AQ33">
        <f t="shared" si="28"/>
        <v>0.84299949841163668</v>
      </c>
      <c r="AR33">
        <f t="shared" si="29"/>
        <v>0.16538903193445909</v>
      </c>
      <c r="AS33">
        <v>1689709920.0999999</v>
      </c>
      <c r="AT33">
        <v>400.05099999999999</v>
      </c>
      <c r="AU33">
        <v>401.22500000000002</v>
      </c>
      <c r="AV33">
        <v>12.510300000000001</v>
      </c>
      <c r="AW33">
        <v>11.841699999999999</v>
      </c>
      <c r="AX33">
        <v>402.55</v>
      </c>
      <c r="AY33">
        <v>12.577199999999999</v>
      </c>
      <c r="AZ33">
        <v>400.149</v>
      </c>
      <c r="BA33">
        <v>100.693</v>
      </c>
      <c r="BB33">
        <v>9.9874000000000004E-2</v>
      </c>
      <c r="BC33">
        <v>16.985700000000001</v>
      </c>
      <c r="BD33">
        <v>16.482199999999999</v>
      </c>
      <c r="BE33">
        <v>999.9</v>
      </c>
      <c r="BF33">
        <v>0</v>
      </c>
      <c r="BG33">
        <v>0</v>
      </c>
      <c r="BH33">
        <v>10005</v>
      </c>
      <c r="BI33">
        <v>0</v>
      </c>
      <c r="BJ33">
        <v>386.26</v>
      </c>
      <c r="BK33">
        <v>-1.1747700000000001</v>
      </c>
      <c r="BL33">
        <v>405.11900000000003</v>
      </c>
      <c r="BM33">
        <v>406.03300000000002</v>
      </c>
      <c r="BN33">
        <v>0.66859100000000005</v>
      </c>
      <c r="BO33">
        <v>401.22500000000002</v>
      </c>
      <c r="BP33">
        <v>11.841699999999999</v>
      </c>
      <c r="BQ33">
        <v>1.2597</v>
      </c>
      <c r="BR33">
        <v>1.19238</v>
      </c>
      <c r="BS33">
        <v>10.3264</v>
      </c>
      <c r="BT33">
        <v>9.5067199999999996</v>
      </c>
      <c r="BU33">
        <v>59.804499999999997</v>
      </c>
      <c r="BV33">
        <v>0.90005199999999996</v>
      </c>
      <c r="BW33">
        <v>9.9947599999999998E-2</v>
      </c>
      <c r="BX33">
        <v>0</v>
      </c>
      <c r="BY33">
        <v>2.4413</v>
      </c>
      <c r="BZ33">
        <v>0</v>
      </c>
      <c r="CA33">
        <v>582.726</v>
      </c>
      <c r="CB33">
        <v>571.45899999999995</v>
      </c>
      <c r="CC33">
        <v>33.186999999999998</v>
      </c>
      <c r="CD33">
        <v>38.25</v>
      </c>
      <c r="CE33">
        <v>36.311999999999998</v>
      </c>
      <c r="CF33">
        <v>36.375</v>
      </c>
      <c r="CG33">
        <v>33.561999999999998</v>
      </c>
      <c r="CH33">
        <v>53.83</v>
      </c>
      <c r="CI33">
        <v>5.98</v>
      </c>
      <c r="CJ33">
        <v>0</v>
      </c>
      <c r="CK33">
        <v>1689709923.9000001</v>
      </c>
      <c r="CL33">
        <v>0</v>
      </c>
      <c r="CM33">
        <v>1689708975.0999999</v>
      </c>
      <c r="CN33" t="s">
        <v>354</v>
      </c>
      <c r="CO33">
        <v>1689708975</v>
      </c>
      <c r="CP33">
        <v>1689708975.0999999</v>
      </c>
      <c r="CQ33">
        <v>22</v>
      </c>
      <c r="CR33">
        <v>-2.5000000000000001E-2</v>
      </c>
      <c r="CS33">
        <v>7.0000000000000001E-3</v>
      </c>
      <c r="CT33">
        <v>-2.5</v>
      </c>
      <c r="CU33">
        <v>-6.7000000000000004E-2</v>
      </c>
      <c r="CV33">
        <v>406</v>
      </c>
      <c r="CW33">
        <v>12</v>
      </c>
      <c r="CX33">
        <v>0.19</v>
      </c>
      <c r="CY33">
        <v>0.06</v>
      </c>
      <c r="CZ33">
        <v>1.0386517373191899</v>
      </c>
      <c r="DA33">
        <v>-3.1537108701294503E-2</v>
      </c>
      <c r="DB33">
        <v>4.4036552941823799E-2</v>
      </c>
      <c r="DC33">
        <v>1</v>
      </c>
      <c r="DD33">
        <v>401.23439999999999</v>
      </c>
      <c r="DE33">
        <v>1.0736842104863699E-2</v>
      </c>
      <c r="DF33">
        <v>3.7099056591778902E-2</v>
      </c>
      <c r="DG33">
        <v>-1</v>
      </c>
      <c r="DH33">
        <v>59.970795238095199</v>
      </c>
      <c r="DI33">
        <v>4.7187357076379E-2</v>
      </c>
      <c r="DJ33">
        <v>0.15340684617550501</v>
      </c>
      <c r="DK33">
        <v>1</v>
      </c>
      <c r="DL33">
        <v>2</v>
      </c>
      <c r="DM33">
        <v>2</v>
      </c>
      <c r="DN33" t="s">
        <v>355</v>
      </c>
      <c r="DO33">
        <v>2.6575899999999999</v>
      </c>
      <c r="DP33">
        <v>2.8321999999999998</v>
      </c>
      <c r="DQ33">
        <v>9.60318E-2</v>
      </c>
      <c r="DR33">
        <v>9.6126299999999998E-2</v>
      </c>
      <c r="DS33">
        <v>7.5943200000000002E-2</v>
      </c>
      <c r="DT33">
        <v>7.3081099999999996E-2</v>
      </c>
      <c r="DU33">
        <v>28902.3</v>
      </c>
      <c r="DV33">
        <v>30270.799999999999</v>
      </c>
      <c r="DW33">
        <v>29684.6</v>
      </c>
      <c r="DX33">
        <v>31201.8</v>
      </c>
      <c r="DY33">
        <v>35921.4</v>
      </c>
      <c r="DZ33">
        <v>37908.6</v>
      </c>
      <c r="EA33">
        <v>40716.1</v>
      </c>
      <c r="EB33">
        <v>43279.6</v>
      </c>
      <c r="EC33">
        <v>1.8976</v>
      </c>
      <c r="ED33">
        <v>2.3077200000000002</v>
      </c>
      <c r="EE33">
        <v>7.1003999999999998E-3</v>
      </c>
      <c r="EF33">
        <v>0</v>
      </c>
      <c r="EG33">
        <v>16.364000000000001</v>
      </c>
      <c r="EH33">
        <v>999.9</v>
      </c>
      <c r="EI33">
        <v>42.137999999999998</v>
      </c>
      <c r="EJ33">
        <v>23.262</v>
      </c>
      <c r="EK33">
        <v>11.9893</v>
      </c>
      <c r="EL33">
        <v>61.316200000000002</v>
      </c>
      <c r="EM33">
        <v>16.7348</v>
      </c>
      <c r="EN33">
        <v>1</v>
      </c>
      <c r="EO33">
        <v>-0.53512199999999999</v>
      </c>
      <c r="EP33">
        <v>1.2742599999999999</v>
      </c>
      <c r="EQ33">
        <v>20.2974</v>
      </c>
      <c r="ER33">
        <v>5.2415500000000002</v>
      </c>
      <c r="ES33">
        <v>11.8302</v>
      </c>
      <c r="ET33">
        <v>4.98325</v>
      </c>
      <c r="EU33">
        <v>3.2989999999999999</v>
      </c>
      <c r="EV33">
        <v>173</v>
      </c>
      <c r="EW33">
        <v>3794.2</v>
      </c>
      <c r="EX33">
        <v>9060</v>
      </c>
      <c r="EY33">
        <v>58</v>
      </c>
      <c r="EZ33">
        <v>1.8733200000000001</v>
      </c>
      <c r="FA33">
        <v>1.87897</v>
      </c>
      <c r="FB33">
        <v>1.8792800000000001</v>
      </c>
      <c r="FC33">
        <v>1.87991</v>
      </c>
      <c r="FD33">
        <v>1.8775900000000001</v>
      </c>
      <c r="FE33">
        <v>1.87683</v>
      </c>
      <c r="FF33">
        <v>1.8772899999999999</v>
      </c>
      <c r="FG33">
        <v>1.87497</v>
      </c>
      <c r="FH33">
        <v>0</v>
      </c>
      <c r="FI33">
        <v>0</v>
      </c>
      <c r="FJ33">
        <v>0</v>
      </c>
      <c r="FK33">
        <v>0</v>
      </c>
      <c r="FL33" t="s">
        <v>356</v>
      </c>
      <c r="FM33" t="s">
        <v>357</v>
      </c>
      <c r="FN33" t="s">
        <v>358</v>
      </c>
      <c r="FO33" t="s">
        <v>358</v>
      </c>
      <c r="FP33" t="s">
        <v>358</v>
      </c>
      <c r="FQ33" t="s">
        <v>358</v>
      </c>
      <c r="FR33">
        <v>0</v>
      </c>
      <c r="FS33">
        <v>100</v>
      </c>
      <c r="FT33">
        <v>100</v>
      </c>
      <c r="FU33">
        <v>-2.4990000000000001</v>
      </c>
      <c r="FV33">
        <v>-6.6900000000000001E-2</v>
      </c>
      <c r="FW33">
        <v>-2.5005000000000002</v>
      </c>
      <c r="FX33">
        <v>1.4527799999999999E-4</v>
      </c>
      <c r="FY33">
        <v>-4.3579499999999999E-7</v>
      </c>
      <c r="FZ33">
        <v>2.0799100000000001E-10</v>
      </c>
      <c r="GA33">
        <v>-6.6890909090906406E-2</v>
      </c>
      <c r="GB33">
        <v>0</v>
      </c>
      <c r="GC33">
        <v>0</v>
      </c>
      <c r="GD33">
        <v>0</v>
      </c>
      <c r="GE33">
        <v>4</v>
      </c>
      <c r="GF33">
        <v>2147</v>
      </c>
      <c r="GG33">
        <v>-1</v>
      </c>
      <c r="GH33">
        <v>-1</v>
      </c>
      <c r="GI33">
        <v>15.8</v>
      </c>
      <c r="GJ33">
        <v>15.8</v>
      </c>
      <c r="GK33">
        <v>1.0351600000000001</v>
      </c>
      <c r="GL33">
        <v>2.51709</v>
      </c>
      <c r="GM33">
        <v>1.54541</v>
      </c>
      <c r="GN33">
        <v>2.2949199999999998</v>
      </c>
      <c r="GO33">
        <v>1.5979000000000001</v>
      </c>
      <c r="GP33">
        <v>2.3742700000000001</v>
      </c>
      <c r="GQ33">
        <v>26.685300000000002</v>
      </c>
      <c r="GR33">
        <v>15.235300000000001</v>
      </c>
      <c r="GS33">
        <v>18</v>
      </c>
      <c r="GT33">
        <v>386.69099999999997</v>
      </c>
      <c r="GU33">
        <v>693.35500000000002</v>
      </c>
      <c r="GV33">
        <v>15.4255</v>
      </c>
      <c r="GW33">
        <v>19.675699999999999</v>
      </c>
      <c r="GX33">
        <v>30.0001</v>
      </c>
      <c r="GY33">
        <v>19.831199999999999</v>
      </c>
      <c r="GZ33">
        <v>19.8081</v>
      </c>
      <c r="HA33">
        <v>20.792300000000001</v>
      </c>
      <c r="HB33">
        <v>-30</v>
      </c>
      <c r="HC33">
        <v>-30</v>
      </c>
      <c r="HD33">
        <v>15.432</v>
      </c>
      <c r="HE33">
        <v>401.17399999999998</v>
      </c>
      <c r="HF33">
        <v>0</v>
      </c>
      <c r="HG33">
        <v>101.02800000000001</v>
      </c>
      <c r="HH33">
        <v>100.31</v>
      </c>
    </row>
    <row r="34" spans="1:216" x14ac:dyDescent="0.2">
      <c r="A34">
        <v>16</v>
      </c>
      <c r="B34">
        <v>1689709981.0999999</v>
      </c>
      <c r="C34">
        <v>915</v>
      </c>
      <c r="D34" t="s">
        <v>387</v>
      </c>
      <c r="E34" t="s">
        <v>388</v>
      </c>
      <c r="F34" t="s">
        <v>348</v>
      </c>
      <c r="G34" t="s">
        <v>349</v>
      </c>
      <c r="H34" t="s">
        <v>350</v>
      </c>
      <c r="I34" t="s">
        <v>351</v>
      </c>
      <c r="J34" t="s">
        <v>352</v>
      </c>
      <c r="K34" t="s">
        <v>353</v>
      </c>
      <c r="L34">
        <v>1689709981.0999999</v>
      </c>
      <c r="M34">
        <f t="shared" si="0"/>
        <v>6.917990943623041E-4</v>
      </c>
      <c r="N34">
        <f t="shared" si="1"/>
        <v>0.69179909436230413</v>
      </c>
      <c r="O34">
        <f t="shared" si="2"/>
        <v>0.85551644896415291</v>
      </c>
      <c r="P34">
        <f t="shared" si="3"/>
        <v>400.00299999999999</v>
      </c>
      <c r="Q34">
        <f t="shared" si="4"/>
        <v>382.39770431604944</v>
      </c>
      <c r="R34">
        <f t="shared" si="5"/>
        <v>38.543688999222141</v>
      </c>
      <c r="S34">
        <f t="shared" si="6"/>
        <v>40.318210744312694</v>
      </c>
      <c r="T34">
        <f t="shared" si="7"/>
        <v>0.10378687863236837</v>
      </c>
      <c r="U34">
        <f t="shared" si="8"/>
        <v>3.5037563324302585</v>
      </c>
      <c r="V34">
        <f t="shared" si="9"/>
        <v>0.10210871552233104</v>
      </c>
      <c r="W34">
        <f t="shared" si="10"/>
        <v>6.396646318913686E-2</v>
      </c>
      <c r="X34">
        <f t="shared" si="11"/>
        <v>8.2817141017136002</v>
      </c>
      <c r="Y34">
        <f t="shared" si="12"/>
        <v>16.881834419012037</v>
      </c>
      <c r="Z34">
        <f t="shared" si="13"/>
        <v>16.881834419012037</v>
      </c>
      <c r="AA34">
        <f t="shared" si="14"/>
        <v>1.9300464071219237</v>
      </c>
      <c r="AB34">
        <f t="shared" si="15"/>
        <v>64.718123600113771</v>
      </c>
      <c r="AC34">
        <f t="shared" si="16"/>
        <v>1.2579489792632699</v>
      </c>
      <c r="AD34">
        <f t="shared" si="17"/>
        <v>1.9437352464604807</v>
      </c>
      <c r="AE34">
        <f t="shared" si="18"/>
        <v>0.67209742785865378</v>
      </c>
      <c r="AF34">
        <f t="shared" si="19"/>
        <v>-30.508340061377609</v>
      </c>
      <c r="AG34">
        <f t="shared" si="20"/>
        <v>21.055236457967641</v>
      </c>
      <c r="AH34">
        <f t="shared" si="21"/>
        <v>1.1707142990810953</v>
      </c>
      <c r="AI34">
        <f t="shared" si="22"/>
        <v>-6.7520261527320713E-4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55279.969782680972</v>
      </c>
      <c r="AO34">
        <f t="shared" si="26"/>
        <v>50.072800000000001</v>
      </c>
      <c r="AP34">
        <f t="shared" si="27"/>
        <v>42.211460405032952</v>
      </c>
      <c r="AQ34">
        <f t="shared" si="28"/>
        <v>0.843001797483523</v>
      </c>
      <c r="AR34">
        <f t="shared" si="29"/>
        <v>0.1653934691431995</v>
      </c>
      <c r="AS34">
        <v>1689709981.0999999</v>
      </c>
      <c r="AT34">
        <v>400.00299999999999</v>
      </c>
      <c r="AU34">
        <v>401.09899999999999</v>
      </c>
      <c r="AV34">
        <v>12.4803</v>
      </c>
      <c r="AW34">
        <v>11.819000000000001</v>
      </c>
      <c r="AX34">
        <v>402.50200000000001</v>
      </c>
      <c r="AY34">
        <v>12.5472</v>
      </c>
      <c r="AZ34">
        <v>400.209</v>
      </c>
      <c r="BA34">
        <v>100.69499999999999</v>
      </c>
      <c r="BB34">
        <v>9.9770899999999996E-2</v>
      </c>
      <c r="BC34">
        <v>16.993300000000001</v>
      </c>
      <c r="BD34">
        <v>16.495200000000001</v>
      </c>
      <c r="BE34">
        <v>999.9</v>
      </c>
      <c r="BF34">
        <v>0</v>
      </c>
      <c r="BG34">
        <v>0</v>
      </c>
      <c r="BH34">
        <v>10037.5</v>
      </c>
      <c r="BI34">
        <v>0</v>
      </c>
      <c r="BJ34">
        <v>376.41800000000001</v>
      </c>
      <c r="BK34">
        <v>-1.0960700000000001</v>
      </c>
      <c r="BL34">
        <v>405.05799999999999</v>
      </c>
      <c r="BM34">
        <v>405.89600000000002</v>
      </c>
      <c r="BN34">
        <v>0.66135699999999997</v>
      </c>
      <c r="BO34">
        <v>401.09899999999999</v>
      </c>
      <c r="BP34">
        <v>11.819000000000001</v>
      </c>
      <c r="BQ34">
        <v>1.25671</v>
      </c>
      <c r="BR34">
        <v>1.19011</v>
      </c>
      <c r="BS34">
        <v>10.290800000000001</v>
      </c>
      <c r="BT34">
        <v>9.4784299999999995</v>
      </c>
      <c r="BU34">
        <v>50.072800000000001</v>
      </c>
      <c r="BV34">
        <v>0.89993800000000002</v>
      </c>
      <c r="BW34">
        <v>0.100062</v>
      </c>
      <c r="BX34">
        <v>0</v>
      </c>
      <c r="BY34">
        <v>2.3696000000000002</v>
      </c>
      <c r="BZ34">
        <v>0</v>
      </c>
      <c r="CA34">
        <v>541.79899999999998</v>
      </c>
      <c r="CB34">
        <v>478.45699999999999</v>
      </c>
      <c r="CC34">
        <v>32.875</v>
      </c>
      <c r="CD34">
        <v>38</v>
      </c>
      <c r="CE34">
        <v>36</v>
      </c>
      <c r="CF34">
        <v>36.125</v>
      </c>
      <c r="CG34">
        <v>33.25</v>
      </c>
      <c r="CH34">
        <v>45.06</v>
      </c>
      <c r="CI34">
        <v>5.01</v>
      </c>
      <c r="CJ34">
        <v>0</v>
      </c>
      <c r="CK34">
        <v>1689709985.0999999</v>
      </c>
      <c r="CL34">
        <v>0</v>
      </c>
      <c r="CM34">
        <v>1689708975.0999999</v>
      </c>
      <c r="CN34" t="s">
        <v>354</v>
      </c>
      <c r="CO34">
        <v>1689708975</v>
      </c>
      <c r="CP34">
        <v>1689708975.0999999</v>
      </c>
      <c r="CQ34">
        <v>22</v>
      </c>
      <c r="CR34">
        <v>-2.5000000000000001E-2</v>
      </c>
      <c r="CS34">
        <v>7.0000000000000001E-3</v>
      </c>
      <c r="CT34">
        <v>-2.5</v>
      </c>
      <c r="CU34">
        <v>-6.7000000000000004E-2</v>
      </c>
      <c r="CV34">
        <v>406</v>
      </c>
      <c r="CW34">
        <v>12</v>
      </c>
      <c r="CX34">
        <v>0.19</v>
      </c>
      <c r="CY34">
        <v>0.06</v>
      </c>
      <c r="CZ34">
        <v>0.82693134071006302</v>
      </c>
      <c r="DA34">
        <v>0.77592537239853798</v>
      </c>
      <c r="DB34">
        <v>8.6682342718948396E-2</v>
      </c>
      <c r="DC34">
        <v>1</v>
      </c>
      <c r="DD34">
        <v>401.00515000000001</v>
      </c>
      <c r="DE34">
        <v>0.43403007518805597</v>
      </c>
      <c r="DF34">
        <v>5.3351921240007198E-2</v>
      </c>
      <c r="DG34">
        <v>-1</v>
      </c>
      <c r="DH34">
        <v>49.989880952381</v>
      </c>
      <c r="DI34">
        <v>0.23756827437362801</v>
      </c>
      <c r="DJ34">
        <v>0.14068253900198599</v>
      </c>
      <c r="DK34">
        <v>1</v>
      </c>
      <c r="DL34">
        <v>2</v>
      </c>
      <c r="DM34">
        <v>2</v>
      </c>
      <c r="DN34" t="s">
        <v>355</v>
      </c>
      <c r="DO34">
        <v>2.6577799999999998</v>
      </c>
      <c r="DP34">
        <v>2.8323800000000001</v>
      </c>
      <c r="DQ34">
        <v>9.6029400000000001E-2</v>
      </c>
      <c r="DR34">
        <v>9.6109600000000003E-2</v>
      </c>
      <c r="DS34">
        <v>7.5809799999999997E-2</v>
      </c>
      <c r="DT34">
        <v>7.2979500000000003E-2</v>
      </c>
      <c r="DU34">
        <v>28902.2</v>
      </c>
      <c r="DV34">
        <v>30271.8</v>
      </c>
      <c r="DW34">
        <v>29684.3</v>
      </c>
      <c r="DX34">
        <v>31202.2</v>
      </c>
      <c r="DY34">
        <v>35926.199999999997</v>
      </c>
      <c r="DZ34">
        <v>37913</v>
      </c>
      <c r="EA34">
        <v>40715.5</v>
      </c>
      <c r="EB34">
        <v>43279.9</v>
      </c>
      <c r="EC34">
        <v>1.89767</v>
      </c>
      <c r="ED34">
        <v>2.3076500000000002</v>
      </c>
      <c r="EE34">
        <v>8.1807400000000006E-3</v>
      </c>
      <c r="EF34">
        <v>0</v>
      </c>
      <c r="EG34">
        <v>16.359100000000002</v>
      </c>
      <c r="EH34">
        <v>999.9</v>
      </c>
      <c r="EI34">
        <v>42.04</v>
      </c>
      <c r="EJ34">
        <v>23.262</v>
      </c>
      <c r="EK34">
        <v>11.960800000000001</v>
      </c>
      <c r="EL34">
        <v>61.246200000000002</v>
      </c>
      <c r="EM34">
        <v>15.9696</v>
      </c>
      <c r="EN34">
        <v>1</v>
      </c>
      <c r="EO34">
        <v>-0.53594799999999998</v>
      </c>
      <c r="EP34">
        <v>1.4334</v>
      </c>
      <c r="EQ34">
        <v>20.295999999999999</v>
      </c>
      <c r="ER34">
        <v>5.2435</v>
      </c>
      <c r="ES34">
        <v>11.8302</v>
      </c>
      <c r="ET34">
        <v>4.9824000000000002</v>
      </c>
      <c r="EU34">
        <v>3.2989999999999999</v>
      </c>
      <c r="EV34">
        <v>173</v>
      </c>
      <c r="EW34">
        <v>3795.8</v>
      </c>
      <c r="EX34">
        <v>9060</v>
      </c>
      <c r="EY34">
        <v>58</v>
      </c>
      <c r="EZ34">
        <v>1.8733200000000001</v>
      </c>
      <c r="FA34">
        <v>1.879</v>
      </c>
      <c r="FB34">
        <v>1.87931</v>
      </c>
      <c r="FC34">
        <v>1.87991</v>
      </c>
      <c r="FD34">
        <v>1.8775900000000001</v>
      </c>
      <c r="FE34">
        <v>1.8768400000000001</v>
      </c>
      <c r="FF34">
        <v>1.8773</v>
      </c>
      <c r="FG34">
        <v>1.8749499999999999</v>
      </c>
      <c r="FH34">
        <v>0</v>
      </c>
      <c r="FI34">
        <v>0</v>
      </c>
      <c r="FJ34">
        <v>0</v>
      </c>
      <c r="FK34">
        <v>0</v>
      </c>
      <c r="FL34" t="s">
        <v>356</v>
      </c>
      <c r="FM34" t="s">
        <v>357</v>
      </c>
      <c r="FN34" t="s">
        <v>358</v>
      </c>
      <c r="FO34" t="s">
        <v>358</v>
      </c>
      <c r="FP34" t="s">
        <v>358</v>
      </c>
      <c r="FQ34" t="s">
        <v>358</v>
      </c>
      <c r="FR34">
        <v>0</v>
      </c>
      <c r="FS34">
        <v>100</v>
      </c>
      <c r="FT34">
        <v>100</v>
      </c>
      <c r="FU34">
        <v>-2.4990000000000001</v>
      </c>
      <c r="FV34">
        <v>-6.6900000000000001E-2</v>
      </c>
      <c r="FW34">
        <v>-2.5005000000000002</v>
      </c>
      <c r="FX34">
        <v>1.4527799999999999E-4</v>
      </c>
      <c r="FY34">
        <v>-4.3579499999999999E-7</v>
      </c>
      <c r="FZ34">
        <v>2.0799100000000001E-10</v>
      </c>
      <c r="GA34">
        <v>-6.6890909090906406E-2</v>
      </c>
      <c r="GB34">
        <v>0</v>
      </c>
      <c r="GC34">
        <v>0</v>
      </c>
      <c r="GD34">
        <v>0</v>
      </c>
      <c r="GE34">
        <v>4</v>
      </c>
      <c r="GF34">
        <v>2147</v>
      </c>
      <c r="GG34">
        <v>-1</v>
      </c>
      <c r="GH34">
        <v>-1</v>
      </c>
      <c r="GI34">
        <v>16.8</v>
      </c>
      <c r="GJ34">
        <v>16.8</v>
      </c>
      <c r="GK34">
        <v>1.0351600000000001</v>
      </c>
      <c r="GL34">
        <v>2.5122100000000001</v>
      </c>
      <c r="GM34">
        <v>1.54541</v>
      </c>
      <c r="GN34">
        <v>2.2949199999999998</v>
      </c>
      <c r="GO34">
        <v>1.5979000000000001</v>
      </c>
      <c r="GP34">
        <v>2.4279799999999998</v>
      </c>
      <c r="GQ34">
        <v>26.685300000000002</v>
      </c>
      <c r="GR34">
        <v>15.2265</v>
      </c>
      <c r="GS34">
        <v>18</v>
      </c>
      <c r="GT34">
        <v>386.59100000000001</v>
      </c>
      <c r="GU34">
        <v>693.01800000000003</v>
      </c>
      <c r="GV34">
        <v>15.320399999999999</v>
      </c>
      <c r="GW34">
        <v>19.655899999999999</v>
      </c>
      <c r="GX34">
        <v>29.9999</v>
      </c>
      <c r="GY34">
        <v>19.812799999999999</v>
      </c>
      <c r="GZ34">
        <v>19.7898</v>
      </c>
      <c r="HA34">
        <v>20.7819</v>
      </c>
      <c r="HB34">
        <v>-30</v>
      </c>
      <c r="HC34">
        <v>-30</v>
      </c>
      <c r="HD34">
        <v>15.323399999999999</v>
      </c>
      <c r="HE34">
        <v>401.029</v>
      </c>
      <c r="HF34">
        <v>0</v>
      </c>
      <c r="HG34">
        <v>101.027</v>
      </c>
      <c r="HH34">
        <v>100.31100000000001</v>
      </c>
    </row>
    <row r="35" spans="1:216" x14ac:dyDescent="0.2">
      <c r="A35">
        <v>17</v>
      </c>
      <c r="B35">
        <v>1689710042.0999999</v>
      </c>
      <c r="C35">
        <v>976</v>
      </c>
      <c r="D35" t="s">
        <v>389</v>
      </c>
      <c r="E35" t="s">
        <v>390</v>
      </c>
      <c r="F35" t="s">
        <v>348</v>
      </c>
      <c r="G35" t="s">
        <v>349</v>
      </c>
      <c r="H35" t="s">
        <v>350</v>
      </c>
      <c r="I35" t="s">
        <v>351</v>
      </c>
      <c r="J35" t="s">
        <v>352</v>
      </c>
      <c r="K35" t="s">
        <v>353</v>
      </c>
      <c r="L35">
        <v>1689710042.0999999</v>
      </c>
      <c r="M35">
        <f t="shared" si="0"/>
        <v>7.0254550307421223E-4</v>
      </c>
      <c r="N35">
        <f t="shared" si="1"/>
        <v>0.70254550307421226</v>
      </c>
      <c r="O35">
        <f t="shared" si="2"/>
        <v>0.22407845481081912</v>
      </c>
      <c r="P35">
        <f t="shared" si="3"/>
        <v>400.09300000000002</v>
      </c>
      <c r="Q35">
        <f t="shared" si="4"/>
        <v>392.36702330618573</v>
      </c>
      <c r="R35">
        <f t="shared" si="5"/>
        <v>39.548357495395564</v>
      </c>
      <c r="S35">
        <f t="shared" si="6"/>
        <v>40.327091869435002</v>
      </c>
      <c r="T35">
        <f t="shared" si="7"/>
        <v>0.10554946323728606</v>
      </c>
      <c r="U35">
        <f t="shared" si="8"/>
        <v>3.4890022750031529</v>
      </c>
      <c r="V35">
        <f t="shared" si="9"/>
        <v>0.10380712339485035</v>
      </c>
      <c r="W35">
        <f t="shared" si="10"/>
        <v>6.5033598675365484E-2</v>
      </c>
      <c r="X35">
        <f t="shared" si="11"/>
        <v>4.945955032173913</v>
      </c>
      <c r="Y35">
        <f t="shared" si="12"/>
        <v>16.853005464147007</v>
      </c>
      <c r="Z35">
        <f t="shared" si="13"/>
        <v>16.853005464147007</v>
      </c>
      <c r="AA35">
        <f t="shared" si="14"/>
        <v>1.926519789795939</v>
      </c>
      <c r="AB35">
        <f t="shared" si="15"/>
        <v>64.610803003576351</v>
      </c>
      <c r="AC35">
        <f t="shared" si="16"/>
        <v>1.255130879058</v>
      </c>
      <c r="AD35">
        <f t="shared" si="17"/>
        <v>1.9426021976364014</v>
      </c>
      <c r="AE35">
        <f t="shared" si="18"/>
        <v>0.67138891073793894</v>
      </c>
      <c r="AF35">
        <f t="shared" si="19"/>
        <v>-30.982256685572761</v>
      </c>
      <c r="AG35">
        <f t="shared" si="20"/>
        <v>24.658762983128231</v>
      </c>
      <c r="AH35">
        <f t="shared" si="21"/>
        <v>1.3766048257632755</v>
      </c>
      <c r="AI35">
        <f t="shared" si="22"/>
        <v>-9.338445073403534E-4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54944.427306950245</v>
      </c>
      <c r="AO35">
        <f t="shared" si="26"/>
        <v>29.901299999999999</v>
      </c>
      <c r="AP35">
        <f t="shared" si="27"/>
        <v>25.207095913043474</v>
      </c>
      <c r="AQ35">
        <f t="shared" si="28"/>
        <v>0.84301003344481595</v>
      </c>
      <c r="AR35">
        <f t="shared" si="29"/>
        <v>0.16540936454849497</v>
      </c>
      <c r="AS35">
        <v>1689710042.0999999</v>
      </c>
      <c r="AT35">
        <v>400.09300000000002</v>
      </c>
      <c r="AU35">
        <v>400.58199999999999</v>
      </c>
      <c r="AV35">
        <v>12.452400000000001</v>
      </c>
      <c r="AW35">
        <v>11.780799999999999</v>
      </c>
      <c r="AX35">
        <v>402.59199999999998</v>
      </c>
      <c r="AY35">
        <v>12.519299999999999</v>
      </c>
      <c r="AZ35">
        <v>400.20400000000001</v>
      </c>
      <c r="BA35">
        <v>100.694</v>
      </c>
      <c r="BB35">
        <v>0.100295</v>
      </c>
      <c r="BC35">
        <v>16.984100000000002</v>
      </c>
      <c r="BD35">
        <v>16.5078</v>
      </c>
      <c r="BE35">
        <v>999.9</v>
      </c>
      <c r="BF35">
        <v>0</v>
      </c>
      <c r="BG35">
        <v>0</v>
      </c>
      <c r="BH35">
        <v>9973.75</v>
      </c>
      <c r="BI35">
        <v>0</v>
      </c>
      <c r="BJ35">
        <v>354.995</v>
      </c>
      <c r="BK35">
        <v>-0.488342</v>
      </c>
      <c r="BL35">
        <v>405.13799999999998</v>
      </c>
      <c r="BM35">
        <v>405.35700000000003</v>
      </c>
      <c r="BN35">
        <v>0.67169199999999996</v>
      </c>
      <c r="BO35">
        <v>400.58199999999999</v>
      </c>
      <c r="BP35">
        <v>11.780799999999999</v>
      </c>
      <c r="BQ35">
        <v>1.2538800000000001</v>
      </c>
      <c r="BR35">
        <v>1.18625</v>
      </c>
      <c r="BS35">
        <v>10.257099999999999</v>
      </c>
      <c r="BT35">
        <v>9.4300499999999996</v>
      </c>
      <c r="BU35">
        <v>29.901299999999999</v>
      </c>
      <c r="BV35">
        <v>0.89971299999999998</v>
      </c>
      <c r="BW35">
        <v>0.100287</v>
      </c>
      <c r="BX35">
        <v>0</v>
      </c>
      <c r="BY35">
        <v>2.3327</v>
      </c>
      <c r="BZ35">
        <v>0</v>
      </c>
      <c r="CA35">
        <v>474.58</v>
      </c>
      <c r="CB35">
        <v>285.69900000000001</v>
      </c>
      <c r="CC35">
        <v>32.561999999999998</v>
      </c>
      <c r="CD35">
        <v>37.75</v>
      </c>
      <c r="CE35">
        <v>35.75</v>
      </c>
      <c r="CF35">
        <v>35.936999999999998</v>
      </c>
      <c r="CG35">
        <v>33</v>
      </c>
      <c r="CH35">
        <v>26.9</v>
      </c>
      <c r="CI35">
        <v>3</v>
      </c>
      <c r="CJ35">
        <v>0</v>
      </c>
      <c r="CK35">
        <v>1689710045.7</v>
      </c>
      <c r="CL35">
        <v>0</v>
      </c>
      <c r="CM35">
        <v>1689708975.0999999</v>
      </c>
      <c r="CN35" t="s">
        <v>354</v>
      </c>
      <c r="CO35">
        <v>1689708975</v>
      </c>
      <c r="CP35">
        <v>1689708975.0999999</v>
      </c>
      <c r="CQ35">
        <v>22</v>
      </c>
      <c r="CR35">
        <v>-2.5000000000000001E-2</v>
      </c>
      <c r="CS35">
        <v>7.0000000000000001E-3</v>
      </c>
      <c r="CT35">
        <v>-2.5</v>
      </c>
      <c r="CU35">
        <v>-6.7000000000000004E-2</v>
      </c>
      <c r="CV35">
        <v>406</v>
      </c>
      <c r="CW35">
        <v>12</v>
      </c>
      <c r="CX35">
        <v>0.19</v>
      </c>
      <c r="CY35">
        <v>0.06</v>
      </c>
      <c r="CZ35">
        <v>0.19447494054930001</v>
      </c>
      <c r="DA35">
        <v>-0.36223376782566102</v>
      </c>
      <c r="DB35">
        <v>6.5310115706163199E-2</v>
      </c>
      <c r="DC35">
        <v>1</v>
      </c>
      <c r="DD35">
        <v>400.53305</v>
      </c>
      <c r="DE35">
        <v>-0.25854135338369</v>
      </c>
      <c r="DF35">
        <v>4.5316084340991498E-2</v>
      </c>
      <c r="DG35">
        <v>-1</v>
      </c>
      <c r="DH35">
        <v>29.977319047619002</v>
      </c>
      <c r="DI35">
        <v>1.40798192957877E-2</v>
      </c>
      <c r="DJ35">
        <v>0.130507798048523</v>
      </c>
      <c r="DK35">
        <v>1</v>
      </c>
      <c r="DL35">
        <v>2</v>
      </c>
      <c r="DM35">
        <v>2</v>
      </c>
      <c r="DN35" t="s">
        <v>355</v>
      </c>
      <c r="DO35">
        <v>2.6577999999999999</v>
      </c>
      <c r="DP35">
        <v>2.8323499999999999</v>
      </c>
      <c r="DQ35">
        <v>9.6050099999999999E-2</v>
      </c>
      <c r="DR35">
        <v>9.6020099999999997E-2</v>
      </c>
      <c r="DS35">
        <v>7.5684500000000002E-2</v>
      </c>
      <c r="DT35">
        <v>7.2804099999999997E-2</v>
      </c>
      <c r="DU35">
        <v>28903.4</v>
      </c>
      <c r="DV35">
        <v>30276</v>
      </c>
      <c r="DW35">
        <v>29686.2</v>
      </c>
      <c r="DX35">
        <v>31203.3</v>
      </c>
      <c r="DY35">
        <v>35933.800000000003</v>
      </c>
      <c r="DZ35">
        <v>37922.300000000003</v>
      </c>
      <c r="EA35">
        <v>40718.5</v>
      </c>
      <c r="EB35">
        <v>43282.3</v>
      </c>
      <c r="EC35">
        <v>1.8978999999999999</v>
      </c>
      <c r="ED35">
        <v>2.3082699999999998</v>
      </c>
      <c r="EE35">
        <v>8.9108899999999994E-3</v>
      </c>
      <c r="EF35">
        <v>0</v>
      </c>
      <c r="EG35">
        <v>16.359500000000001</v>
      </c>
      <c r="EH35">
        <v>999.9</v>
      </c>
      <c r="EI35">
        <v>41.942</v>
      </c>
      <c r="EJ35">
        <v>23.292999999999999</v>
      </c>
      <c r="EK35">
        <v>11.955</v>
      </c>
      <c r="EL35">
        <v>61.656199999999998</v>
      </c>
      <c r="EM35">
        <v>16.093800000000002</v>
      </c>
      <c r="EN35">
        <v>1</v>
      </c>
      <c r="EO35">
        <v>-0.53822400000000004</v>
      </c>
      <c r="EP35">
        <v>1.2167600000000001</v>
      </c>
      <c r="EQ35">
        <v>20.297999999999998</v>
      </c>
      <c r="ER35">
        <v>5.2452899999999998</v>
      </c>
      <c r="ES35">
        <v>11.8302</v>
      </c>
      <c r="ET35">
        <v>4.9827000000000004</v>
      </c>
      <c r="EU35">
        <v>3.2989999999999999</v>
      </c>
      <c r="EV35">
        <v>173</v>
      </c>
      <c r="EW35">
        <v>3797.1</v>
      </c>
      <c r="EX35">
        <v>9060</v>
      </c>
      <c r="EY35">
        <v>58.1</v>
      </c>
      <c r="EZ35">
        <v>1.8733299999999999</v>
      </c>
      <c r="FA35">
        <v>1.8789800000000001</v>
      </c>
      <c r="FB35">
        <v>1.8793</v>
      </c>
      <c r="FC35">
        <v>1.87992</v>
      </c>
      <c r="FD35">
        <v>1.8775900000000001</v>
      </c>
      <c r="FE35">
        <v>1.87683</v>
      </c>
      <c r="FF35">
        <v>1.8772899999999999</v>
      </c>
      <c r="FG35">
        <v>1.87497</v>
      </c>
      <c r="FH35">
        <v>0</v>
      </c>
      <c r="FI35">
        <v>0</v>
      </c>
      <c r="FJ35">
        <v>0</v>
      </c>
      <c r="FK35">
        <v>0</v>
      </c>
      <c r="FL35" t="s">
        <v>356</v>
      </c>
      <c r="FM35" t="s">
        <v>357</v>
      </c>
      <c r="FN35" t="s">
        <v>358</v>
      </c>
      <c r="FO35" t="s">
        <v>358</v>
      </c>
      <c r="FP35" t="s">
        <v>358</v>
      </c>
      <c r="FQ35" t="s">
        <v>358</v>
      </c>
      <c r="FR35">
        <v>0</v>
      </c>
      <c r="FS35">
        <v>100</v>
      </c>
      <c r="FT35">
        <v>100</v>
      </c>
      <c r="FU35">
        <v>-2.4990000000000001</v>
      </c>
      <c r="FV35">
        <v>-6.6900000000000001E-2</v>
      </c>
      <c r="FW35">
        <v>-2.5005000000000002</v>
      </c>
      <c r="FX35">
        <v>1.4527799999999999E-4</v>
      </c>
      <c r="FY35">
        <v>-4.3579499999999999E-7</v>
      </c>
      <c r="FZ35">
        <v>2.0799100000000001E-10</v>
      </c>
      <c r="GA35">
        <v>-6.6890909090906406E-2</v>
      </c>
      <c r="GB35">
        <v>0</v>
      </c>
      <c r="GC35">
        <v>0</v>
      </c>
      <c r="GD35">
        <v>0</v>
      </c>
      <c r="GE35">
        <v>4</v>
      </c>
      <c r="GF35">
        <v>2147</v>
      </c>
      <c r="GG35">
        <v>-1</v>
      </c>
      <c r="GH35">
        <v>-1</v>
      </c>
      <c r="GI35">
        <v>17.8</v>
      </c>
      <c r="GJ35">
        <v>17.8</v>
      </c>
      <c r="GK35">
        <v>1.0339400000000001</v>
      </c>
      <c r="GL35">
        <v>2.51831</v>
      </c>
      <c r="GM35">
        <v>1.54541</v>
      </c>
      <c r="GN35">
        <v>2.2936999999999999</v>
      </c>
      <c r="GO35">
        <v>1.5979000000000001</v>
      </c>
      <c r="GP35">
        <v>2.4426299999999999</v>
      </c>
      <c r="GQ35">
        <v>26.685300000000002</v>
      </c>
      <c r="GR35">
        <v>15.2265</v>
      </c>
      <c r="GS35">
        <v>18</v>
      </c>
      <c r="GT35">
        <v>386.52100000000002</v>
      </c>
      <c r="GU35">
        <v>693.19</v>
      </c>
      <c r="GV35">
        <v>15.4711</v>
      </c>
      <c r="GW35">
        <v>19.631499999999999</v>
      </c>
      <c r="GX35">
        <v>29.9998</v>
      </c>
      <c r="GY35">
        <v>19.789000000000001</v>
      </c>
      <c r="GZ35">
        <v>19.764600000000002</v>
      </c>
      <c r="HA35">
        <v>20.765499999999999</v>
      </c>
      <c r="HB35">
        <v>-30</v>
      </c>
      <c r="HC35">
        <v>-30</v>
      </c>
      <c r="HD35">
        <v>15.4748</v>
      </c>
      <c r="HE35">
        <v>400.44499999999999</v>
      </c>
      <c r="HF35">
        <v>0</v>
      </c>
      <c r="HG35">
        <v>101.03400000000001</v>
      </c>
      <c r="HH35">
        <v>100.316</v>
      </c>
    </row>
    <row r="36" spans="1:216" x14ac:dyDescent="0.2">
      <c r="A36">
        <v>18</v>
      </c>
      <c r="B36">
        <v>1689710146.0999999</v>
      </c>
      <c r="C36">
        <v>1080</v>
      </c>
      <c r="D36" t="s">
        <v>391</v>
      </c>
      <c r="E36" t="s">
        <v>392</v>
      </c>
      <c r="F36" t="s">
        <v>348</v>
      </c>
      <c r="G36" t="s">
        <v>349</v>
      </c>
      <c r="H36" t="s">
        <v>350</v>
      </c>
      <c r="I36" t="s">
        <v>351</v>
      </c>
      <c r="J36" t="s">
        <v>352</v>
      </c>
      <c r="K36" t="s">
        <v>353</v>
      </c>
      <c r="L36">
        <v>1689710146.0999999</v>
      </c>
      <c r="M36">
        <f t="shared" si="0"/>
        <v>6.9413844397974973E-4</v>
      </c>
      <c r="N36">
        <f t="shared" si="1"/>
        <v>0.69413844397974978</v>
      </c>
      <c r="O36">
        <f t="shared" si="2"/>
        <v>-5.5721775782036805E-2</v>
      </c>
      <c r="P36">
        <f t="shared" si="3"/>
        <v>400.15800000000002</v>
      </c>
      <c r="Q36">
        <f t="shared" si="4"/>
        <v>396.69060565942368</v>
      </c>
      <c r="R36">
        <f t="shared" si="5"/>
        <v>39.98231698195211</v>
      </c>
      <c r="S36">
        <f t="shared" si="6"/>
        <v>40.3317945285552</v>
      </c>
      <c r="T36">
        <f t="shared" si="7"/>
        <v>0.10333565892176559</v>
      </c>
      <c r="U36">
        <f t="shared" si="8"/>
        <v>3.4967153505014665</v>
      </c>
      <c r="V36">
        <f t="shared" si="9"/>
        <v>0.10166863801257461</v>
      </c>
      <c r="W36">
        <f t="shared" si="10"/>
        <v>6.3690433834874882E-2</v>
      </c>
      <c r="X36">
        <f t="shared" si="11"/>
        <v>3.3297799173038731</v>
      </c>
      <c r="Y36">
        <f t="shared" si="12"/>
        <v>16.840421180509871</v>
      </c>
      <c r="Z36">
        <f t="shared" si="13"/>
        <v>16.840421180509871</v>
      </c>
      <c r="AA36">
        <f t="shared" si="14"/>
        <v>1.9249821411095254</v>
      </c>
      <c r="AB36">
        <f t="shared" si="15"/>
        <v>64.253887509113767</v>
      </c>
      <c r="AC36">
        <f t="shared" si="16"/>
        <v>1.2476753793975999</v>
      </c>
      <c r="AD36">
        <f t="shared" si="17"/>
        <v>1.9417897154014685</v>
      </c>
      <c r="AE36">
        <f t="shared" si="18"/>
        <v>0.6773067617119255</v>
      </c>
      <c r="AF36">
        <f t="shared" si="19"/>
        <v>-30.611505379506962</v>
      </c>
      <c r="AG36">
        <f t="shared" si="20"/>
        <v>25.841402412460614</v>
      </c>
      <c r="AH36">
        <f t="shared" si="21"/>
        <v>1.4393020624148105</v>
      </c>
      <c r="AI36">
        <f t="shared" si="22"/>
        <v>-1.0209873276636472E-3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55121.848183538314</v>
      </c>
      <c r="AO36">
        <f t="shared" si="26"/>
        <v>20.141300000000001</v>
      </c>
      <c r="AP36">
        <f t="shared" si="27"/>
        <v>16.978395853525324</v>
      </c>
      <c r="AQ36">
        <f t="shared" si="28"/>
        <v>0.84296425024826216</v>
      </c>
      <c r="AR36">
        <f t="shared" si="29"/>
        <v>0.16532100297914598</v>
      </c>
      <c r="AS36">
        <v>1689710146.0999999</v>
      </c>
      <c r="AT36">
        <v>400.15800000000002</v>
      </c>
      <c r="AU36">
        <v>400.37299999999999</v>
      </c>
      <c r="AV36">
        <v>12.379</v>
      </c>
      <c r="AW36">
        <v>11.715199999999999</v>
      </c>
      <c r="AX36">
        <v>402.65699999999998</v>
      </c>
      <c r="AY36">
        <v>12.4459</v>
      </c>
      <c r="AZ36">
        <v>400.09100000000001</v>
      </c>
      <c r="BA36">
        <v>100.69</v>
      </c>
      <c r="BB36">
        <v>9.9674399999999996E-2</v>
      </c>
      <c r="BC36">
        <v>16.977499999999999</v>
      </c>
      <c r="BD36">
        <v>16.503699999999998</v>
      </c>
      <c r="BE36">
        <v>999.9</v>
      </c>
      <c r="BF36">
        <v>0</v>
      </c>
      <c r="BG36">
        <v>0</v>
      </c>
      <c r="BH36">
        <v>10007.5</v>
      </c>
      <c r="BI36">
        <v>0</v>
      </c>
      <c r="BJ36">
        <v>360.04700000000003</v>
      </c>
      <c r="BK36">
        <v>-0.215057</v>
      </c>
      <c r="BL36">
        <v>405.17399999999998</v>
      </c>
      <c r="BM36">
        <v>405.11900000000003</v>
      </c>
      <c r="BN36">
        <v>0.66382799999999997</v>
      </c>
      <c r="BO36">
        <v>400.37299999999999</v>
      </c>
      <c r="BP36">
        <v>11.715199999999999</v>
      </c>
      <c r="BQ36">
        <v>1.24644</v>
      </c>
      <c r="BR36">
        <v>1.1796</v>
      </c>
      <c r="BS36">
        <v>10.168100000000001</v>
      </c>
      <c r="BT36">
        <v>9.3465799999999994</v>
      </c>
      <c r="BU36">
        <v>20.141300000000001</v>
      </c>
      <c r="BV36">
        <v>0.90099499999999999</v>
      </c>
      <c r="BW36">
        <v>9.9005300000000004E-2</v>
      </c>
      <c r="BX36">
        <v>0</v>
      </c>
      <c r="BY36">
        <v>2.2267999999999999</v>
      </c>
      <c r="BZ36">
        <v>0</v>
      </c>
      <c r="CA36">
        <v>447.16399999999999</v>
      </c>
      <c r="CB36">
        <v>192.499</v>
      </c>
      <c r="CC36">
        <v>32.061999999999998</v>
      </c>
      <c r="CD36">
        <v>37.311999999999998</v>
      </c>
      <c r="CE36">
        <v>35.311999999999998</v>
      </c>
      <c r="CF36">
        <v>35.561999999999998</v>
      </c>
      <c r="CG36">
        <v>32.625</v>
      </c>
      <c r="CH36">
        <v>18.149999999999999</v>
      </c>
      <c r="CI36">
        <v>1.99</v>
      </c>
      <c r="CJ36">
        <v>0</v>
      </c>
      <c r="CK36">
        <v>1689710150.0999999</v>
      </c>
      <c r="CL36">
        <v>0</v>
      </c>
      <c r="CM36">
        <v>1689708975.0999999</v>
      </c>
      <c r="CN36" t="s">
        <v>354</v>
      </c>
      <c r="CO36">
        <v>1689708975</v>
      </c>
      <c r="CP36">
        <v>1689708975.0999999</v>
      </c>
      <c r="CQ36">
        <v>22</v>
      </c>
      <c r="CR36">
        <v>-2.5000000000000001E-2</v>
      </c>
      <c r="CS36">
        <v>7.0000000000000001E-3</v>
      </c>
      <c r="CT36">
        <v>-2.5</v>
      </c>
      <c r="CU36">
        <v>-6.7000000000000004E-2</v>
      </c>
      <c r="CV36">
        <v>406</v>
      </c>
      <c r="CW36">
        <v>12</v>
      </c>
      <c r="CX36">
        <v>0.19</v>
      </c>
      <c r="CY36">
        <v>0.06</v>
      </c>
      <c r="CZ36">
        <v>-0.43500461636850402</v>
      </c>
      <c r="DA36">
        <v>-0.26858517908917601</v>
      </c>
      <c r="DB36">
        <v>0.19621810886021701</v>
      </c>
      <c r="DC36">
        <v>1</v>
      </c>
      <c r="DD36">
        <v>400.483571428571</v>
      </c>
      <c r="DE36">
        <v>-2.3664935064938999</v>
      </c>
      <c r="DF36">
        <v>0.28819695174168197</v>
      </c>
      <c r="DG36">
        <v>-1</v>
      </c>
      <c r="DH36">
        <v>20.0518</v>
      </c>
      <c r="DI36">
        <v>4.1109395057269897E-2</v>
      </c>
      <c r="DJ36">
        <v>0.135294641431211</v>
      </c>
      <c r="DK36">
        <v>1</v>
      </c>
      <c r="DL36">
        <v>2</v>
      </c>
      <c r="DM36">
        <v>2</v>
      </c>
      <c r="DN36" t="s">
        <v>355</v>
      </c>
      <c r="DO36">
        <v>2.6575199999999999</v>
      </c>
      <c r="DP36">
        <v>2.83202</v>
      </c>
      <c r="DQ36">
        <v>9.6071799999999999E-2</v>
      </c>
      <c r="DR36">
        <v>9.5992099999999997E-2</v>
      </c>
      <c r="DS36">
        <v>7.5352699999999995E-2</v>
      </c>
      <c r="DT36">
        <v>7.2504100000000002E-2</v>
      </c>
      <c r="DU36">
        <v>28906.5</v>
      </c>
      <c r="DV36">
        <v>30281.9</v>
      </c>
      <c r="DW36">
        <v>29689.8</v>
      </c>
      <c r="DX36">
        <v>31208.1</v>
      </c>
      <c r="DY36">
        <v>35951</v>
      </c>
      <c r="DZ36">
        <v>37939.800000000003</v>
      </c>
      <c r="EA36">
        <v>40723.199999999997</v>
      </c>
      <c r="EB36">
        <v>43288.1</v>
      </c>
      <c r="EC36">
        <v>1.8983000000000001</v>
      </c>
      <c r="ED36">
        <v>2.30918</v>
      </c>
      <c r="EE36">
        <v>1.00359E-2</v>
      </c>
      <c r="EF36">
        <v>0</v>
      </c>
      <c r="EG36">
        <v>16.3367</v>
      </c>
      <c r="EH36">
        <v>999.9</v>
      </c>
      <c r="EI36">
        <v>41.747</v>
      </c>
      <c r="EJ36">
        <v>23.323</v>
      </c>
      <c r="EK36">
        <v>11.922599999999999</v>
      </c>
      <c r="EL36">
        <v>61.5762</v>
      </c>
      <c r="EM36">
        <v>16.6386</v>
      </c>
      <c r="EN36">
        <v>1</v>
      </c>
      <c r="EO36">
        <v>-0.54268300000000003</v>
      </c>
      <c r="EP36">
        <v>1.2077899999999999</v>
      </c>
      <c r="EQ36">
        <v>20.2974</v>
      </c>
      <c r="ER36">
        <v>5.2415500000000002</v>
      </c>
      <c r="ES36">
        <v>11.8302</v>
      </c>
      <c r="ET36">
        <v>4.9823000000000004</v>
      </c>
      <c r="EU36">
        <v>3.2983500000000001</v>
      </c>
      <c r="EV36">
        <v>173</v>
      </c>
      <c r="EW36">
        <v>3799.8</v>
      </c>
      <c r="EX36">
        <v>9060</v>
      </c>
      <c r="EY36">
        <v>58.1</v>
      </c>
      <c r="EZ36">
        <v>1.8733299999999999</v>
      </c>
      <c r="FA36">
        <v>1.8789800000000001</v>
      </c>
      <c r="FB36">
        <v>1.8792899999999999</v>
      </c>
      <c r="FC36">
        <v>1.8798999999999999</v>
      </c>
      <c r="FD36">
        <v>1.8775900000000001</v>
      </c>
      <c r="FE36">
        <v>1.87683</v>
      </c>
      <c r="FF36">
        <v>1.87731</v>
      </c>
      <c r="FG36">
        <v>1.8749400000000001</v>
      </c>
      <c r="FH36">
        <v>0</v>
      </c>
      <c r="FI36">
        <v>0</v>
      </c>
      <c r="FJ36">
        <v>0</v>
      </c>
      <c r="FK36">
        <v>0</v>
      </c>
      <c r="FL36" t="s">
        <v>356</v>
      </c>
      <c r="FM36" t="s">
        <v>357</v>
      </c>
      <c r="FN36" t="s">
        <v>358</v>
      </c>
      <c r="FO36" t="s">
        <v>358</v>
      </c>
      <c r="FP36" t="s">
        <v>358</v>
      </c>
      <c r="FQ36" t="s">
        <v>358</v>
      </c>
      <c r="FR36">
        <v>0</v>
      </c>
      <c r="FS36">
        <v>100</v>
      </c>
      <c r="FT36">
        <v>100</v>
      </c>
      <c r="FU36">
        <v>-2.4990000000000001</v>
      </c>
      <c r="FV36">
        <v>-6.6900000000000001E-2</v>
      </c>
      <c r="FW36">
        <v>-2.5005000000000002</v>
      </c>
      <c r="FX36">
        <v>1.4527799999999999E-4</v>
      </c>
      <c r="FY36">
        <v>-4.3579499999999999E-7</v>
      </c>
      <c r="FZ36">
        <v>2.0799100000000001E-10</v>
      </c>
      <c r="GA36">
        <v>-6.6890909090906406E-2</v>
      </c>
      <c r="GB36">
        <v>0</v>
      </c>
      <c r="GC36">
        <v>0</v>
      </c>
      <c r="GD36">
        <v>0</v>
      </c>
      <c r="GE36">
        <v>4</v>
      </c>
      <c r="GF36">
        <v>2147</v>
      </c>
      <c r="GG36">
        <v>-1</v>
      </c>
      <c r="GH36">
        <v>-1</v>
      </c>
      <c r="GI36">
        <v>19.5</v>
      </c>
      <c r="GJ36">
        <v>19.5</v>
      </c>
      <c r="GK36">
        <v>1.0339400000000001</v>
      </c>
      <c r="GL36">
        <v>2.52075</v>
      </c>
      <c r="GM36">
        <v>1.54541</v>
      </c>
      <c r="GN36">
        <v>2.2936999999999999</v>
      </c>
      <c r="GO36">
        <v>1.5979000000000001</v>
      </c>
      <c r="GP36">
        <v>2.4243199999999998</v>
      </c>
      <c r="GQ36">
        <v>26.685300000000002</v>
      </c>
      <c r="GR36">
        <v>15.209</v>
      </c>
      <c r="GS36">
        <v>18</v>
      </c>
      <c r="GT36">
        <v>386.30099999999999</v>
      </c>
      <c r="GU36">
        <v>693.173</v>
      </c>
      <c r="GV36">
        <v>15.4749</v>
      </c>
      <c r="GW36">
        <v>19.5684</v>
      </c>
      <c r="GX36">
        <v>29.9999</v>
      </c>
      <c r="GY36">
        <v>19.733699999999999</v>
      </c>
      <c r="GZ36">
        <v>19.7104</v>
      </c>
      <c r="HA36">
        <v>20.760899999999999</v>
      </c>
      <c r="HB36">
        <v>-30</v>
      </c>
      <c r="HC36">
        <v>-30</v>
      </c>
      <c r="HD36">
        <v>15.4834</v>
      </c>
      <c r="HE36">
        <v>400.46899999999999</v>
      </c>
      <c r="HF36">
        <v>0</v>
      </c>
      <c r="HG36">
        <v>101.04600000000001</v>
      </c>
      <c r="HH36">
        <v>100.33</v>
      </c>
    </row>
    <row r="37" spans="1:216" x14ac:dyDescent="0.2">
      <c r="A37">
        <v>19</v>
      </c>
      <c r="B37">
        <v>1689710267.0999999</v>
      </c>
      <c r="C37">
        <v>1201</v>
      </c>
      <c r="D37" t="s">
        <v>393</v>
      </c>
      <c r="E37" t="s">
        <v>394</v>
      </c>
      <c r="F37" t="s">
        <v>348</v>
      </c>
      <c r="G37" t="s">
        <v>349</v>
      </c>
      <c r="H37" t="s">
        <v>350</v>
      </c>
      <c r="I37" t="s">
        <v>351</v>
      </c>
      <c r="J37" t="s">
        <v>352</v>
      </c>
      <c r="K37" t="s">
        <v>353</v>
      </c>
      <c r="L37">
        <v>1689710267.0999999</v>
      </c>
      <c r="M37">
        <f t="shared" si="0"/>
        <v>6.037764706516704E-4</v>
      </c>
      <c r="N37">
        <f t="shared" si="1"/>
        <v>0.60377647065167039</v>
      </c>
      <c r="O37">
        <f t="shared" si="2"/>
        <v>1.3912960768946869</v>
      </c>
      <c r="P37">
        <f t="shared" si="3"/>
        <v>398.90800000000002</v>
      </c>
      <c r="Q37">
        <f t="shared" si="4"/>
        <v>369.13056040221988</v>
      </c>
      <c r="R37">
        <f t="shared" si="5"/>
        <v>37.204578229169663</v>
      </c>
      <c r="S37">
        <f t="shared" si="6"/>
        <v>40.205839029068805</v>
      </c>
      <c r="T37">
        <f t="shared" si="7"/>
        <v>8.8262005915046585E-2</v>
      </c>
      <c r="U37">
        <f t="shared" si="8"/>
        <v>3.4955599570946725</v>
      </c>
      <c r="V37">
        <f t="shared" si="9"/>
        <v>8.7042362227798376E-2</v>
      </c>
      <c r="W37">
        <f t="shared" si="10"/>
        <v>5.4509652424169872E-2</v>
      </c>
      <c r="X37">
        <f t="shared" si="11"/>
        <v>0</v>
      </c>
      <c r="Y37">
        <f t="shared" si="12"/>
        <v>16.859172438968251</v>
      </c>
      <c r="Z37">
        <f t="shared" si="13"/>
        <v>16.859172438968251</v>
      </c>
      <c r="AA37">
        <f t="shared" si="14"/>
        <v>1.9272737137639182</v>
      </c>
      <c r="AB37">
        <f t="shared" si="15"/>
        <v>63.750599363304303</v>
      </c>
      <c r="AC37">
        <f t="shared" si="16"/>
        <v>1.2391193097337601</v>
      </c>
      <c r="AD37">
        <f t="shared" si="17"/>
        <v>1.9436982900697459</v>
      </c>
      <c r="AE37">
        <f t="shared" si="18"/>
        <v>0.68815440403015815</v>
      </c>
      <c r="AF37">
        <f t="shared" si="19"/>
        <v>-26.626542355738664</v>
      </c>
      <c r="AG37">
        <f t="shared" si="20"/>
        <v>25.220155629716018</v>
      </c>
      <c r="AH37">
        <f t="shared" si="21"/>
        <v>1.4054134849081525</v>
      </c>
      <c r="AI37">
        <f t="shared" si="22"/>
        <v>-9.7324111449381689E-4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55092.491776944058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1689710267.0999999</v>
      </c>
      <c r="AT37">
        <v>398.90800000000002</v>
      </c>
      <c r="AU37">
        <v>400.488</v>
      </c>
      <c r="AV37">
        <v>12.2941</v>
      </c>
      <c r="AW37">
        <v>11.716799999999999</v>
      </c>
      <c r="AX37">
        <v>401.40699999999998</v>
      </c>
      <c r="AY37">
        <v>12.361000000000001</v>
      </c>
      <c r="AZ37">
        <v>400.18599999999998</v>
      </c>
      <c r="BA37">
        <v>100.69</v>
      </c>
      <c r="BB37">
        <v>9.9753599999999998E-2</v>
      </c>
      <c r="BC37">
        <v>16.992999999999999</v>
      </c>
      <c r="BD37">
        <v>16.5335</v>
      </c>
      <c r="BE37">
        <v>999.9</v>
      </c>
      <c r="BF37">
        <v>0</v>
      </c>
      <c r="BG37">
        <v>0</v>
      </c>
      <c r="BH37">
        <v>10002.5</v>
      </c>
      <c r="BI37">
        <v>0</v>
      </c>
      <c r="BJ37">
        <v>351.50299999999999</v>
      </c>
      <c r="BK37">
        <v>-1.58026</v>
      </c>
      <c r="BL37">
        <v>403.87299999999999</v>
      </c>
      <c r="BM37">
        <v>405.23599999999999</v>
      </c>
      <c r="BN37">
        <v>0.57728500000000005</v>
      </c>
      <c r="BO37">
        <v>400.488</v>
      </c>
      <c r="BP37">
        <v>11.716799999999999</v>
      </c>
      <c r="BQ37">
        <v>1.2378899999999999</v>
      </c>
      <c r="BR37">
        <v>1.1797599999999999</v>
      </c>
      <c r="BS37">
        <v>10.065200000000001</v>
      </c>
      <c r="BT37">
        <v>9.3485899999999997</v>
      </c>
      <c r="BU37">
        <v>0</v>
      </c>
      <c r="BV37">
        <v>0</v>
      </c>
      <c r="BW37">
        <v>0</v>
      </c>
      <c r="BX37">
        <v>0</v>
      </c>
      <c r="BY37">
        <v>2.76</v>
      </c>
      <c r="BZ37">
        <v>0</v>
      </c>
      <c r="CA37">
        <v>367.26</v>
      </c>
      <c r="CB37">
        <v>-6.02</v>
      </c>
      <c r="CC37">
        <v>31.5</v>
      </c>
      <c r="CD37">
        <v>36.811999999999998</v>
      </c>
      <c r="CE37">
        <v>34.75</v>
      </c>
      <c r="CF37">
        <v>35.125</v>
      </c>
      <c r="CG37">
        <v>32.061999999999998</v>
      </c>
      <c r="CH37">
        <v>0</v>
      </c>
      <c r="CI37">
        <v>0</v>
      </c>
      <c r="CJ37">
        <v>0</v>
      </c>
      <c r="CK37">
        <v>1689710270.8</v>
      </c>
      <c r="CL37">
        <v>0</v>
      </c>
      <c r="CM37">
        <v>1689708975.0999999</v>
      </c>
      <c r="CN37" t="s">
        <v>354</v>
      </c>
      <c r="CO37">
        <v>1689708975</v>
      </c>
      <c r="CP37">
        <v>1689708975.0999999</v>
      </c>
      <c r="CQ37">
        <v>22</v>
      </c>
      <c r="CR37">
        <v>-2.5000000000000001E-2</v>
      </c>
      <c r="CS37">
        <v>7.0000000000000001E-3</v>
      </c>
      <c r="CT37">
        <v>-2.5</v>
      </c>
      <c r="CU37">
        <v>-6.7000000000000004E-2</v>
      </c>
      <c r="CV37">
        <v>406</v>
      </c>
      <c r="CW37">
        <v>12</v>
      </c>
      <c r="CX37">
        <v>0.19</v>
      </c>
      <c r="CY37">
        <v>0.06</v>
      </c>
      <c r="CZ37">
        <v>-0.257439176839735</v>
      </c>
      <c r="DA37">
        <v>2.4553447946207401</v>
      </c>
      <c r="DB37">
        <v>0.76854232165217395</v>
      </c>
      <c r="DC37">
        <v>0</v>
      </c>
      <c r="DD37">
        <v>400.590380952381</v>
      </c>
      <c r="DE37">
        <v>-5.2661298701293804</v>
      </c>
      <c r="DF37">
        <v>0.87223623253765004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1</v>
      </c>
      <c r="DM37">
        <v>2</v>
      </c>
      <c r="DN37" t="s">
        <v>395</v>
      </c>
      <c r="DO37">
        <v>2.65788</v>
      </c>
      <c r="DP37">
        <v>2.8320599999999998</v>
      </c>
      <c r="DQ37">
        <v>9.5862100000000006E-2</v>
      </c>
      <c r="DR37">
        <v>9.6029299999999998E-2</v>
      </c>
      <c r="DS37">
        <v>7.4972300000000006E-2</v>
      </c>
      <c r="DT37">
        <v>7.2523599999999994E-2</v>
      </c>
      <c r="DU37">
        <v>28916.400000000001</v>
      </c>
      <c r="DV37">
        <v>30226.799999999999</v>
      </c>
      <c r="DW37">
        <v>29692.7</v>
      </c>
      <c r="DX37">
        <v>31152.2</v>
      </c>
      <c r="DY37">
        <v>35968.9</v>
      </c>
      <c r="DZ37">
        <v>37836.300000000003</v>
      </c>
      <c r="EA37">
        <v>40726.400000000001</v>
      </c>
      <c r="EB37">
        <v>43171</v>
      </c>
      <c r="EC37">
        <v>1.8992800000000001</v>
      </c>
      <c r="ED37">
        <v>2.3094199999999998</v>
      </c>
      <c r="EE37">
        <v>1.64732E-2</v>
      </c>
      <c r="EF37">
        <v>0</v>
      </c>
      <c r="EG37">
        <v>16.259399999999999</v>
      </c>
      <c r="EH37">
        <v>999.9</v>
      </c>
      <c r="EI37">
        <v>41.491</v>
      </c>
      <c r="EJ37">
        <v>23.343</v>
      </c>
      <c r="EK37">
        <v>11.8622</v>
      </c>
      <c r="EL37">
        <v>61.356299999999997</v>
      </c>
      <c r="EM37">
        <v>16.514399999999998</v>
      </c>
      <c r="EN37">
        <v>1</v>
      </c>
      <c r="EO37">
        <v>-0.54800800000000005</v>
      </c>
      <c r="EP37">
        <v>1.127</v>
      </c>
      <c r="EQ37">
        <v>20.297999999999998</v>
      </c>
      <c r="ER37">
        <v>5.24559</v>
      </c>
      <c r="ES37">
        <v>11.8302</v>
      </c>
      <c r="ET37">
        <v>4.9833499999999997</v>
      </c>
      <c r="EU37">
        <v>3.2989999999999999</v>
      </c>
      <c r="EV37">
        <v>173</v>
      </c>
      <c r="EW37">
        <v>3802.7</v>
      </c>
      <c r="EX37">
        <v>9060</v>
      </c>
      <c r="EY37">
        <v>58.1</v>
      </c>
      <c r="EZ37">
        <v>1.8733200000000001</v>
      </c>
      <c r="FA37">
        <v>1.87897</v>
      </c>
      <c r="FB37">
        <v>1.8792899999999999</v>
      </c>
      <c r="FC37">
        <v>1.87999</v>
      </c>
      <c r="FD37">
        <v>1.8775900000000001</v>
      </c>
      <c r="FE37">
        <v>1.87683</v>
      </c>
      <c r="FF37">
        <v>1.8773299999999999</v>
      </c>
      <c r="FG37">
        <v>1.8749800000000001</v>
      </c>
      <c r="FH37">
        <v>0</v>
      </c>
      <c r="FI37">
        <v>0</v>
      </c>
      <c r="FJ37">
        <v>0</v>
      </c>
      <c r="FK37">
        <v>0</v>
      </c>
      <c r="FL37" t="s">
        <v>356</v>
      </c>
      <c r="FM37" t="s">
        <v>357</v>
      </c>
      <c r="FN37" t="s">
        <v>358</v>
      </c>
      <c r="FO37" t="s">
        <v>358</v>
      </c>
      <c r="FP37" t="s">
        <v>358</v>
      </c>
      <c r="FQ37" t="s">
        <v>358</v>
      </c>
      <c r="FR37">
        <v>0</v>
      </c>
      <c r="FS37">
        <v>100</v>
      </c>
      <c r="FT37">
        <v>100</v>
      </c>
      <c r="FU37">
        <v>-2.4990000000000001</v>
      </c>
      <c r="FV37">
        <v>-6.6900000000000001E-2</v>
      </c>
      <c r="FW37">
        <v>-2.5005000000000002</v>
      </c>
      <c r="FX37">
        <v>1.4527799999999999E-4</v>
      </c>
      <c r="FY37">
        <v>-4.3579499999999999E-7</v>
      </c>
      <c r="FZ37">
        <v>2.0799100000000001E-10</v>
      </c>
      <c r="GA37">
        <v>-6.6890909090906406E-2</v>
      </c>
      <c r="GB37">
        <v>0</v>
      </c>
      <c r="GC37">
        <v>0</v>
      </c>
      <c r="GD37">
        <v>0</v>
      </c>
      <c r="GE37">
        <v>4</v>
      </c>
      <c r="GF37">
        <v>2147</v>
      </c>
      <c r="GG37">
        <v>-1</v>
      </c>
      <c r="GH37">
        <v>-1</v>
      </c>
      <c r="GI37">
        <v>21.5</v>
      </c>
      <c r="GJ37">
        <v>21.5</v>
      </c>
      <c r="GK37">
        <v>1.0339400000000001</v>
      </c>
      <c r="GL37">
        <v>2.52563</v>
      </c>
      <c r="GM37">
        <v>1.54541</v>
      </c>
      <c r="GN37">
        <v>2.2949199999999998</v>
      </c>
      <c r="GO37">
        <v>1.5979000000000001</v>
      </c>
      <c r="GP37">
        <v>2.4182100000000002</v>
      </c>
      <c r="GQ37">
        <v>26.6646</v>
      </c>
      <c r="GR37">
        <v>15.1915</v>
      </c>
      <c r="GS37">
        <v>18</v>
      </c>
      <c r="GT37">
        <v>386.221</v>
      </c>
      <c r="GU37">
        <v>692.35400000000004</v>
      </c>
      <c r="GV37">
        <v>15.5184</v>
      </c>
      <c r="GW37">
        <v>19.486799999999999</v>
      </c>
      <c r="GX37">
        <v>29.9998</v>
      </c>
      <c r="GY37">
        <v>19.660699999999999</v>
      </c>
      <c r="GZ37">
        <v>19.640599999999999</v>
      </c>
      <c r="HA37">
        <v>20.767499999999998</v>
      </c>
      <c r="HB37">
        <v>-30</v>
      </c>
      <c r="HC37">
        <v>-30</v>
      </c>
      <c r="HD37">
        <v>15.5367</v>
      </c>
      <c r="HE37">
        <v>401.79899999999998</v>
      </c>
      <c r="HF37">
        <v>0</v>
      </c>
      <c r="HG37">
        <v>101.054</v>
      </c>
      <c r="HH37">
        <v>100.09699999999999</v>
      </c>
    </row>
    <row r="38" spans="1:216" x14ac:dyDescent="0.2">
      <c r="A38">
        <v>20</v>
      </c>
      <c r="B38">
        <v>1689710328.0999999</v>
      </c>
      <c r="C38">
        <v>1262</v>
      </c>
      <c r="D38" t="s">
        <v>396</v>
      </c>
      <c r="E38" t="s">
        <v>397</v>
      </c>
      <c r="F38" t="s">
        <v>348</v>
      </c>
      <c r="G38" t="s">
        <v>349</v>
      </c>
      <c r="H38" t="s">
        <v>350</v>
      </c>
      <c r="I38" t="s">
        <v>351</v>
      </c>
      <c r="J38" t="s">
        <v>352</v>
      </c>
      <c r="K38" t="s">
        <v>353</v>
      </c>
      <c r="L38">
        <v>1689710328.0999999</v>
      </c>
      <c r="M38">
        <f t="shared" si="0"/>
        <v>8.3369962129505764E-4</v>
      </c>
      <c r="N38">
        <f t="shared" si="1"/>
        <v>0.83369962129505759</v>
      </c>
      <c r="O38">
        <f t="shared" si="2"/>
        <v>2.3118085848826868</v>
      </c>
      <c r="P38">
        <f t="shared" si="3"/>
        <v>399.68099999999998</v>
      </c>
      <c r="Q38">
        <f t="shared" si="4"/>
        <v>355.49612331838648</v>
      </c>
      <c r="R38">
        <f t="shared" si="5"/>
        <v>35.830147120609624</v>
      </c>
      <c r="S38">
        <f t="shared" si="6"/>
        <v>40.283502665615998</v>
      </c>
      <c r="T38">
        <f t="shared" si="7"/>
        <v>9.6359222197687208E-2</v>
      </c>
      <c r="U38">
        <f t="shared" si="8"/>
        <v>3.4953983318717707</v>
      </c>
      <c r="V38">
        <f t="shared" si="9"/>
        <v>9.4907450159526466E-2</v>
      </c>
      <c r="W38">
        <f t="shared" si="10"/>
        <v>5.9445770204815458E-2</v>
      </c>
      <c r="X38">
        <f t="shared" si="11"/>
        <v>297.69242400000002</v>
      </c>
      <c r="Y38">
        <f t="shared" si="12"/>
        <v>18.379044477998701</v>
      </c>
      <c r="Z38">
        <f t="shared" si="13"/>
        <v>18.379044477998701</v>
      </c>
      <c r="AA38">
        <f t="shared" si="14"/>
        <v>2.1211686876190208</v>
      </c>
      <c r="AB38">
        <f t="shared" si="15"/>
        <v>64.038465587126836</v>
      </c>
      <c r="AC38">
        <f t="shared" si="16"/>
        <v>1.2506117573152</v>
      </c>
      <c r="AD38">
        <f t="shared" si="17"/>
        <v>1.9529071251928949</v>
      </c>
      <c r="AE38">
        <f t="shared" si="18"/>
        <v>0.87055693030382075</v>
      </c>
      <c r="AF38">
        <f t="shared" si="19"/>
        <v>-36.766153299112041</v>
      </c>
      <c r="AG38">
        <f t="shared" si="20"/>
        <v>-247.13373156592678</v>
      </c>
      <c r="AH38">
        <f t="shared" si="21"/>
        <v>-13.886358975349195</v>
      </c>
      <c r="AI38">
        <f t="shared" si="22"/>
        <v>-9.3819840387993736E-2</v>
      </c>
      <c r="AJ38">
        <v>0</v>
      </c>
      <c r="AK38">
        <v>0</v>
      </c>
      <c r="AL38">
        <f t="shared" si="23"/>
        <v>1</v>
      </c>
      <c r="AM38">
        <f t="shared" si="24"/>
        <v>0</v>
      </c>
      <c r="AN38">
        <f t="shared" si="25"/>
        <v>55074.607369731639</v>
      </c>
      <c r="AO38">
        <f t="shared" si="26"/>
        <v>1799.94</v>
      </c>
      <c r="AP38">
        <f t="shared" si="27"/>
        <v>1517.3496</v>
      </c>
      <c r="AQ38">
        <f t="shared" si="28"/>
        <v>0.84300010000333347</v>
      </c>
      <c r="AR38">
        <f t="shared" si="29"/>
        <v>0.16539019300643354</v>
      </c>
      <c r="AS38">
        <v>1689710328.0999999</v>
      </c>
      <c r="AT38">
        <v>399.68099999999998</v>
      </c>
      <c r="AU38">
        <v>402.24200000000002</v>
      </c>
      <c r="AV38">
        <v>12.408200000000001</v>
      </c>
      <c r="AW38">
        <v>11.611000000000001</v>
      </c>
      <c r="AX38">
        <v>402.18</v>
      </c>
      <c r="AY38">
        <v>12.475099999999999</v>
      </c>
      <c r="AZ38">
        <v>400.11</v>
      </c>
      <c r="BA38">
        <v>100.68899999999999</v>
      </c>
      <c r="BB38">
        <v>0.100136</v>
      </c>
      <c r="BC38">
        <v>17.067599999999999</v>
      </c>
      <c r="BD38">
        <v>16.724900000000002</v>
      </c>
      <c r="BE38">
        <v>999.9</v>
      </c>
      <c r="BF38">
        <v>0</v>
      </c>
      <c r="BG38">
        <v>0</v>
      </c>
      <c r="BH38">
        <v>10001.9</v>
      </c>
      <c r="BI38">
        <v>0</v>
      </c>
      <c r="BJ38">
        <v>353.1</v>
      </c>
      <c r="BK38">
        <v>-2.56149</v>
      </c>
      <c r="BL38">
        <v>404.70299999999997</v>
      </c>
      <c r="BM38">
        <v>406.96800000000002</v>
      </c>
      <c r="BN38">
        <v>0.79716900000000002</v>
      </c>
      <c r="BO38">
        <v>402.24200000000002</v>
      </c>
      <c r="BP38">
        <v>11.611000000000001</v>
      </c>
      <c r="BQ38">
        <v>1.2493700000000001</v>
      </c>
      <c r="BR38">
        <v>1.1691</v>
      </c>
      <c r="BS38">
        <v>10.203200000000001</v>
      </c>
      <c r="BT38">
        <v>9.2138200000000001</v>
      </c>
      <c r="BU38">
        <v>1799.94</v>
      </c>
      <c r="BV38">
        <v>0.89999600000000002</v>
      </c>
      <c r="BW38">
        <v>0.100004</v>
      </c>
      <c r="BX38">
        <v>0</v>
      </c>
      <c r="BY38">
        <v>2.5945999999999998</v>
      </c>
      <c r="BZ38">
        <v>0</v>
      </c>
      <c r="CA38">
        <v>5980.7</v>
      </c>
      <c r="CB38">
        <v>17199</v>
      </c>
      <c r="CC38">
        <v>32.561999999999998</v>
      </c>
      <c r="CD38">
        <v>36.625</v>
      </c>
      <c r="CE38">
        <v>34.625</v>
      </c>
      <c r="CF38">
        <v>35</v>
      </c>
      <c r="CG38">
        <v>32.436999999999998</v>
      </c>
      <c r="CH38">
        <v>1619.94</v>
      </c>
      <c r="CI38">
        <v>180</v>
      </c>
      <c r="CJ38">
        <v>0</v>
      </c>
      <c r="CK38">
        <v>1689710332</v>
      </c>
      <c r="CL38">
        <v>0</v>
      </c>
      <c r="CM38">
        <v>1689708975.0999999</v>
      </c>
      <c r="CN38" t="s">
        <v>354</v>
      </c>
      <c r="CO38">
        <v>1689708975</v>
      </c>
      <c r="CP38">
        <v>1689708975.0999999</v>
      </c>
      <c r="CQ38">
        <v>22</v>
      </c>
      <c r="CR38">
        <v>-2.5000000000000001E-2</v>
      </c>
      <c r="CS38">
        <v>7.0000000000000001E-3</v>
      </c>
      <c r="CT38">
        <v>-2.5</v>
      </c>
      <c r="CU38">
        <v>-6.7000000000000004E-2</v>
      </c>
      <c r="CV38">
        <v>406</v>
      </c>
      <c r="CW38">
        <v>12</v>
      </c>
      <c r="CX38">
        <v>0.19</v>
      </c>
      <c r="CY38">
        <v>0.06</v>
      </c>
      <c r="CZ38">
        <v>2.1185158987913502</v>
      </c>
      <c r="DA38">
        <v>1.5630240616673601</v>
      </c>
      <c r="DB38">
        <v>0.179805403353413</v>
      </c>
      <c r="DC38">
        <v>1</v>
      </c>
      <c r="DD38">
        <v>401.99880000000002</v>
      </c>
      <c r="DE38">
        <v>0.95359398496247905</v>
      </c>
      <c r="DF38">
        <v>0.106971771977466</v>
      </c>
      <c r="DG38">
        <v>-1</v>
      </c>
      <c r="DH38">
        <v>1799.9685714285699</v>
      </c>
      <c r="DI38">
        <v>0.17600427807724101</v>
      </c>
      <c r="DJ38">
        <v>0.117566018506567</v>
      </c>
      <c r="DK38">
        <v>1</v>
      </c>
      <c r="DL38">
        <v>2</v>
      </c>
      <c r="DM38">
        <v>2</v>
      </c>
      <c r="DN38" t="s">
        <v>355</v>
      </c>
      <c r="DO38">
        <v>2.65768</v>
      </c>
      <c r="DP38">
        <v>2.8324400000000001</v>
      </c>
      <c r="DQ38">
        <v>9.6010799999999993E-2</v>
      </c>
      <c r="DR38">
        <v>9.6355300000000005E-2</v>
      </c>
      <c r="DS38">
        <v>7.5507900000000003E-2</v>
      </c>
      <c r="DT38">
        <v>7.2032299999999994E-2</v>
      </c>
      <c r="DU38">
        <v>28913.4</v>
      </c>
      <c r="DV38">
        <v>30268</v>
      </c>
      <c r="DW38">
        <v>29694.400000000001</v>
      </c>
      <c r="DX38">
        <v>31205.8</v>
      </c>
      <c r="DY38">
        <v>35949.5</v>
      </c>
      <c r="DZ38">
        <v>37959.9</v>
      </c>
      <c r="EA38">
        <v>40728.6</v>
      </c>
      <c r="EB38">
        <v>43288.7</v>
      </c>
      <c r="EC38">
        <v>1.8991499999999999</v>
      </c>
      <c r="ED38">
        <v>2.3125</v>
      </c>
      <c r="EE38">
        <v>1.4957E-2</v>
      </c>
      <c r="EF38">
        <v>0</v>
      </c>
      <c r="EG38">
        <v>16.476099999999999</v>
      </c>
      <c r="EH38">
        <v>999.9</v>
      </c>
      <c r="EI38">
        <v>41.405000000000001</v>
      </c>
      <c r="EJ38">
        <v>23.332999999999998</v>
      </c>
      <c r="EK38">
        <v>11.831899999999999</v>
      </c>
      <c r="EL38">
        <v>61.5563</v>
      </c>
      <c r="EM38">
        <v>17.055299999999999</v>
      </c>
      <c r="EN38">
        <v>1</v>
      </c>
      <c r="EO38">
        <v>-0.545122</v>
      </c>
      <c r="EP38">
        <v>3.5367500000000001</v>
      </c>
      <c r="EQ38">
        <v>20.248999999999999</v>
      </c>
      <c r="ER38">
        <v>5.2443900000000001</v>
      </c>
      <c r="ES38">
        <v>11.8302</v>
      </c>
      <c r="ET38">
        <v>4.9828999999999999</v>
      </c>
      <c r="EU38">
        <v>3.2989999999999999</v>
      </c>
      <c r="EV38">
        <v>173</v>
      </c>
      <c r="EW38">
        <v>3804</v>
      </c>
      <c r="EX38">
        <v>9060</v>
      </c>
      <c r="EY38">
        <v>58.1</v>
      </c>
      <c r="EZ38">
        <v>1.8733200000000001</v>
      </c>
      <c r="FA38">
        <v>1.87897</v>
      </c>
      <c r="FB38">
        <v>1.87927</v>
      </c>
      <c r="FC38">
        <v>1.8798999999999999</v>
      </c>
      <c r="FD38">
        <v>1.8775599999999999</v>
      </c>
      <c r="FE38">
        <v>1.87683</v>
      </c>
      <c r="FF38">
        <v>1.8772899999999999</v>
      </c>
      <c r="FG38">
        <v>1.8749100000000001</v>
      </c>
      <c r="FH38">
        <v>0</v>
      </c>
      <c r="FI38">
        <v>0</v>
      </c>
      <c r="FJ38">
        <v>0</v>
      </c>
      <c r="FK38">
        <v>0</v>
      </c>
      <c r="FL38" t="s">
        <v>356</v>
      </c>
      <c r="FM38" t="s">
        <v>357</v>
      </c>
      <c r="FN38" t="s">
        <v>358</v>
      </c>
      <c r="FO38" t="s">
        <v>358</v>
      </c>
      <c r="FP38" t="s">
        <v>358</v>
      </c>
      <c r="FQ38" t="s">
        <v>358</v>
      </c>
      <c r="FR38">
        <v>0</v>
      </c>
      <c r="FS38">
        <v>100</v>
      </c>
      <c r="FT38">
        <v>100</v>
      </c>
      <c r="FU38">
        <v>-2.4990000000000001</v>
      </c>
      <c r="FV38">
        <v>-6.6900000000000001E-2</v>
      </c>
      <c r="FW38">
        <v>-2.5005000000000002</v>
      </c>
      <c r="FX38">
        <v>1.4527799999999999E-4</v>
      </c>
      <c r="FY38">
        <v>-4.3579499999999999E-7</v>
      </c>
      <c r="FZ38">
        <v>2.0799100000000001E-10</v>
      </c>
      <c r="GA38">
        <v>-6.6890909090906406E-2</v>
      </c>
      <c r="GB38">
        <v>0</v>
      </c>
      <c r="GC38">
        <v>0</v>
      </c>
      <c r="GD38">
        <v>0</v>
      </c>
      <c r="GE38">
        <v>4</v>
      </c>
      <c r="GF38">
        <v>2147</v>
      </c>
      <c r="GG38">
        <v>-1</v>
      </c>
      <c r="GH38">
        <v>-1</v>
      </c>
      <c r="GI38">
        <v>22.6</v>
      </c>
      <c r="GJ38">
        <v>22.6</v>
      </c>
      <c r="GK38">
        <v>1.0388200000000001</v>
      </c>
      <c r="GL38">
        <v>2.52197</v>
      </c>
      <c r="GM38">
        <v>1.54541</v>
      </c>
      <c r="GN38">
        <v>2.2949199999999998</v>
      </c>
      <c r="GO38">
        <v>1.5979000000000001</v>
      </c>
      <c r="GP38">
        <v>2.3571800000000001</v>
      </c>
      <c r="GQ38">
        <v>26.6646</v>
      </c>
      <c r="GR38">
        <v>15.1127</v>
      </c>
      <c r="GS38">
        <v>18</v>
      </c>
      <c r="GT38">
        <v>385.92200000000003</v>
      </c>
      <c r="GU38">
        <v>694.54899999999998</v>
      </c>
      <c r="GV38">
        <v>13.762499999999999</v>
      </c>
      <c r="GW38">
        <v>19.456199999999999</v>
      </c>
      <c r="GX38">
        <v>29.9999</v>
      </c>
      <c r="GY38">
        <v>19.628499999999999</v>
      </c>
      <c r="GZ38">
        <v>19.607099999999999</v>
      </c>
      <c r="HA38">
        <v>20.846699999999998</v>
      </c>
      <c r="HB38">
        <v>-30</v>
      </c>
      <c r="HC38">
        <v>-30</v>
      </c>
      <c r="HD38">
        <v>13.691000000000001</v>
      </c>
      <c r="HE38">
        <v>402.488</v>
      </c>
      <c r="HF38">
        <v>0</v>
      </c>
      <c r="HG38">
        <v>101.06</v>
      </c>
      <c r="HH38">
        <v>100.328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2023-07-18T12:05:00Z</dcterms:created>
  <dcterms:modified xsi:type="dcterms:W3CDTF">2023-07-25T18:06:52Z</dcterms:modified>
</cp:coreProperties>
</file>