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B56FC40-73E5-6A4C-BDC9-CA39D9EDF497}" xr6:coauthVersionLast="47" xr6:coauthVersionMax="47" xr10:uidLastSave="{00000000-0000-0000-0000-000000000000}"/>
  <bookViews>
    <workbookView xWindow="240" yWindow="760" windowWidth="20280" windowHeight="142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B38" i="1" s="1"/>
  <c r="AC38" i="1"/>
  <c r="U38" i="1"/>
  <c r="N38" i="1"/>
  <c r="M38" i="1" s="1"/>
  <c r="AF38" i="1" s="1"/>
  <c r="AR37" i="1"/>
  <c r="AQ37" i="1"/>
  <c r="AO37" i="1"/>
  <c r="AP37" i="1" s="1"/>
  <c r="AN37" i="1"/>
  <c r="AL37" i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P35" i="1"/>
  <c r="AO35" i="1"/>
  <c r="AN35" i="1"/>
  <c r="AL35" i="1" s="1"/>
  <c r="P35" i="1" s="1"/>
  <c r="AD35" i="1"/>
  <c r="AC35" i="1"/>
  <c r="AB35" i="1" s="1"/>
  <c r="X35" i="1"/>
  <c r="U35" i="1"/>
  <c r="AR34" i="1"/>
  <c r="AQ34" i="1"/>
  <c r="AO34" i="1"/>
  <c r="AP34" i="1" s="1"/>
  <c r="AN34" i="1"/>
  <c r="AL34" i="1" s="1"/>
  <c r="AD34" i="1"/>
  <c r="AC34" i="1"/>
  <c r="U34" i="1"/>
  <c r="AR33" i="1"/>
  <c r="AQ33" i="1"/>
  <c r="AO33" i="1"/>
  <c r="AP33" i="1" s="1"/>
  <c r="AN33" i="1"/>
  <c r="AL33" i="1"/>
  <c r="AD33" i="1"/>
  <c r="AC33" i="1"/>
  <c r="AB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P31" i="1"/>
  <c r="AO31" i="1"/>
  <c r="AN31" i="1"/>
  <c r="AL31" i="1" s="1"/>
  <c r="AD31" i="1"/>
  <c r="AC31" i="1"/>
  <c r="AB31" i="1" s="1"/>
  <c r="X31" i="1"/>
  <c r="U31" i="1"/>
  <c r="P31" i="1"/>
  <c r="AR30" i="1"/>
  <c r="AQ30" i="1"/>
  <c r="AO30" i="1"/>
  <c r="AP30" i="1" s="1"/>
  <c r="AN30" i="1"/>
  <c r="AL30" i="1" s="1"/>
  <c r="AD30" i="1"/>
  <c r="AC30" i="1"/>
  <c r="AB30" i="1" s="1"/>
  <c r="U30" i="1"/>
  <c r="N30" i="1"/>
  <c r="M30" i="1" s="1"/>
  <c r="AF30" i="1" s="1"/>
  <c r="AR29" i="1"/>
  <c r="AQ29" i="1"/>
  <c r="AO29" i="1"/>
  <c r="AP29" i="1" s="1"/>
  <c r="AN29" i="1"/>
  <c r="AL29" i="1"/>
  <c r="AD29" i="1"/>
  <c r="AC29" i="1"/>
  <c r="AB29" i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P27" i="1"/>
  <c r="AO27" i="1"/>
  <c r="AN27" i="1"/>
  <c r="AL27" i="1" s="1"/>
  <c r="P27" i="1" s="1"/>
  <c r="AD27" i="1"/>
  <c r="AC27" i="1"/>
  <c r="AB27" i="1" s="1"/>
  <c r="X27" i="1"/>
  <c r="U27" i="1"/>
  <c r="AR26" i="1"/>
  <c r="AQ26" i="1"/>
  <c r="AO26" i="1"/>
  <c r="AP26" i="1" s="1"/>
  <c r="AN26" i="1"/>
  <c r="AL26" i="1" s="1"/>
  <c r="N26" i="1" s="1"/>
  <c r="M26" i="1" s="1"/>
  <c r="AD26" i="1"/>
  <c r="AC26" i="1"/>
  <c r="U26" i="1"/>
  <c r="AR25" i="1"/>
  <c r="AQ25" i="1"/>
  <c r="AO25" i="1"/>
  <c r="AP25" i="1" s="1"/>
  <c r="AN25" i="1"/>
  <c r="AL25" i="1"/>
  <c r="AD25" i="1"/>
  <c r="AC25" i="1"/>
  <c r="AB25" i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 s="1"/>
  <c r="U24" i="1"/>
  <c r="S24" i="1"/>
  <c r="O24" i="1"/>
  <c r="AR23" i="1"/>
  <c r="AQ23" i="1"/>
  <c r="AP23" i="1"/>
  <c r="AO23" i="1"/>
  <c r="AN23" i="1"/>
  <c r="AL23" i="1" s="1"/>
  <c r="AM23" i="1" s="1"/>
  <c r="AD23" i="1"/>
  <c r="AC23" i="1"/>
  <c r="AB23" i="1" s="1"/>
  <c r="X23" i="1"/>
  <c r="U23" i="1"/>
  <c r="P23" i="1"/>
  <c r="AR22" i="1"/>
  <c r="AQ22" i="1"/>
  <c r="AO22" i="1"/>
  <c r="AP22" i="1" s="1"/>
  <c r="AN22" i="1"/>
  <c r="AL22" i="1" s="1"/>
  <c r="S22" i="1" s="1"/>
  <c r="AD22" i="1"/>
  <c r="AC22" i="1"/>
  <c r="AB22" i="1" s="1"/>
  <c r="U22" i="1"/>
  <c r="AR21" i="1"/>
  <c r="AQ21" i="1"/>
  <c r="AO21" i="1"/>
  <c r="AP21" i="1" s="1"/>
  <c r="AN21" i="1"/>
  <c r="AL21" i="1"/>
  <c r="AD21" i="1"/>
  <c r="AC21" i="1"/>
  <c r="AB21" i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P19" i="1"/>
  <c r="AF26" i="1" l="1"/>
  <c r="S19" i="1"/>
  <c r="O19" i="1"/>
  <c r="N19" i="1"/>
  <c r="M19" i="1" s="1"/>
  <c r="Y19" i="1" s="1"/>
  <c r="Z19" i="1" s="1"/>
  <c r="P37" i="1"/>
  <c r="O37" i="1"/>
  <c r="N37" i="1"/>
  <c r="M37" i="1" s="1"/>
  <c r="AM37" i="1"/>
  <c r="S37" i="1"/>
  <c r="AP20" i="1"/>
  <c r="X20" i="1"/>
  <c r="AF24" i="1"/>
  <c r="P30" i="1"/>
  <c r="O30" i="1"/>
  <c r="AM30" i="1"/>
  <c r="S30" i="1"/>
  <c r="AF32" i="1"/>
  <c r="P38" i="1"/>
  <c r="O38" i="1"/>
  <c r="AM38" i="1"/>
  <c r="S38" i="1"/>
  <c r="AF28" i="1"/>
  <c r="P34" i="1"/>
  <c r="O34" i="1"/>
  <c r="AM34" i="1"/>
  <c r="S34" i="1"/>
  <c r="AF20" i="1"/>
  <c r="O22" i="1"/>
  <c r="P22" i="1"/>
  <c r="AM22" i="1"/>
  <c r="P26" i="1"/>
  <c r="O26" i="1"/>
  <c r="AM26" i="1"/>
  <c r="S26" i="1"/>
  <c r="AF36" i="1"/>
  <c r="S27" i="1"/>
  <c r="O27" i="1"/>
  <c r="N27" i="1"/>
  <c r="M27" i="1" s="1"/>
  <c r="AM27" i="1"/>
  <c r="P29" i="1"/>
  <c r="O29" i="1"/>
  <c r="N29" i="1"/>
  <c r="M29" i="1" s="1"/>
  <c r="AM29" i="1"/>
  <c r="S29" i="1"/>
  <c r="S35" i="1"/>
  <c r="O35" i="1"/>
  <c r="N35" i="1"/>
  <c r="M35" i="1" s="1"/>
  <c r="AM35" i="1"/>
  <c r="N22" i="1"/>
  <c r="M22" i="1" s="1"/>
  <c r="N34" i="1"/>
  <c r="M34" i="1" s="1"/>
  <c r="P21" i="1"/>
  <c r="O21" i="1"/>
  <c r="N21" i="1"/>
  <c r="M21" i="1" s="1"/>
  <c r="AM21" i="1"/>
  <c r="S21" i="1"/>
  <c r="P25" i="1"/>
  <c r="O25" i="1"/>
  <c r="N25" i="1"/>
  <c r="M25" i="1" s="1"/>
  <c r="AM25" i="1"/>
  <c r="S25" i="1"/>
  <c r="AB26" i="1"/>
  <c r="Y27" i="1"/>
  <c r="Z27" i="1" s="1"/>
  <c r="AG27" i="1" s="1"/>
  <c r="S31" i="1"/>
  <c r="O31" i="1"/>
  <c r="AM31" i="1"/>
  <c r="N31" i="1"/>
  <c r="M31" i="1" s="1"/>
  <c r="P33" i="1"/>
  <c r="O33" i="1"/>
  <c r="N33" i="1"/>
  <c r="M33" i="1" s="1"/>
  <c r="AM33" i="1"/>
  <c r="S33" i="1"/>
  <c r="AB34" i="1"/>
  <c r="Y35" i="1"/>
  <c r="Z35" i="1" s="1"/>
  <c r="AG35" i="1" s="1"/>
  <c r="S23" i="1"/>
  <c r="O23" i="1"/>
  <c r="N23" i="1"/>
  <c r="M23" i="1" s="1"/>
  <c r="Y23" i="1" s="1"/>
  <c r="Z23" i="1" s="1"/>
  <c r="P20" i="1"/>
  <c r="P24" i="1"/>
  <c r="X24" i="1"/>
  <c r="P28" i="1"/>
  <c r="X28" i="1"/>
  <c r="P32" i="1"/>
  <c r="X32" i="1"/>
  <c r="P36" i="1"/>
  <c r="X36" i="1"/>
  <c r="X22" i="1"/>
  <c r="X26" i="1"/>
  <c r="X30" i="1"/>
  <c r="X34" i="1"/>
  <c r="X38" i="1"/>
  <c r="AM20" i="1"/>
  <c r="AM24" i="1"/>
  <c r="AM28" i="1"/>
  <c r="AM32" i="1"/>
  <c r="AM36" i="1"/>
  <c r="X21" i="1"/>
  <c r="X25" i="1"/>
  <c r="X29" i="1"/>
  <c r="X33" i="1"/>
  <c r="X37" i="1"/>
  <c r="AA23" i="1" l="1"/>
  <c r="AE23" i="1" s="1"/>
  <c r="AH23" i="1"/>
  <c r="AF25" i="1"/>
  <c r="AF34" i="1"/>
  <c r="AF29" i="1"/>
  <c r="V29" i="1"/>
  <c r="T29" i="1" s="1"/>
  <c r="W29" i="1" s="1"/>
  <c r="Q29" i="1" s="1"/>
  <c r="R29" i="1" s="1"/>
  <c r="V19" i="1"/>
  <c r="T19" i="1" s="1"/>
  <c r="W19" i="1" s="1"/>
  <c r="Q19" i="1" s="1"/>
  <c r="R19" i="1" s="1"/>
  <c r="AF19" i="1"/>
  <c r="AF31" i="1"/>
  <c r="Y21" i="1"/>
  <c r="Z21" i="1" s="1"/>
  <c r="Y30" i="1"/>
  <c r="Z30" i="1" s="1"/>
  <c r="Y26" i="1"/>
  <c r="Z26" i="1" s="1"/>
  <c r="AG23" i="1"/>
  <c r="Y36" i="1"/>
  <c r="Z36" i="1" s="1"/>
  <c r="Y37" i="1"/>
  <c r="Z37" i="1" s="1"/>
  <c r="V37" i="1" s="1"/>
  <c r="T37" i="1" s="1"/>
  <c r="W37" i="1" s="1"/>
  <c r="Q37" i="1" s="1"/>
  <c r="R37" i="1" s="1"/>
  <c r="Y33" i="1"/>
  <c r="Z33" i="1" s="1"/>
  <c r="V33" i="1" s="1"/>
  <c r="T33" i="1" s="1"/>
  <c r="W33" i="1" s="1"/>
  <c r="Q33" i="1" s="1"/>
  <c r="R33" i="1" s="1"/>
  <c r="Y32" i="1"/>
  <c r="Z32" i="1" s="1"/>
  <c r="V23" i="1"/>
  <c r="T23" i="1" s="1"/>
  <c r="W23" i="1" s="1"/>
  <c r="Q23" i="1" s="1"/>
  <c r="R23" i="1" s="1"/>
  <c r="AF23" i="1"/>
  <c r="AF33" i="1"/>
  <c r="AA35" i="1"/>
  <c r="AE35" i="1" s="1"/>
  <c r="AH35" i="1"/>
  <c r="Y24" i="1"/>
  <c r="Z24" i="1" s="1"/>
  <c r="AA19" i="1"/>
  <c r="AE19" i="1" s="1"/>
  <c r="AH19" i="1"/>
  <c r="AG19" i="1"/>
  <c r="Y22" i="1"/>
  <c r="Z22" i="1" s="1"/>
  <c r="AF22" i="1"/>
  <c r="AA27" i="1"/>
  <c r="AE27" i="1" s="1"/>
  <c r="AH27" i="1"/>
  <c r="V35" i="1"/>
  <c r="T35" i="1" s="1"/>
  <c r="W35" i="1" s="1"/>
  <c r="Q35" i="1" s="1"/>
  <c r="R35" i="1" s="1"/>
  <c r="AF35" i="1"/>
  <c r="AF37" i="1"/>
  <c r="Y29" i="1"/>
  <c r="Z29" i="1" s="1"/>
  <c r="Y38" i="1"/>
  <c r="Z38" i="1" s="1"/>
  <c r="V27" i="1"/>
  <c r="T27" i="1" s="1"/>
  <c r="W27" i="1" s="1"/>
  <c r="Q27" i="1" s="1"/>
  <c r="R27" i="1" s="1"/>
  <c r="AF27" i="1"/>
  <c r="Y31" i="1"/>
  <c r="Z31" i="1" s="1"/>
  <c r="Y25" i="1"/>
  <c r="Z25" i="1" s="1"/>
  <c r="V25" i="1" s="1"/>
  <c r="T25" i="1" s="1"/>
  <c r="W25" i="1" s="1"/>
  <c r="Q25" i="1" s="1"/>
  <c r="R25" i="1" s="1"/>
  <c r="Y34" i="1"/>
  <c r="Z34" i="1" s="1"/>
  <c r="V34" i="1" s="1"/>
  <c r="T34" i="1" s="1"/>
  <c r="W34" i="1" s="1"/>
  <c r="Q34" i="1" s="1"/>
  <c r="R34" i="1" s="1"/>
  <c r="Y28" i="1"/>
  <c r="Z28" i="1" s="1"/>
  <c r="AF21" i="1"/>
  <c r="V21" i="1"/>
  <c r="T21" i="1" s="1"/>
  <c r="W21" i="1" s="1"/>
  <c r="Q21" i="1" s="1"/>
  <c r="R21" i="1" s="1"/>
  <c r="Y20" i="1"/>
  <c r="Z20" i="1" s="1"/>
  <c r="AI19" i="1" l="1"/>
  <c r="AH30" i="1"/>
  <c r="AG30" i="1"/>
  <c r="AA30" i="1"/>
  <c r="AE30" i="1" s="1"/>
  <c r="V30" i="1"/>
  <c r="T30" i="1" s="1"/>
  <c r="W30" i="1" s="1"/>
  <c r="Q30" i="1" s="1"/>
  <c r="R30" i="1" s="1"/>
  <c r="AA21" i="1"/>
  <c r="AE21" i="1" s="1"/>
  <c r="AH21" i="1"/>
  <c r="AG21" i="1"/>
  <c r="AH22" i="1"/>
  <c r="AG22" i="1"/>
  <c r="AA22" i="1"/>
  <c r="AE22" i="1" s="1"/>
  <c r="AA31" i="1"/>
  <c r="AE31" i="1" s="1"/>
  <c r="AH31" i="1"/>
  <c r="AG31" i="1"/>
  <c r="AA36" i="1"/>
  <c r="AE36" i="1" s="1"/>
  <c r="AH36" i="1"/>
  <c r="AG36" i="1"/>
  <c r="V36" i="1"/>
  <c r="T36" i="1" s="1"/>
  <c r="W36" i="1" s="1"/>
  <c r="Q36" i="1" s="1"/>
  <c r="R36" i="1" s="1"/>
  <c r="AI27" i="1"/>
  <c r="AH38" i="1"/>
  <c r="AA38" i="1"/>
  <c r="AE38" i="1" s="1"/>
  <c r="V38" i="1"/>
  <c r="T38" i="1" s="1"/>
  <c r="W38" i="1" s="1"/>
  <c r="Q38" i="1" s="1"/>
  <c r="R38" i="1" s="1"/>
  <c r="AG38" i="1"/>
  <c r="AA24" i="1"/>
  <c r="AE24" i="1" s="1"/>
  <c r="AH24" i="1"/>
  <c r="V24" i="1"/>
  <c r="T24" i="1" s="1"/>
  <c r="W24" i="1" s="1"/>
  <c r="Q24" i="1" s="1"/>
  <c r="R24" i="1" s="1"/>
  <c r="AG24" i="1"/>
  <c r="AA32" i="1"/>
  <c r="AE32" i="1" s="1"/>
  <c r="AH32" i="1"/>
  <c r="V32" i="1"/>
  <c r="T32" i="1" s="1"/>
  <c r="W32" i="1" s="1"/>
  <c r="Q32" i="1" s="1"/>
  <c r="R32" i="1" s="1"/>
  <c r="AG32" i="1"/>
  <c r="V31" i="1"/>
  <c r="T31" i="1" s="1"/>
  <c r="W31" i="1" s="1"/>
  <c r="Q31" i="1" s="1"/>
  <c r="R31" i="1" s="1"/>
  <c r="AH34" i="1"/>
  <c r="AG34" i="1"/>
  <c r="AA34" i="1"/>
  <c r="AE34" i="1" s="1"/>
  <c r="AA29" i="1"/>
  <c r="AE29" i="1" s="1"/>
  <c r="AH29" i="1"/>
  <c r="AG29" i="1"/>
  <c r="V22" i="1"/>
  <c r="T22" i="1" s="1"/>
  <c r="W22" i="1" s="1"/>
  <c r="Q22" i="1" s="1"/>
  <c r="R22" i="1" s="1"/>
  <c r="AI23" i="1"/>
  <c r="AA37" i="1"/>
  <c r="AE37" i="1" s="1"/>
  <c r="AH37" i="1"/>
  <c r="AG37" i="1"/>
  <c r="AA28" i="1"/>
  <c r="AE28" i="1" s="1"/>
  <c r="AH28" i="1"/>
  <c r="AG28" i="1"/>
  <c r="V28" i="1"/>
  <c r="T28" i="1" s="1"/>
  <c r="W28" i="1" s="1"/>
  <c r="Q28" i="1" s="1"/>
  <c r="R28" i="1" s="1"/>
  <c r="AA20" i="1"/>
  <c r="AE20" i="1" s="1"/>
  <c r="AH20" i="1"/>
  <c r="V20" i="1"/>
  <c r="T20" i="1" s="1"/>
  <c r="W20" i="1" s="1"/>
  <c r="Q20" i="1" s="1"/>
  <c r="R20" i="1" s="1"/>
  <c r="AG20" i="1"/>
  <c r="AA25" i="1"/>
  <c r="AE25" i="1" s="1"/>
  <c r="AG25" i="1"/>
  <c r="AH25" i="1"/>
  <c r="AI25" i="1" s="1"/>
  <c r="AI35" i="1"/>
  <c r="AA33" i="1"/>
  <c r="AE33" i="1" s="1"/>
  <c r="AG33" i="1"/>
  <c r="AH33" i="1"/>
  <c r="AI33" i="1" s="1"/>
  <c r="AH26" i="1"/>
  <c r="AI26" i="1" s="1"/>
  <c r="AG26" i="1"/>
  <c r="AA26" i="1"/>
  <c r="AE26" i="1" s="1"/>
  <c r="V26" i="1"/>
  <c r="T26" i="1" s="1"/>
  <c r="W26" i="1" s="1"/>
  <c r="Q26" i="1" s="1"/>
  <c r="R26" i="1" s="1"/>
  <c r="AI22" i="1" l="1"/>
  <c r="AI34" i="1"/>
  <c r="AI20" i="1"/>
  <c r="AI24" i="1"/>
  <c r="AI36" i="1"/>
  <c r="AI29" i="1"/>
  <c r="AI32" i="1"/>
  <c r="AI31" i="1"/>
  <c r="AI37" i="1"/>
  <c r="AI21" i="1"/>
  <c r="AI28" i="1"/>
  <c r="AI38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<sst xmlns="http://schemas.openxmlformats.org/spreadsheetml/2006/main" count="1016" uniqueCount="397">
  <si>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</si>
  <si>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2023-07-18 12:59:48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</si>
  <si>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</si>
  <si>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</si>
  <si>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</si>
  <si>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</si>
  <si>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</si>
  <si>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</si>
  <si>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</si>
  <si>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</si>
  <si>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</si>
  <si>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</si>
  <si>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</si>
  <si>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</si>
  <si>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</si>
  <si>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</si>
  <si>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</si>
  <si>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</si>
  <si>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</si>
  <si>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</si>
  <si>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</si>
  <si>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</si>
  <si>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</si>
  <si>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</si>
  <si>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</si>
  <si>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</si>
  <si>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</si>
  <si>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12:59:48</t>
  </si>
  <si>
    <t>Stability Definition:	CO2_r (Meas): Std&lt;0.75 Per=20	A (GasEx): Std&lt;0.2 Per=20	Qin (LeafQ): Per=20</t>
  </si>
  <si>
    <t>12:59:56</t>
  </si>
  <si>
    <t>Stability Definition:	CO2_r (Meas): Std&lt;0.75 Per=20	A (GasEx): Std&lt;0.2 Per=20	Qin (LeafQ): Std&lt;1 Per=20</t>
  </si>
  <si>
    <t>12:59:58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</si>
  <si>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</si>
  <si>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</si>
  <si>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</si>
  <si>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</si>
  <si>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</si>
  <si>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</si>
  <si>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</si>
  <si>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</si>
  <si>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</si>
  <si>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</si>
  <si>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</si>
  <si>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</si>
  <si>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</si>
  <si>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</si>
  <si>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</si>
  <si>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</si>
  <si>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</si>
  <si>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</si>
  <si>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</si>
  <si>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</si>
  <si>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</si>
  <si>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</si>
  <si>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</si>
  <si>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</si>
  <si>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</si>
  <si>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</si>
  <si>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</si>
  <si>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</si>
  <si>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</si>
  <si>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</si>
  <si>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</si>
  <si>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</si>
  <si>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</si>
  <si>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</si>
  <si>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</si>
  <si>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</si>
  <si>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</si>
  <si>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</si>
  <si>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</si>
  <si>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</si>
  <si>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</si>
  <si>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</si>
  <si>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</si>
  <si>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</si>
  <si>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</si>
  <si>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</si>
  <si>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</si>
  <si>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</si>
  <si>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</si>
  <si>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</si>
  <si>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</si>
  <si>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</si>
  <si>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</si>
  <si>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</si>
  <si>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</si>
  <si>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</si>
  <si>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</si>
  <si>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</si>
  <si>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</si>
  <si>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</si>
  <si>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</si>
  <si>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</si>
  <si>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</si>
  <si>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</si>
  <si>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</si>
  <si>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</si>
  <si>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</si>
  <si>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</si>
  <si>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</si>
  <si>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</si>
  <si>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</si>
  <si>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</si>
  <si>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</si>
  <si>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</si>
  <si>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</si>
  <si>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</si>
  <si>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</si>
  <si>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</si>
  <si>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</si>
  <si>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</si>
  <si>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</si>
  <si>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</si>
  <si>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</si>
  <si>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</si>
  <si>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</si>
  <si>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</si>
  <si>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</si>
  <si>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</si>
  <si>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</si>
  <si>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</si>
  <si>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</si>
  <si>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</si>
  <si>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</si>
  <si>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</si>
  <si>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</si>
  <si>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</si>
  <si>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</si>
  <si>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</si>
  <si>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</si>
  <si>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</si>
  <si>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</si>
  <si>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</si>
  <si>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</si>
  <si>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</si>
  <si>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</si>
  <si>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</si>
  <si>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</si>
  <si>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</si>
  <si>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</si>
  <si>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</si>
  <si>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</si>
  <si>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</si>
  <si>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</si>
  <si>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</si>
  <si>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</si>
  <si>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</si>
  <si>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</si>
  <si>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</si>
  <si>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</si>
  <si>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</si>
  <si>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</si>
  <si>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</si>
  <si>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</si>
  <si>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</si>
  <si>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</si>
  <si>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</si>
  <si>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</si>
  <si>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</si>
  <si>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</si>
  <si>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</si>
  <si>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</si>
  <si>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</si>
  <si>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</si>
  <si>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</si>
  <si>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</si>
  <si>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</si>
  <si>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</si>
  <si>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</si>
  <si>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</si>
  <si>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</si>
  <si>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</si>
  <si>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</si>
  <si>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</si>
  <si>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</si>
  <si>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</si>
  <si>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</si>
  <si>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</si>
  <si>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</si>
  <si>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</si>
  <si>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</si>
  <si>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</si>
  <si>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</si>
  <si>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</si>
  <si>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</si>
  <si>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</si>
  <si>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</si>
  <si>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</si>
  <si>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</si>
  <si>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</si>
  <si>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</si>
  <si>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</si>
  <si>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</si>
  <si>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</si>
  <si>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</si>
  <si>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</si>
  <si>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</si>
  <si>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</si>
  <si>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</si>
  <si>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</si>
  <si>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</si>
  <si>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</si>
  <si>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</si>
  <si>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</si>
  <si>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</si>
  <si>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</si>
  <si>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</si>
  <si>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</si>
  <si>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</si>
  <si>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</si>
  <si>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</si>
  <si>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</si>
  <si>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</si>
  <si>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</si>
  <si>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</si>
  <si>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</si>
  <si>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</si>
  <si>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</si>
  <si>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</si>
  <si>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</si>
  <si>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</si>
  <si>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</si>
  <si>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</si>
  <si>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</si>
  <si>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</si>
  <si>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</si>
  <si>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</si>
  <si>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</si>
  <si>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</si>
  <si>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</si>
  <si>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</si>
  <si>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</si>
  <si>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</si>
  <si>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</si>
  <si>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</si>
  <si>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</si>
  <si>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</si>
  <si>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</si>
  <si>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</si>
  <si>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</si>
  <si>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</si>
  <si>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</si>
  <si>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</si>
  <si>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</si>
  <si>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</si>
  <si>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</si>
  <si>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</si>
  <si>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</si>
  <si>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</si>
  <si>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</si>
  <si>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</si>
  <si>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</si>
  <si>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</si>
  <si>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</si>
  <si>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</si>
  <si>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</si>
  <si>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</si>
  <si>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</si>
  <si>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</si>
  <si>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</si>
  <si>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</si>
  <si>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</si>
  <si>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</si>
  <si>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</si>
  <si>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</si>
  <si>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</si>
  <si>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</si>
  <si>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</si>
  <si>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</si>
  <si>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</si>
  <si>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</si>
  <si>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</si>
  <si>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</si>
  <si>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</si>
  <si>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</si>
  <si>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</si>
  <si>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</si>
  <si>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</si>
  <si>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</si>
  <si>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</si>
  <si>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</si>
  <si>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</si>
  <si>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</si>
  <si>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</si>
  <si>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</si>
  <si>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</si>
  <si>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</si>
  <si>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</si>
  <si>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</si>
  <si>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</si>
  <si>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</si>
  <si>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</si>
  <si>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</si>
  <si>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</si>
  <si>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</si>
  <si>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</si>
  <si>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</si>
  <si>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</si>
  <si>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</si>
  <si>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</si>
  <si>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</si>
  <si>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</si>
  <si>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</si>
  <si>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</si>
  <si>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</si>
  <si>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</si>
  <si>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</si>
  <si>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</si>
  <si>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</si>
  <si>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</si>
  <si>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</si>
  <si>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</si>
  <si>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</si>
  <si>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</si>
  <si>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</si>
  <si>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</si>
  <si>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</si>
  <si>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</si>
  <si>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</si>
  <si>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</si>
  <si>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</si>
  <si>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</si>
  <si>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</si>
  <si>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</si>
  <si>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</si>
  <si>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</si>
  <si>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</si>
  <si>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</si>
  <si>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</si>
  <si>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</si>
  <si>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</si>
  <si>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</si>
  <si>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</si>
  <si>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</si>
  <si>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</si>
  <si>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</si>
  <si>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</si>
  <si>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</si>
  <si>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</si>
  <si>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</si>
  <si>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</si>
  <si>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</si>
  <si>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</si>
  <si>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</si>
  <si>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</si>
  <si>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13:17:04</t>
  </si>
  <si>
    <t>13:17:04</t>
  </si>
  <si>
    <t>none</t>
  </si>
  <si>
    <t>Lindsey</t>
  </si>
  <si>
    <t>20230718</t>
  </si>
  <si>
    <t>AR</t>
  </si>
  <si>
    <t>unconfirmed</t>
  </si>
  <si>
    <t>BNL21851</t>
  </si>
  <si>
    <t>13:15:00</t>
  </si>
  <si>
    <t>2/2</t>
  </si>
  <si>
    <t>00000000</t>
  </si>
  <si>
    <t>iiiiiiii</t>
  </si>
  <si>
    <t>off</t>
  </si>
  <si>
    <t>20230718 13:18:05</t>
  </si>
  <si>
    <t>13:18:05</t>
  </si>
  <si>
    <t>20230718 13:19:06</t>
  </si>
  <si>
    <t>13:19:06</t>
  </si>
  <si>
    <t>20230718 13:20:07</t>
  </si>
  <si>
    <t>13:20:07</t>
  </si>
  <si>
    <t>20230718 13:21:08</t>
  </si>
  <si>
    <t>13:21:08</t>
  </si>
  <si>
    <t>20230718 13:22:09</t>
  </si>
  <si>
    <t>13:22:09</t>
  </si>
  <si>
    <t>20230718 13:23:10</t>
  </si>
  <si>
    <t>13:23:10</t>
  </si>
  <si>
    <t>20230718 13:24:11</t>
  </si>
  <si>
    <t>13:24:11</t>
  </si>
  <si>
    <t>20230718 13:25:12</t>
  </si>
  <si>
    <t>13:25:12</t>
  </si>
  <si>
    <t>20230718 13:26:13</t>
  </si>
  <si>
    <t>13:26:13</t>
  </si>
  <si>
    <t>20230718 13:27:14</t>
  </si>
  <si>
    <t>13:27:14</t>
  </si>
  <si>
    <t>20230718 13:28:15</t>
  </si>
  <si>
    <t>13:28:15</t>
  </si>
  <si>
    <t>20230718 13:29:16</t>
  </si>
  <si>
    <t>13:29:16</t>
  </si>
  <si>
    <t>20230718 13:30:17</t>
  </si>
  <si>
    <t>13:30:17</t>
  </si>
  <si>
    <t>20230718 13:31:18</t>
  </si>
  <si>
    <t>13:31:18</t>
  </si>
  <si>
    <t>20230718 13:32:19</t>
  </si>
  <si>
    <t>13:32:19</t>
  </si>
  <si>
    <t>20230718 13:33:20</t>
  </si>
  <si>
    <t>13:33:20</t>
  </si>
  <si>
    <t>20230718 13:34:21</t>
  </si>
  <si>
    <t>13:34:21</t>
  </si>
  <si>
    <t>20230718 13:35:22</t>
  </si>
  <si>
    <t>13:35:22</t>
  </si>
  <si>
    <t>20230718 13:36:52</t>
  </si>
  <si>
    <t>13:36:52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</si>
</sst>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3.72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1689715024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1689715024</v>
      </c>
      <c r="M19">
        <f t="shared" ref="M19:M38" si="0">(N19)/1000</f>
        <v>1.3161899111800586E-3</v>
      </c>
      <c r="N19">
        <f t="shared" ref="N19:N38" si="1">1000*AZ19*AL19*(AV19-AW19)/(100*$B$7*(1000-AL19*AV19))</f>
        <v>1.3161899111800586</v>
      </c>
      <c r="O19">
        <f t="shared" ref="O19:O38" si="2">AZ19*AL19*(AU19-AT19*(1000-AL19*AW19)/(1000-AL19*AV19))/(100*$B$7)</f>
        <v>8.3772892878304432</v>
      </c>
      <c r="P19">
        <f t="shared" ref="P19:P38" si="3">AT19 - IF(AL19&gt;1, O19*$B$7*100/(AN19*BH19), 0)</f>
        <v>391.70499999999998</v>
      </c>
      <c r="Q19">
        <f t="shared" ref="Q19:Q38" si="4">((W19-M19/2)*P19-O19)/(W19+M19/2)</f>
        <v>299.59277979113074</v>
      </c>
      <c r="R19">
        <f t="shared" ref="R19:R38" si="5">Q19*(BA19+BB19)/1000</f>
        <v>30.188260575495015</v>
      </c>
      <c r="S19">
        <f t="shared" ref="S19:S38" si="6">(AT19 - IF(AL19&gt;1, O19*$B$7*100/(AN19*BH19), 0))*(BA19+BB19)/1000</f>
        <v>39.469885145324</v>
      </c>
      <c r="T19">
        <f t="shared" ref="T19:T38" si="7">2/((1/V19-1/U19)+SIGN(V19)*SQRT((1/V19-1/U19)*(1/V19-1/U19) + 4*$C$7/(($C$7+1)*($C$7+1))*(2*1/V19*1/U19-1/U19*1/U19)))</f>
        <v>0.15662385463899545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3.5583008262362439</v>
      </c>
      <c r="V19">
        <f t="shared" ref="V19:V38" si="9">M19*(1000-(1000*0.61365*EXP(17.502*Z19/(240.97+Z19))/(BA19+BB19)+AV19)/2)/(1000*0.61365*EXP(17.502*Z19/(240.97+Z19))/(BA19+BB19)-AV19)</f>
        <v>0.15289226270315867</v>
      </c>
      <c r="W19">
        <f t="shared" ref="W19:W38" si="10">1/(($C$7+1)/(T19/1.6)+1/(U19/1.37)) + $C$7/(($C$7+1)/(T19/1.6) + $C$7/(U19/1.37))</f>
        <v>9.5885527995026532E-2</v>
      </c>
      <c r="X19">
        <f t="shared" ref="X19:X38" si="11">(AO19*AR19)</f>
        <v>330.77826300000004</v>
      </c>
      <c r="Y19">
        <f t="shared" ref="Y19:Y38" si="12">(BC19+(X19+2*0.95*0.0000000567*(((BC19+$B$9)+273)^4-(BC19+273)^4)-44100*M19)/(1.84*29.3*U19+8*0.95*0.0000000567*(BC19+273)^3))</f>
        <v>18.354564024092888</v>
      </c>
      <c r="Z19">
        <f t="shared" ref="Z19:Z38" si="13">($C$9*BD19+$D$9*BE19+$E$9*Y19)</f>
        <v>18.354564024092888</v>
      </c>
      <c r="AA19">
        <f t="shared" ref="AA19:AA38" si="14">0.61365*EXP(17.502*Z19/(240.97+Z19))</f>
        <v>2.1179149410888201</v>
      </c>
      <c r="AB19">
        <f t="shared" ref="AB19:AB38" si="15">(AC19/AD19*100)</f>
        <v>65.027459955255424</v>
      </c>
      <c r="AC19">
        <f t="shared" ref="AC19:AC38" si="16">AV19*(BA19+BB19)/1000</f>
        <v>1.26503548861632</v>
      </c>
      <c r="AD19">
        <f t="shared" ref="AD19:AD38" si="17">0.61365*EXP(17.502*BC19/(240.97+BC19))</f>
        <v>1.9453865943507176</v>
      </c>
      <c r="AE19">
        <f t="shared" ref="AE19:AE38" si="18">(AA19-AV19*(BA19+BB19)/1000)</f>
        <v>0.85287945247250008</v>
      </c>
      <c r="AF19">
        <f t="shared" ref="AF19:AF38" si="19">(-M19*44100)</f>
        <v>-58.043975083040586</v>
      </c>
      <c r="AG19">
        <f t="shared" ref="AG19:AG38" si="20">2*29.3*U19*0.92*(BC19-Z19)</f>
        <v>-258.56764891251572</v>
      </c>
      <c r="AH19">
        <f t="shared" ref="AH19:AH38" si="21">2*0.95*0.0000000567*(((BC19+$B$9)+273)^4-(Z19+273)^4)</f>
        <v>-14.265708798848358</v>
      </c>
      <c r="AI19">
        <f t="shared" ref="AI19:AI38" si="22">X19+AH19+AF19+AG19</f>
        <v>-9.906979440467012E-2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55291.961984667047</v>
      </c>
      <c r="AO19">
        <f t="shared" ref="AO19:AO38" si="26">$B$13*BI19+$C$13*BJ19+$F$13*BU19*(1-BX19)</f>
        <v>2000</v>
      </c>
      <c r="AP19">
        <f t="shared" ref="AP19:AP38" si="27">AO19*AQ19</f>
        <v>1685.9991</v>
      </c>
      <c r="AQ19">
        <f t="shared" ref="AQ19:AQ38" si="28">($B$13*$D$11+$C$13*$D$11+$F$13*((CH19+BZ19)/MAX(CH19+BZ19+CI19, 0.1)*$I$11+CI19/MAX(CH19+BZ19+CI19, 0.1)*$J$11))/($B$13+$C$13+$F$13)</f>
        <v>0.84299955000000004</v>
      </c>
      <c r="AR19">
        <f t="shared" ref="AR19:AR38" si="29">($B$13*$K$11+$C$13*$K$11+$F$13*((CH19+BZ19)/MAX(CH19+BZ19+CI19, 0.1)*$P$11+CI19/MAX(CH19+BZ19+CI19, 0.1)*$Q$11))/($B$13+$C$13+$F$13)</f>
        <v>0.16538913150000001</v>
      </c>
      <c r="AS19">
        <v>1689715024</v>
      </c>
      <c r="AT19">
        <v>391.70499999999998</v>
      </c>
      <c r="AU19">
        <v>399.97199999999998</v>
      </c>
      <c r="AV19">
        <v>12.554399999999999</v>
      </c>
      <c r="AW19">
        <v>11.3462</v>
      </c>
      <c r="AX19">
        <v>394.38499999999999</v>
      </c>
      <c r="AY19">
        <v>12.6434</v>
      </c>
      <c r="AZ19">
        <v>400.16199999999998</v>
      </c>
      <c r="BA19">
        <v>100.73399999999999</v>
      </c>
      <c r="BB19">
        <v>3.0312800000000001E-2</v>
      </c>
      <c r="BC19">
        <v>17.006699999999999</v>
      </c>
      <c r="BD19">
        <v>16.909500000000001</v>
      </c>
      <c r="BE19">
        <v>999.9</v>
      </c>
      <c r="BF19">
        <v>0</v>
      </c>
      <c r="BG19">
        <v>0</v>
      </c>
      <c r="BH19">
        <v>10036.200000000001</v>
      </c>
      <c r="BI19">
        <v>0</v>
      </c>
      <c r="BJ19">
        <v>570.24</v>
      </c>
      <c r="BK19">
        <v>-8.2664799999999996</v>
      </c>
      <c r="BL19">
        <v>396.685</v>
      </c>
      <c r="BM19">
        <v>404.56200000000001</v>
      </c>
      <c r="BN19">
        <v>1.2081200000000001</v>
      </c>
      <c r="BO19">
        <v>399.97199999999998</v>
      </c>
      <c r="BP19">
        <v>11.3462</v>
      </c>
      <c r="BQ19">
        <v>1.2646500000000001</v>
      </c>
      <c r="BR19">
        <v>1.1429499999999999</v>
      </c>
      <c r="BS19">
        <v>10.3851</v>
      </c>
      <c r="BT19">
        <v>8.8784700000000001</v>
      </c>
      <c r="BU19">
        <v>2000</v>
      </c>
      <c r="BV19">
        <v>0.90001299999999995</v>
      </c>
      <c r="BW19">
        <v>9.9986699999999998E-2</v>
      </c>
      <c r="BX19">
        <v>0</v>
      </c>
      <c r="BY19">
        <v>2.1848000000000001</v>
      </c>
      <c r="BZ19">
        <v>0</v>
      </c>
      <c r="CA19">
        <v>5652.62</v>
      </c>
      <c r="CB19">
        <v>19110.8</v>
      </c>
      <c r="CC19">
        <v>37.186999999999998</v>
      </c>
      <c r="CD19">
        <v>39.686999999999998</v>
      </c>
      <c r="CE19">
        <v>38.625</v>
      </c>
      <c r="CF19">
        <v>37.5</v>
      </c>
      <c r="CG19">
        <v>36.25</v>
      </c>
      <c r="CH19">
        <v>1800.03</v>
      </c>
      <c r="CI19">
        <v>199.97</v>
      </c>
      <c r="CJ19">
        <v>0</v>
      </c>
      <c r="CK19">
        <v>1689715028.2</v>
      </c>
      <c r="CL19">
        <v>0</v>
      </c>
      <c r="CM19">
        <v>1689714900</v>
      </c>
      <c r="CN19" t="s">
        <v>354</v>
      </c>
      <c r="CO19">
        <v>1689714898</v>
      </c>
      <c r="CP19">
        <v>1689714900</v>
      </c>
      <c r="CQ19">
        <v>42</v>
      </c>
      <c r="CR19">
        <v>0.24199999999999999</v>
      </c>
      <c r="CS19">
        <v>-2.1999999999999999E-2</v>
      </c>
      <c r="CT19">
        <v>-2.6819999999999999</v>
      </c>
      <c r="CU19">
        <v>-8.8999999999999996E-2</v>
      </c>
      <c r="CV19">
        <v>409</v>
      </c>
      <c r="CW19">
        <v>11</v>
      </c>
      <c r="CX19">
        <v>0.39</v>
      </c>
      <c r="CY19">
        <v>0.05</v>
      </c>
      <c r="CZ19">
        <v>8.9043641725899594</v>
      </c>
      <c r="DA19">
        <v>0.138095579175569</v>
      </c>
      <c r="DB19">
        <v>3.0925900258476E-2</v>
      </c>
      <c r="DC19">
        <v>1</v>
      </c>
      <c r="DD19">
        <v>399.98009523809498</v>
      </c>
      <c r="DE19">
        <v>7.5428571428774696E-2</v>
      </c>
      <c r="DF19">
        <v>2.4653609340512299E-2</v>
      </c>
      <c r="DG19">
        <v>-1</v>
      </c>
      <c r="DH19">
        <v>1999.9849999999999</v>
      </c>
      <c r="DI19">
        <v>0.254228882999599</v>
      </c>
      <c r="DJ19">
        <v>0.136656503687167</v>
      </c>
      <c r="DK19">
        <v>1</v>
      </c>
      <c r="DL19">
        <v>2</v>
      </c>
      <c r="DM19">
        <v>2</v>
      </c>
      <c r="DN19" t="s">
        <v>355</v>
      </c>
      <c r="DO19">
        <v>2.65598</v>
      </c>
      <c r="DP19">
        <v>2.7629100000000002</v>
      </c>
      <c r="DQ19">
        <v>9.4174599999999997E-2</v>
      </c>
      <c r="DR19">
        <v>9.5516299999999998E-2</v>
      </c>
      <c r="DS19">
        <v>7.5945799999999994E-2</v>
      </c>
      <c r="DT19">
        <v>7.0464399999999996E-2</v>
      </c>
      <c r="DU19">
        <v>28875.599999999999</v>
      </c>
      <c r="DV19">
        <v>30173.8</v>
      </c>
      <c r="DW19">
        <v>29604.1</v>
      </c>
      <c r="DX19">
        <v>31089.3</v>
      </c>
      <c r="DY19">
        <v>35843.699999999997</v>
      </c>
      <c r="DZ19">
        <v>37895.5</v>
      </c>
      <c r="EA19">
        <v>40625.4</v>
      </c>
      <c r="EB19">
        <v>43137.9</v>
      </c>
      <c r="EC19">
        <v>1.87995</v>
      </c>
      <c r="ED19">
        <v>2.2718699999999998</v>
      </c>
      <c r="EE19">
        <v>-2.8237700000000001E-2</v>
      </c>
      <c r="EF19">
        <v>0</v>
      </c>
      <c r="EG19">
        <v>17.378799999999998</v>
      </c>
      <c r="EH19">
        <v>999.9</v>
      </c>
      <c r="EI19">
        <v>40.453000000000003</v>
      </c>
      <c r="EJ19">
        <v>24.35</v>
      </c>
      <c r="EK19">
        <v>12.2827</v>
      </c>
      <c r="EL19">
        <v>61.112699999999997</v>
      </c>
      <c r="EM19">
        <v>10.8894</v>
      </c>
      <c r="EN19">
        <v>1</v>
      </c>
      <c r="EO19">
        <v>-0.41252299999999997</v>
      </c>
      <c r="EP19">
        <v>3.4468999999999999</v>
      </c>
      <c r="EQ19">
        <v>20.2517</v>
      </c>
      <c r="ER19">
        <v>5.2411000000000003</v>
      </c>
      <c r="ES19">
        <v>11.8302</v>
      </c>
      <c r="ET19">
        <v>4.9819500000000003</v>
      </c>
      <c r="EU19">
        <v>3.2989999999999999</v>
      </c>
      <c r="EV19">
        <v>173</v>
      </c>
      <c r="EW19">
        <v>3911.8</v>
      </c>
      <c r="EX19">
        <v>9085.9</v>
      </c>
      <c r="EY19">
        <v>59.4</v>
      </c>
      <c r="EZ19">
        <v>1.8733200000000001</v>
      </c>
      <c r="FA19">
        <v>1.87897</v>
      </c>
      <c r="FB19">
        <v>1.87927</v>
      </c>
      <c r="FC19">
        <v>1.8798900000000001</v>
      </c>
      <c r="FD19">
        <v>1.8775200000000001</v>
      </c>
      <c r="FE19">
        <v>1.8767100000000001</v>
      </c>
      <c r="FF19">
        <v>1.8772899999999999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-2.68</v>
      </c>
      <c r="FV19">
        <v>-8.8999999999999996E-2</v>
      </c>
      <c r="FW19">
        <v>-2.6826022624697501</v>
      </c>
      <c r="FX19">
        <v>1.4527828764109799E-4</v>
      </c>
      <c r="FY19">
        <v>-4.3579519040863002E-7</v>
      </c>
      <c r="FZ19">
        <v>2.0799061152897499E-10</v>
      </c>
      <c r="GA19">
        <v>-8.9063636363634999E-2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2.1</v>
      </c>
      <c r="GJ19">
        <v>2.1</v>
      </c>
      <c r="GK19">
        <v>1.02539</v>
      </c>
      <c r="GL19">
        <v>2.5280800000000001</v>
      </c>
      <c r="GM19">
        <v>1.54541</v>
      </c>
      <c r="GN19">
        <v>2.2900399999999999</v>
      </c>
      <c r="GO19">
        <v>1.5979000000000001</v>
      </c>
      <c r="GP19">
        <v>2.4243199999999998</v>
      </c>
      <c r="GQ19">
        <v>27.390999999999998</v>
      </c>
      <c r="GR19">
        <v>14.280900000000001</v>
      </c>
      <c r="GS19">
        <v>18</v>
      </c>
      <c r="GT19">
        <v>390.52100000000002</v>
      </c>
      <c r="GU19">
        <v>686.38400000000001</v>
      </c>
      <c r="GV19">
        <v>13.820399999999999</v>
      </c>
      <c r="GW19">
        <v>21.404699999999998</v>
      </c>
      <c r="GX19">
        <v>30.0002</v>
      </c>
      <c r="GY19">
        <v>21.5122</v>
      </c>
      <c r="GZ19">
        <v>21.4861</v>
      </c>
      <c r="HA19">
        <v>20.592400000000001</v>
      </c>
      <c r="HB19">
        <v>10</v>
      </c>
      <c r="HC19">
        <v>-30</v>
      </c>
      <c r="HD19">
        <v>13.8185</v>
      </c>
      <c r="HE19">
        <v>400</v>
      </c>
      <c r="HF19">
        <v>0</v>
      </c>
      <c r="HG19">
        <v>100.782</v>
      </c>
      <c r="HH19">
        <v>99.968000000000004</v>
      </c>
    </row>
    <row r="20" spans="1:216" x14ac:dyDescent="0.2">
      <c r="A20">
        <v>2</v>
      </c>
      <c r="B20">
        <v>1689715085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1689715085</v>
      </c>
      <c r="M20">
        <f t="shared" si="0"/>
        <v>1.3292831804157786E-3</v>
      </c>
      <c r="N20">
        <f t="shared" si="1"/>
        <v>1.3292831804157785</v>
      </c>
      <c r="O20">
        <f t="shared" si="2"/>
        <v>8.3430039784820025</v>
      </c>
      <c r="P20">
        <f t="shared" si="3"/>
        <v>391.69900000000001</v>
      </c>
      <c r="Q20">
        <f t="shared" si="4"/>
        <v>303.03970431063442</v>
      </c>
      <c r="R20">
        <f t="shared" si="5"/>
        <v>30.53571319623768</v>
      </c>
      <c r="S20">
        <f t="shared" si="6"/>
        <v>39.4694429578526</v>
      </c>
      <c r="T20">
        <f t="shared" si="7"/>
        <v>0.16234702608878995</v>
      </c>
      <c r="U20">
        <f t="shared" si="8"/>
        <v>3.5497452026668554</v>
      </c>
      <c r="V20">
        <f t="shared" si="9"/>
        <v>0.15833209982612437</v>
      </c>
      <c r="W20">
        <f t="shared" si="10"/>
        <v>9.9310017604280376E-2</v>
      </c>
      <c r="X20">
        <f t="shared" si="11"/>
        <v>297.70199999999994</v>
      </c>
      <c r="Y20">
        <f t="shared" si="12"/>
        <v>18.185649069961361</v>
      </c>
      <c r="Z20">
        <f t="shared" si="13"/>
        <v>18.185649069961361</v>
      </c>
      <c r="AA20">
        <f t="shared" si="14"/>
        <v>2.0955831702994039</v>
      </c>
      <c r="AB20">
        <f t="shared" si="15"/>
        <v>64.981177515121061</v>
      </c>
      <c r="AC20">
        <f t="shared" si="16"/>
        <v>1.26371059926888</v>
      </c>
      <c r="AD20">
        <f t="shared" si="17"/>
        <v>1.9447333021547906</v>
      </c>
      <c r="AE20">
        <f t="shared" si="18"/>
        <v>0.83187257103052392</v>
      </c>
      <c r="AF20">
        <f t="shared" si="19"/>
        <v>-58.621388256335834</v>
      </c>
      <c r="AG20">
        <f t="shared" si="20"/>
        <v>-226.63431970630586</v>
      </c>
      <c r="AH20">
        <f t="shared" si="21"/>
        <v>-12.522738276349088</v>
      </c>
      <c r="AI20">
        <f t="shared" si="22"/>
        <v>-7.6446238990854454E-2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55101.757968825128</v>
      </c>
      <c r="AO20">
        <f t="shared" si="26"/>
        <v>1800</v>
      </c>
      <c r="AP20">
        <f t="shared" si="27"/>
        <v>1517.3999999999999</v>
      </c>
      <c r="AQ20">
        <f t="shared" si="28"/>
        <v>0.84299999999999997</v>
      </c>
      <c r="AR20">
        <f t="shared" si="29"/>
        <v>0.16538999999999998</v>
      </c>
      <c r="AS20">
        <v>1689715085</v>
      </c>
      <c r="AT20">
        <v>391.69900000000001</v>
      </c>
      <c r="AU20">
        <v>399.94</v>
      </c>
      <c r="AV20">
        <v>12.5412</v>
      </c>
      <c r="AW20">
        <v>11.3208</v>
      </c>
      <c r="AX20">
        <v>394.38</v>
      </c>
      <c r="AY20">
        <v>12.6303</v>
      </c>
      <c r="AZ20">
        <v>400.108</v>
      </c>
      <c r="BA20">
        <v>100.73399999999999</v>
      </c>
      <c r="BB20">
        <v>3.0727399999999998E-2</v>
      </c>
      <c r="BC20">
        <v>17.0014</v>
      </c>
      <c r="BD20">
        <v>16.897200000000002</v>
      </c>
      <c r="BE20">
        <v>999.9</v>
      </c>
      <c r="BF20">
        <v>0</v>
      </c>
      <c r="BG20">
        <v>0</v>
      </c>
      <c r="BH20">
        <v>10000</v>
      </c>
      <c r="BI20">
        <v>0</v>
      </c>
      <c r="BJ20">
        <v>577.21600000000001</v>
      </c>
      <c r="BK20">
        <v>-8.2408099999999997</v>
      </c>
      <c r="BL20">
        <v>396.67399999999998</v>
      </c>
      <c r="BM20">
        <v>404.52</v>
      </c>
      <c r="BN20">
        <v>1.22037</v>
      </c>
      <c r="BO20">
        <v>399.94</v>
      </c>
      <c r="BP20">
        <v>11.3208</v>
      </c>
      <c r="BQ20">
        <v>1.2633300000000001</v>
      </c>
      <c r="BR20">
        <v>1.14039</v>
      </c>
      <c r="BS20">
        <v>10.3695</v>
      </c>
      <c r="BT20">
        <v>8.8453700000000008</v>
      </c>
      <c r="BU20">
        <v>1800</v>
      </c>
      <c r="BV20">
        <v>0.90000100000000005</v>
      </c>
      <c r="BW20">
        <v>9.9999500000000005E-2</v>
      </c>
      <c r="BX20">
        <v>0</v>
      </c>
      <c r="BY20">
        <v>2.4813000000000001</v>
      </c>
      <c r="BZ20">
        <v>0</v>
      </c>
      <c r="CA20">
        <v>5092.01</v>
      </c>
      <c r="CB20">
        <v>17199.599999999999</v>
      </c>
      <c r="CC20">
        <v>37.436999999999998</v>
      </c>
      <c r="CD20">
        <v>39.936999999999998</v>
      </c>
      <c r="CE20">
        <v>38.936999999999998</v>
      </c>
      <c r="CF20">
        <v>37.686999999999998</v>
      </c>
      <c r="CG20">
        <v>36.5</v>
      </c>
      <c r="CH20">
        <v>1620</v>
      </c>
      <c r="CI20">
        <v>180</v>
      </c>
      <c r="CJ20">
        <v>0</v>
      </c>
      <c r="CK20">
        <v>1689715088.8</v>
      </c>
      <c r="CL20">
        <v>0</v>
      </c>
      <c r="CM20">
        <v>1689714900</v>
      </c>
      <c r="CN20" t="s">
        <v>354</v>
      </c>
      <c r="CO20">
        <v>1689714898</v>
      </c>
      <c r="CP20">
        <v>1689714900</v>
      </c>
      <c r="CQ20">
        <v>42</v>
      </c>
      <c r="CR20">
        <v>0.24199999999999999</v>
      </c>
      <c r="CS20">
        <v>-2.1999999999999999E-2</v>
      </c>
      <c r="CT20">
        <v>-2.6819999999999999</v>
      </c>
      <c r="CU20">
        <v>-8.8999999999999996E-2</v>
      </c>
      <c r="CV20">
        <v>409</v>
      </c>
      <c r="CW20">
        <v>11</v>
      </c>
      <c r="CX20">
        <v>0.39</v>
      </c>
      <c r="CY20">
        <v>0.05</v>
      </c>
      <c r="CZ20">
        <v>8.8721584372652504</v>
      </c>
      <c r="DA20">
        <v>-2.2819081437799E-2</v>
      </c>
      <c r="DB20">
        <v>2.9501466553284499E-2</v>
      </c>
      <c r="DC20">
        <v>1</v>
      </c>
      <c r="DD20">
        <v>399.98780952380901</v>
      </c>
      <c r="DE20">
        <v>-0.12724675324652199</v>
      </c>
      <c r="DF20">
        <v>2.7314079829211201E-2</v>
      </c>
      <c r="DG20">
        <v>-1</v>
      </c>
      <c r="DH20">
        <v>1799.9684999999999</v>
      </c>
      <c r="DI20">
        <v>2.7725098718120799E-2</v>
      </c>
      <c r="DJ20">
        <v>0.13447211606869799</v>
      </c>
      <c r="DK20">
        <v>1</v>
      </c>
      <c r="DL20">
        <v>2</v>
      </c>
      <c r="DM20">
        <v>2</v>
      </c>
      <c r="DN20" t="s">
        <v>355</v>
      </c>
      <c r="DO20">
        <v>2.6558199999999998</v>
      </c>
      <c r="DP20">
        <v>2.76301</v>
      </c>
      <c r="DQ20">
        <v>9.4173900000000005E-2</v>
      </c>
      <c r="DR20">
        <v>9.5511399999999996E-2</v>
      </c>
      <c r="DS20">
        <v>7.58857E-2</v>
      </c>
      <c r="DT20">
        <v>7.0344799999999999E-2</v>
      </c>
      <c r="DU20">
        <v>28875.599999999999</v>
      </c>
      <c r="DV20">
        <v>30172.9</v>
      </c>
      <c r="DW20">
        <v>29604.1</v>
      </c>
      <c r="DX20">
        <v>31088.3</v>
      </c>
      <c r="DY20">
        <v>35846.800000000003</v>
      </c>
      <c r="DZ20">
        <v>37898.699999999997</v>
      </c>
      <c r="EA20">
        <v>40626.1</v>
      </c>
      <c r="EB20">
        <v>43135.8</v>
      </c>
      <c r="EC20">
        <v>1.8799300000000001</v>
      </c>
      <c r="ED20">
        <v>2.2714799999999999</v>
      </c>
      <c r="EE20">
        <v>-2.99513E-2</v>
      </c>
      <c r="EF20">
        <v>0</v>
      </c>
      <c r="EG20">
        <v>17.395</v>
      </c>
      <c r="EH20">
        <v>999.9</v>
      </c>
      <c r="EI20">
        <v>40.380000000000003</v>
      </c>
      <c r="EJ20">
        <v>24.35</v>
      </c>
      <c r="EK20">
        <v>12.26</v>
      </c>
      <c r="EL20">
        <v>61.102699999999999</v>
      </c>
      <c r="EM20">
        <v>11.209899999999999</v>
      </c>
      <c r="EN20">
        <v>1</v>
      </c>
      <c r="EO20">
        <v>-0.41253299999999998</v>
      </c>
      <c r="EP20">
        <v>3.18736</v>
      </c>
      <c r="EQ20">
        <v>20.258500000000002</v>
      </c>
      <c r="ER20">
        <v>5.2408000000000001</v>
      </c>
      <c r="ES20">
        <v>11.8302</v>
      </c>
      <c r="ET20">
        <v>4.9814999999999996</v>
      </c>
      <c r="EU20">
        <v>3.2989999999999999</v>
      </c>
      <c r="EV20">
        <v>173</v>
      </c>
      <c r="EW20">
        <v>3913.4</v>
      </c>
      <c r="EX20">
        <v>9087.5</v>
      </c>
      <c r="EY20">
        <v>59.5</v>
      </c>
      <c r="EZ20">
        <v>1.8733200000000001</v>
      </c>
      <c r="FA20">
        <v>1.87897</v>
      </c>
      <c r="FB20">
        <v>1.87927</v>
      </c>
      <c r="FC20">
        <v>1.87988</v>
      </c>
      <c r="FD20">
        <v>1.8775500000000001</v>
      </c>
      <c r="FE20">
        <v>1.8767499999999999</v>
      </c>
      <c r="FF20">
        <v>1.8772899999999999</v>
      </c>
      <c r="FG20">
        <v>1.87486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-2.681</v>
      </c>
      <c r="FV20">
        <v>-8.9099999999999999E-2</v>
      </c>
      <c r="FW20">
        <v>-2.6826022624697501</v>
      </c>
      <c r="FX20">
        <v>1.4527828764109799E-4</v>
      </c>
      <c r="FY20">
        <v>-4.3579519040863002E-7</v>
      </c>
      <c r="FZ20">
        <v>2.0799061152897499E-10</v>
      </c>
      <c r="GA20">
        <v>-8.9063636363634999E-2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3.1</v>
      </c>
      <c r="GJ20">
        <v>3.1</v>
      </c>
      <c r="GK20">
        <v>1.02661</v>
      </c>
      <c r="GL20">
        <v>2.5268600000000001</v>
      </c>
      <c r="GM20">
        <v>1.54541</v>
      </c>
      <c r="GN20">
        <v>2.2900399999999999</v>
      </c>
      <c r="GO20">
        <v>1.5979000000000001</v>
      </c>
      <c r="GP20">
        <v>2.4182100000000002</v>
      </c>
      <c r="GQ20">
        <v>27.390999999999998</v>
      </c>
      <c r="GR20">
        <v>14.280900000000001</v>
      </c>
      <c r="GS20">
        <v>18</v>
      </c>
      <c r="GT20">
        <v>390.51100000000002</v>
      </c>
      <c r="GU20">
        <v>686.00800000000004</v>
      </c>
      <c r="GV20">
        <v>14.1229</v>
      </c>
      <c r="GW20">
        <v>21.416899999999998</v>
      </c>
      <c r="GX20">
        <v>30.000599999999999</v>
      </c>
      <c r="GY20">
        <v>21.512699999999999</v>
      </c>
      <c r="GZ20">
        <v>21.484200000000001</v>
      </c>
      <c r="HA20">
        <v>20.6035</v>
      </c>
      <c r="HB20">
        <v>10</v>
      </c>
      <c r="HC20">
        <v>-30</v>
      </c>
      <c r="HD20">
        <v>14.06</v>
      </c>
      <c r="HE20">
        <v>400</v>
      </c>
      <c r="HF20">
        <v>0</v>
      </c>
      <c r="HG20">
        <v>100.783</v>
      </c>
      <c r="HH20">
        <v>99.963899999999995</v>
      </c>
    </row>
    <row r="21" spans="1:216" x14ac:dyDescent="0.2">
      <c r="A21">
        <v>3</v>
      </c>
      <c r="B21">
        <v>1689715146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1689715146</v>
      </c>
      <c r="M21">
        <f t="shared" si="0"/>
        <v>1.2824359730337811E-3</v>
      </c>
      <c r="N21">
        <f t="shared" si="1"/>
        <v>1.2824359730337811</v>
      </c>
      <c r="O21">
        <f t="shared" si="2"/>
        <v>8.2508797668797929</v>
      </c>
      <c r="P21">
        <f t="shared" si="3"/>
        <v>391.88499999999999</v>
      </c>
      <c r="Q21">
        <f t="shared" si="4"/>
        <v>303.90152627541642</v>
      </c>
      <c r="R21">
        <f t="shared" si="5"/>
        <v>30.623113174542329</v>
      </c>
      <c r="S21">
        <f t="shared" si="6"/>
        <v>39.488905677721498</v>
      </c>
      <c r="T21">
        <f t="shared" si="7"/>
        <v>0.16156747919559442</v>
      </c>
      <c r="U21">
        <f t="shared" si="8"/>
        <v>3.5586548299760814</v>
      </c>
      <c r="V21">
        <f t="shared" si="9"/>
        <v>0.15760020244397596</v>
      </c>
      <c r="W21">
        <f t="shared" si="10"/>
        <v>9.8848456808243196E-2</v>
      </c>
      <c r="X21">
        <f t="shared" si="11"/>
        <v>248.05192199999996</v>
      </c>
      <c r="Y21">
        <f t="shared" si="12"/>
        <v>17.937402203734269</v>
      </c>
      <c r="Z21">
        <f t="shared" si="13"/>
        <v>17.937402203734269</v>
      </c>
      <c r="AA21">
        <f t="shared" si="14"/>
        <v>2.0631379834912154</v>
      </c>
      <c r="AB21">
        <f t="shared" si="15"/>
        <v>64.661853102304065</v>
      </c>
      <c r="AC21">
        <f t="shared" si="16"/>
        <v>1.2566799966520801</v>
      </c>
      <c r="AD21">
        <f t="shared" si="17"/>
        <v>1.9434642472492043</v>
      </c>
      <c r="AE21">
        <f t="shared" si="18"/>
        <v>0.80645798683913528</v>
      </c>
      <c r="AF21">
        <f t="shared" si="19"/>
        <v>-56.55542641078975</v>
      </c>
      <c r="AG21">
        <f t="shared" si="20"/>
        <v>-181.55205149264395</v>
      </c>
      <c r="AH21">
        <f t="shared" si="21"/>
        <v>-9.9932263087821873</v>
      </c>
      <c r="AI21">
        <f t="shared" si="22"/>
        <v>-4.8782212215940035E-2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55302.897686144621</v>
      </c>
      <c r="AO21">
        <f t="shared" si="26"/>
        <v>1499.8</v>
      </c>
      <c r="AP21">
        <f t="shared" si="27"/>
        <v>1264.3314</v>
      </c>
      <c r="AQ21">
        <f t="shared" si="28"/>
        <v>0.84299999999999997</v>
      </c>
      <c r="AR21">
        <f t="shared" si="29"/>
        <v>0.16538999999999998</v>
      </c>
      <c r="AS21">
        <v>1689715146</v>
      </c>
      <c r="AT21">
        <v>391.88499999999999</v>
      </c>
      <c r="AU21">
        <v>400.02300000000002</v>
      </c>
      <c r="AV21">
        <v>12.4712</v>
      </c>
      <c r="AW21">
        <v>11.293799999999999</v>
      </c>
      <c r="AX21">
        <v>394.56599999999997</v>
      </c>
      <c r="AY21">
        <v>12.5602</v>
      </c>
      <c r="AZ21">
        <v>400.13299999999998</v>
      </c>
      <c r="BA21">
        <v>100.736</v>
      </c>
      <c r="BB21">
        <v>3.05659E-2</v>
      </c>
      <c r="BC21">
        <v>16.991099999999999</v>
      </c>
      <c r="BD21">
        <v>16.805</v>
      </c>
      <c r="BE21">
        <v>999.9</v>
      </c>
      <c r="BF21">
        <v>0</v>
      </c>
      <c r="BG21">
        <v>0</v>
      </c>
      <c r="BH21">
        <v>10037.5</v>
      </c>
      <c r="BI21">
        <v>0</v>
      </c>
      <c r="BJ21">
        <v>575.25699999999995</v>
      </c>
      <c r="BK21">
        <v>-8.1376000000000008</v>
      </c>
      <c r="BL21">
        <v>396.834</v>
      </c>
      <c r="BM21">
        <v>404.59199999999998</v>
      </c>
      <c r="BN21">
        <v>1.1774</v>
      </c>
      <c r="BO21">
        <v>400.02300000000002</v>
      </c>
      <c r="BP21">
        <v>11.293799999999999</v>
      </c>
      <c r="BQ21">
        <v>1.2562899999999999</v>
      </c>
      <c r="BR21">
        <v>1.13768</v>
      </c>
      <c r="BS21">
        <v>10.2858</v>
      </c>
      <c r="BT21">
        <v>8.8101599999999998</v>
      </c>
      <c r="BU21">
        <v>1499.8</v>
      </c>
      <c r="BV21">
        <v>0.90000100000000005</v>
      </c>
      <c r="BW21">
        <v>9.9999400000000002E-2</v>
      </c>
      <c r="BX21">
        <v>0</v>
      </c>
      <c r="BY21">
        <v>2.6084999999999998</v>
      </c>
      <c r="BZ21">
        <v>0</v>
      </c>
      <c r="CA21">
        <v>4251.92</v>
      </c>
      <c r="CB21">
        <v>14331.1</v>
      </c>
      <c r="CC21">
        <v>37.436999999999998</v>
      </c>
      <c r="CD21">
        <v>40.186999999999998</v>
      </c>
      <c r="CE21">
        <v>39.125</v>
      </c>
      <c r="CF21">
        <v>37.875</v>
      </c>
      <c r="CG21">
        <v>36.625</v>
      </c>
      <c r="CH21">
        <v>1349.82</v>
      </c>
      <c r="CI21">
        <v>149.97999999999999</v>
      </c>
      <c r="CJ21">
        <v>0</v>
      </c>
      <c r="CK21">
        <v>1689715150</v>
      </c>
      <c r="CL21">
        <v>0</v>
      </c>
      <c r="CM21">
        <v>1689714900</v>
      </c>
      <c r="CN21" t="s">
        <v>354</v>
      </c>
      <c r="CO21">
        <v>1689714898</v>
      </c>
      <c r="CP21">
        <v>1689714900</v>
      </c>
      <c r="CQ21">
        <v>42</v>
      </c>
      <c r="CR21">
        <v>0.24199999999999999</v>
      </c>
      <c r="CS21">
        <v>-2.1999999999999999E-2</v>
      </c>
      <c r="CT21">
        <v>-2.6819999999999999</v>
      </c>
      <c r="CU21">
        <v>-8.8999999999999996E-2</v>
      </c>
      <c r="CV21">
        <v>409</v>
      </c>
      <c r="CW21">
        <v>11</v>
      </c>
      <c r="CX21">
        <v>0.39</v>
      </c>
      <c r="CY21">
        <v>0.05</v>
      </c>
      <c r="CZ21">
        <v>8.7690528364193305</v>
      </c>
      <c r="DA21">
        <v>-0.17079163101185901</v>
      </c>
      <c r="DB21">
        <v>3.80576603516374E-2</v>
      </c>
      <c r="DC21">
        <v>1</v>
      </c>
      <c r="DD21">
        <v>399.95675</v>
      </c>
      <c r="DE21">
        <v>0.23923308270665</v>
      </c>
      <c r="DF21">
        <v>5.0223376031480797E-2</v>
      </c>
      <c r="DG21">
        <v>-1</v>
      </c>
      <c r="DH21">
        <v>1499.98285714286</v>
      </c>
      <c r="DI21">
        <v>-0.12063126406156099</v>
      </c>
      <c r="DJ21">
        <v>0.16426293837987299</v>
      </c>
      <c r="DK21">
        <v>1</v>
      </c>
      <c r="DL21">
        <v>2</v>
      </c>
      <c r="DM21">
        <v>2</v>
      </c>
      <c r="DN21" t="s">
        <v>355</v>
      </c>
      <c r="DO21">
        <v>2.6558799999999998</v>
      </c>
      <c r="DP21">
        <v>2.7631700000000001</v>
      </c>
      <c r="DQ21">
        <v>9.4205499999999998E-2</v>
      </c>
      <c r="DR21">
        <v>9.5525100000000002E-2</v>
      </c>
      <c r="DS21">
        <v>7.5562099999999993E-2</v>
      </c>
      <c r="DT21">
        <v>7.0215600000000003E-2</v>
      </c>
      <c r="DU21">
        <v>28874.3</v>
      </c>
      <c r="DV21">
        <v>30170.3</v>
      </c>
      <c r="DW21">
        <v>29603.9</v>
      </c>
      <c r="DX21">
        <v>31086.2</v>
      </c>
      <c r="DY21">
        <v>35859.599999999999</v>
      </c>
      <c r="DZ21">
        <v>37901.699999999997</v>
      </c>
      <c r="EA21">
        <v>40626</v>
      </c>
      <c r="EB21">
        <v>43133.1</v>
      </c>
      <c r="EC21">
        <v>1.8801000000000001</v>
      </c>
      <c r="ED21">
        <v>2.2709299999999999</v>
      </c>
      <c r="EE21">
        <v>-3.5379099999999997E-2</v>
      </c>
      <c r="EF21">
        <v>0</v>
      </c>
      <c r="EG21">
        <v>17.3931</v>
      </c>
      <c r="EH21">
        <v>999.9</v>
      </c>
      <c r="EI21">
        <v>40.331000000000003</v>
      </c>
      <c r="EJ21">
        <v>24.35</v>
      </c>
      <c r="EK21">
        <v>12.245900000000001</v>
      </c>
      <c r="EL21">
        <v>60.912700000000001</v>
      </c>
      <c r="EM21">
        <v>11.2059</v>
      </c>
      <c r="EN21">
        <v>1</v>
      </c>
      <c r="EO21">
        <v>-0.411161</v>
      </c>
      <c r="EP21">
        <v>2.9672800000000001</v>
      </c>
      <c r="EQ21">
        <v>20.2651</v>
      </c>
      <c r="ER21">
        <v>5.2408000000000001</v>
      </c>
      <c r="ES21">
        <v>11.8302</v>
      </c>
      <c r="ET21">
        <v>4.9817</v>
      </c>
      <c r="EU21">
        <v>3.2989999999999999</v>
      </c>
      <c r="EV21">
        <v>173</v>
      </c>
      <c r="EW21">
        <v>3914.7</v>
      </c>
      <c r="EX21">
        <v>9088.7999999999993</v>
      </c>
      <c r="EY21">
        <v>59.5</v>
      </c>
      <c r="EZ21">
        <v>1.8733200000000001</v>
      </c>
      <c r="FA21">
        <v>1.87897</v>
      </c>
      <c r="FB21">
        <v>1.8792800000000001</v>
      </c>
      <c r="FC21">
        <v>1.8798999999999999</v>
      </c>
      <c r="FD21">
        <v>1.87758</v>
      </c>
      <c r="FE21">
        <v>1.8768199999999999</v>
      </c>
      <c r="FF21">
        <v>1.8772899999999999</v>
      </c>
      <c r="FG21">
        <v>1.8748800000000001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-2.681</v>
      </c>
      <c r="FV21">
        <v>-8.8999999999999996E-2</v>
      </c>
      <c r="FW21">
        <v>-2.6826022624697501</v>
      </c>
      <c r="FX21">
        <v>1.4527828764109799E-4</v>
      </c>
      <c r="FY21">
        <v>-4.3579519040863002E-7</v>
      </c>
      <c r="FZ21">
        <v>2.0799061152897499E-10</v>
      </c>
      <c r="GA21">
        <v>-8.9063636363634999E-2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4.0999999999999996</v>
      </c>
      <c r="GJ21">
        <v>4.0999999999999996</v>
      </c>
      <c r="GK21">
        <v>1.02661</v>
      </c>
      <c r="GL21">
        <v>2.5268600000000001</v>
      </c>
      <c r="GM21">
        <v>1.54541</v>
      </c>
      <c r="GN21">
        <v>2.2900399999999999</v>
      </c>
      <c r="GO21">
        <v>1.5979000000000001</v>
      </c>
      <c r="GP21">
        <v>2.4206500000000002</v>
      </c>
      <c r="GQ21">
        <v>27.390999999999998</v>
      </c>
      <c r="GR21">
        <v>14.2896</v>
      </c>
      <c r="GS21">
        <v>18</v>
      </c>
      <c r="GT21">
        <v>390.678</v>
      </c>
      <c r="GU21">
        <v>685.65899999999999</v>
      </c>
      <c r="GV21">
        <v>14.1732</v>
      </c>
      <c r="GW21">
        <v>21.4377</v>
      </c>
      <c r="GX21">
        <v>30.000299999999999</v>
      </c>
      <c r="GY21">
        <v>21.524100000000001</v>
      </c>
      <c r="GZ21">
        <v>21.493400000000001</v>
      </c>
      <c r="HA21">
        <v>20.6159</v>
      </c>
      <c r="HB21">
        <v>10</v>
      </c>
      <c r="HC21">
        <v>-30</v>
      </c>
      <c r="HD21">
        <v>14.1761</v>
      </c>
      <c r="HE21">
        <v>400</v>
      </c>
      <c r="HF21">
        <v>0</v>
      </c>
      <c r="HG21">
        <v>100.783</v>
      </c>
      <c r="HH21">
        <v>99.957300000000004</v>
      </c>
    </row>
    <row r="22" spans="1:216" x14ac:dyDescent="0.2">
      <c r="A22">
        <v>4</v>
      </c>
      <c r="B22">
        <v>1689715207.0999999</v>
      </c>
      <c r="C22">
        <v>183.09999990463299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1689715207.0999999</v>
      </c>
      <c r="M22">
        <f t="shared" si="0"/>
        <v>1.2321211336972723E-3</v>
      </c>
      <c r="N22">
        <f t="shared" si="1"/>
        <v>1.2321211336972724</v>
      </c>
      <c r="O22">
        <f t="shared" si="2"/>
        <v>8.0819187992685695</v>
      </c>
      <c r="P22">
        <f t="shared" si="3"/>
        <v>392.03</v>
      </c>
      <c r="Q22">
        <f t="shared" si="4"/>
        <v>304.41017542122586</v>
      </c>
      <c r="R22">
        <f t="shared" si="5"/>
        <v>30.674205812472053</v>
      </c>
      <c r="S22">
        <f t="shared" si="6"/>
        <v>39.503307956192998</v>
      </c>
      <c r="T22">
        <f t="shared" si="7"/>
        <v>0.1587051587343502</v>
      </c>
      <c r="U22">
        <f t="shared" si="8"/>
        <v>3.5616052615044889</v>
      </c>
      <c r="V22">
        <f t="shared" si="9"/>
        <v>0.15487850049955398</v>
      </c>
      <c r="W22">
        <f t="shared" si="10"/>
        <v>9.7135187948966917E-2</v>
      </c>
      <c r="X22">
        <f t="shared" si="11"/>
        <v>206.703405</v>
      </c>
      <c r="Y22">
        <f t="shared" si="12"/>
        <v>17.751543933554323</v>
      </c>
      <c r="Z22">
        <f t="shared" si="13"/>
        <v>17.751543933554323</v>
      </c>
      <c r="AA22">
        <f t="shared" si="14"/>
        <v>2.0391361063106146</v>
      </c>
      <c r="AB22">
        <f t="shared" si="15"/>
        <v>64.315320500152779</v>
      </c>
      <c r="AC22">
        <f t="shared" si="16"/>
        <v>1.2505870835974799</v>
      </c>
      <c r="AD22">
        <f t="shared" si="17"/>
        <v>1.9444621808181912</v>
      </c>
      <c r="AE22">
        <f t="shared" si="18"/>
        <v>0.78854902271313465</v>
      </c>
      <c r="AF22">
        <f t="shared" si="19"/>
        <v>-54.336541996049711</v>
      </c>
      <c r="AG22">
        <f t="shared" si="20"/>
        <v>-144.46001347336136</v>
      </c>
      <c r="AH22">
        <f t="shared" si="21"/>
        <v>-7.9376718502405517</v>
      </c>
      <c r="AI22">
        <f t="shared" si="22"/>
        <v>-3.0822319651605312E-2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55367.332536827125</v>
      </c>
      <c r="AO22">
        <f t="shared" si="26"/>
        <v>1249.79</v>
      </c>
      <c r="AP22">
        <f t="shared" si="27"/>
        <v>1053.5733</v>
      </c>
      <c r="AQ22">
        <f t="shared" si="28"/>
        <v>0.84300026404435946</v>
      </c>
      <c r="AR22">
        <f t="shared" si="29"/>
        <v>0.16539050960561374</v>
      </c>
      <c r="AS22">
        <v>1689715207.0999999</v>
      </c>
      <c r="AT22">
        <v>392.03</v>
      </c>
      <c r="AU22">
        <v>399.988</v>
      </c>
      <c r="AV22">
        <v>12.4108</v>
      </c>
      <c r="AW22">
        <v>11.280200000000001</v>
      </c>
      <c r="AX22">
        <v>394.71100000000001</v>
      </c>
      <c r="AY22">
        <v>12.4999</v>
      </c>
      <c r="AZ22">
        <v>400.37200000000001</v>
      </c>
      <c r="BA22">
        <v>100.736</v>
      </c>
      <c r="BB22">
        <v>3.00331E-2</v>
      </c>
      <c r="BC22">
        <v>16.999199999999998</v>
      </c>
      <c r="BD22">
        <v>16.782499999999999</v>
      </c>
      <c r="BE22">
        <v>999.9</v>
      </c>
      <c r="BF22">
        <v>0</v>
      </c>
      <c r="BG22">
        <v>0</v>
      </c>
      <c r="BH22">
        <v>10050</v>
      </c>
      <c r="BI22">
        <v>0</v>
      </c>
      <c r="BJ22">
        <v>565.26300000000003</v>
      </c>
      <c r="BK22">
        <v>-7.9573999999999998</v>
      </c>
      <c r="BL22">
        <v>396.95699999999999</v>
      </c>
      <c r="BM22">
        <v>404.55099999999999</v>
      </c>
      <c r="BN22">
        <v>1.1305799999999999</v>
      </c>
      <c r="BO22">
        <v>399.988</v>
      </c>
      <c r="BP22">
        <v>11.280200000000001</v>
      </c>
      <c r="BQ22">
        <v>1.2502200000000001</v>
      </c>
      <c r="BR22">
        <v>1.1363300000000001</v>
      </c>
      <c r="BS22">
        <v>10.2134</v>
      </c>
      <c r="BT22">
        <v>8.7925799999999992</v>
      </c>
      <c r="BU22">
        <v>1249.79</v>
      </c>
      <c r="BV22">
        <v>0.89999300000000004</v>
      </c>
      <c r="BW22">
        <v>0.100007</v>
      </c>
      <c r="BX22">
        <v>0</v>
      </c>
      <c r="BY22">
        <v>2.3988</v>
      </c>
      <c r="BZ22">
        <v>0</v>
      </c>
      <c r="CA22">
        <v>3564.6</v>
      </c>
      <c r="CB22">
        <v>11942.1</v>
      </c>
      <c r="CC22">
        <v>37.375</v>
      </c>
      <c r="CD22">
        <v>40.436999999999998</v>
      </c>
      <c r="CE22">
        <v>39.25</v>
      </c>
      <c r="CF22">
        <v>38.125</v>
      </c>
      <c r="CG22">
        <v>36.686999999999998</v>
      </c>
      <c r="CH22">
        <v>1124.8</v>
      </c>
      <c r="CI22">
        <v>124.99</v>
      </c>
      <c r="CJ22">
        <v>0</v>
      </c>
      <c r="CK22">
        <v>1689715211.2</v>
      </c>
      <c r="CL22">
        <v>0</v>
      </c>
      <c r="CM22">
        <v>1689714900</v>
      </c>
      <c r="CN22" t="s">
        <v>354</v>
      </c>
      <c r="CO22">
        <v>1689714898</v>
      </c>
      <c r="CP22">
        <v>1689714900</v>
      </c>
      <c r="CQ22">
        <v>42</v>
      </c>
      <c r="CR22">
        <v>0.24199999999999999</v>
      </c>
      <c r="CS22">
        <v>-2.1999999999999999E-2</v>
      </c>
      <c r="CT22">
        <v>-2.6819999999999999</v>
      </c>
      <c r="CU22">
        <v>-8.8999999999999996E-2</v>
      </c>
      <c r="CV22">
        <v>409</v>
      </c>
      <c r="CW22">
        <v>11</v>
      </c>
      <c r="CX22">
        <v>0.39</v>
      </c>
      <c r="CY22">
        <v>0.05</v>
      </c>
      <c r="CZ22">
        <v>8.6187993754624301</v>
      </c>
      <c r="DA22">
        <v>-0.24232683014421499</v>
      </c>
      <c r="DB22">
        <v>5.7231179839204699E-2</v>
      </c>
      <c r="DC22">
        <v>1</v>
      </c>
      <c r="DD22">
        <v>399.99338095238102</v>
      </c>
      <c r="DE22">
        <v>-3.0494503164596801E-2</v>
      </c>
      <c r="DF22">
        <v>3.3818107562264797E-2</v>
      </c>
      <c r="DG22">
        <v>-1</v>
      </c>
      <c r="DH22">
        <v>1250.0033333333299</v>
      </c>
      <c r="DI22">
        <v>-0.11966101538598201</v>
      </c>
      <c r="DJ22">
        <v>0.14210436585004399</v>
      </c>
      <c r="DK22">
        <v>1</v>
      </c>
      <c r="DL22">
        <v>2</v>
      </c>
      <c r="DM22">
        <v>2</v>
      </c>
      <c r="DN22" t="s">
        <v>355</v>
      </c>
      <c r="DO22">
        <v>2.6565300000000001</v>
      </c>
      <c r="DP22">
        <v>2.7627600000000001</v>
      </c>
      <c r="DQ22">
        <v>9.4227699999999998E-2</v>
      </c>
      <c r="DR22">
        <v>9.5515299999999997E-2</v>
      </c>
      <c r="DS22">
        <v>7.5281000000000001E-2</v>
      </c>
      <c r="DT22">
        <v>7.0149000000000003E-2</v>
      </c>
      <c r="DU22">
        <v>28871.1</v>
      </c>
      <c r="DV22">
        <v>30168.6</v>
      </c>
      <c r="DW22">
        <v>29601.4</v>
      </c>
      <c r="DX22">
        <v>31084.3</v>
      </c>
      <c r="DY22">
        <v>35867.800000000003</v>
      </c>
      <c r="DZ22">
        <v>37903</v>
      </c>
      <c r="EA22">
        <v>40622.699999999997</v>
      </c>
      <c r="EB22">
        <v>43131.4</v>
      </c>
      <c r="EC22">
        <v>1.8793200000000001</v>
      </c>
      <c r="ED22">
        <v>2.2704499999999999</v>
      </c>
      <c r="EE22">
        <v>-3.7029399999999997E-2</v>
      </c>
      <c r="EF22">
        <v>0</v>
      </c>
      <c r="EG22">
        <v>17.398099999999999</v>
      </c>
      <c r="EH22">
        <v>999.9</v>
      </c>
      <c r="EI22">
        <v>40.281999999999996</v>
      </c>
      <c r="EJ22">
        <v>24.34</v>
      </c>
      <c r="EK22">
        <v>12.2217</v>
      </c>
      <c r="EL22">
        <v>60.965400000000002</v>
      </c>
      <c r="EM22">
        <v>9.9198699999999995</v>
      </c>
      <c r="EN22">
        <v>1</v>
      </c>
      <c r="EO22">
        <v>-0.40834300000000001</v>
      </c>
      <c r="EP22">
        <v>3.1533600000000002</v>
      </c>
      <c r="EQ22">
        <v>20.2638</v>
      </c>
      <c r="ER22">
        <v>5.2411000000000003</v>
      </c>
      <c r="ES22">
        <v>11.8302</v>
      </c>
      <c r="ET22">
        <v>4.9819000000000004</v>
      </c>
      <c r="EU22">
        <v>3.2989999999999999</v>
      </c>
      <c r="EV22">
        <v>173</v>
      </c>
      <c r="EW22">
        <v>3916.3</v>
      </c>
      <c r="EX22">
        <v>9090.4</v>
      </c>
      <c r="EY22">
        <v>59.5</v>
      </c>
      <c r="EZ22">
        <v>1.8733200000000001</v>
      </c>
      <c r="FA22">
        <v>1.87897</v>
      </c>
      <c r="FB22">
        <v>1.87927</v>
      </c>
      <c r="FC22">
        <v>1.87988</v>
      </c>
      <c r="FD22">
        <v>1.87757</v>
      </c>
      <c r="FE22">
        <v>1.87673</v>
      </c>
      <c r="FF22">
        <v>1.8773</v>
      </c>
      <c r="FG22">
        <v>1.8748899999999999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-2.681</v>
      </c>
      <c r="FV22">
        <v>-8.9099999999999999E-2</v>
      </c>
      <c r="FW22">
        <v>-2.6826022624697501</v>
      </c>
      <c r="FX22">
        <v>1.4527828764109799E-4</v>
      </c>
      <c r="FY22">
        <v>-4.3579519040863002E-7</v>
      </c>
      <c r="FZ22">
        <v>2.0799061152897499E-10</v>
      </c>
      <c r="GA22">
        <v>-8.9063636363634999E-2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5.2</v>
      </c>
      <c r="GJ22">
        <v>5.0999999999999996</v>
      </c>
      <c r="GK22">
        <v>1.02783</v>
      </c>
      <c r="GL22">
        <v>2.52441</v>
      </c>
      <c r="GM22">
        <v>1.54541</v>
      </c>
      <c r="GN22">
        <v>2.2900399999999999</v>
      </c>
      <c r="GO22">
        <v>1.5979000000000001</v>
      </c>
      <c r="GP22">
        <v>2.3986800000000001</v>
      </c>
      <c r="GQ22">
        <v>27.390999999999998</v>
      </c>
      <c r="GR22">
        <v>14.280900000000001</v>
      </c>
      <c r="GS22">
        <v>18</v>
      </c>
      <c r="GT22">
        <v>390.43799999999999</v>
      </c>
      <c r="GU22">
        <v>685.48299999999995</v>
      </c>
      <c r="GV22">
        <v>14.1379</v>
      </c>
      <c r="GW22">
        <v>21.464099999999998</v>
      </c>
      <c r="GX22">
        <v>30.0001</v>
      </c>
      <c r="GY22">
        <v>21.542899999999999</v>
      </c>
      <c r="GZ22">
        <v>21.510300000000001</v>
      </c>
      <c r="HA22">
        <v>20.625800000000002</v>
      </c>
      <c r="HB22">
        <v>10</v>
      </c>
      <c r="HC22">
        <v>-30</v>
      </c>
      <c r="HD22">
        <v>14.145099999999999</v>
      </c>
      <c r="HE22">
        <v>400</v>
      </c>
      <c r="HF22">
        <v>0</v>
      </c>
      <c r="HG22">
        <v>100.774</v>
      </c>
      <c r="HH22">
        <v>99.952399999999997</v>
      </c>
    </row>
    <row r="23" spans="1:216" x14ac:dyDescent="0.2">
      <c r="A23">
        <v>5</v>
      </c>
      <c r="B23">
        <v>1689715268.0999999</v>
      </c>
      <c r="C23">
        <v>244.09999990463299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1689715268.0999999</v>
      </c>
      <c r="M23">
        <f t="shared" si="0"/>
        <v>1.1984883543543201E-3</v>
      </c>
      <c r="N23">
        <f t="shared" si="1"/>
        <v>1.1984883543543201</v>
      </c>
      <c r="O23">
        <f t="shared" si="2"/>
        <v>7.9264938611223474</v>
      </c>
      <c r="P23">
        <f t="shared" si="3"/>
        <v>392.08699999999999</v>
      </c>
      <c r="Q23">
        <f t="shared" si="4"/>
        <v>306.84345205900695</v>
      </c>
      <c r="R23">
        <f t="shared" si="5"/>
        <v>30.920318989635728</v>
      </c>
      <c r="S23">
        <f t="shared" si="6"/>
        <v>39.510229174966803</v>
      </c>
      <c r="T23">
        <f t="shared" si="7"/>
        <v>0.15998800052922954</v>
      </c>
      <c r="U23">
        <f t="shared" si="8"/>
        <v>3.5542844579526114</v>
      </c>
      <c r="V23">
        <f t="shared" si="9"/>
        <v>0.15609224741368904</v>
      </c>
      <c r="W23">
        <f t="shared" si="10"/>
        <v>9.7899771494110888E-2</v>
      </c>
      <c r="X23">
        <f t="shared" si="11"/>
        <v>165.419307</v>
      </c>
      <c r="Y23">
        <f t="shared" si="12"/>
        <v>17.511917064706175</v>
      </c>
      <c r="Z23">
        <f t="shared" si="13"/>
        <v>17.511917064706175</v>
      </c>
      <c r="AA23">
        <f t="shared" si="14"/>
        <v>2.0085522519543351</v>
      </c>
      <c r="AB23">
        <f t="shared" si="15"/>
        <v>64.328264575090401</v>
      </c>
      <c r="AC23">
        <f t="shared" si="16"/>
        <v>1.2473392863664801</v>
      </c>
      <c r="AD23">
        <f t="shared" si="17"/>
        <v>1.9390221306381747</v>
      </c>
      <c r="AE23">
        <f t="shared" si="18"/>
        <v>0.76121296558785501</v>
      </c>
      <c r="AF23">
        <f t="shared" si="19"/>
        <v>-52.853336427025518</v>
      </c>
      <c r="AG23">
        <f t="shared" si="20"/>
        <v>-106.71565917576673</v>
      </c>
      <c r="AH23">
        <f t="shared" si="21"/>
        <v>-5.8671880445947995</v>
      </c>
      <c r="AI23">
        <f t="shared" si="22"/>
        <v>-1.6876647387036314E-2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55212.11380978737</v>
      </c>
      <c r="AO23">
        <f t="shared" si="26"/>
        <v>1000.18</v>
      </c>
      <c r="AP23">
        <f t="shared" si="27"/>
        <v>843.15149999999994</v>
      </c>
      <c r="AQ23">
        <f t="shared" si="28"/>
        <v>0.84299976004319221</v>
      </c>
      <c r="AR23">
        <f t="shared" si="29"/>
        <v>0.165389536883361</v>
      </c>
      <c r="AS23">
        <v>1689715268.0999999</v>
      </c>
      <c r="AT23">
        <v>392.08699999999999</v>
      </c>
      <c r="AU23">
        <v>399.89</v>
      </c>
      <c r="AV23">
        <v>12.3782</v>
      </c>
      <c r="AW23">
        <v>11.2782</v>
      </c>
      <c r="AX23">
        <v>394.767</v>
      </c>
      <c r="AY23">
        <v>12.4673</v>
      </c>
      <c r="AZ23">
        <v>400.29</v>
      </c>
      <c r="BA23">
        <v>100.738</v>
      </c>
      <c r="BB23">
        <v>3.1036399999999999E-2</v>
      </c>
      <c r="BC23">
        <v>16.954999999999998</v>
      </c>
      <c r="BD23">
        <v>16.701899999999998</v>
      </c>
      <c r="BE23">
        <v>999.9</v>
      </c>
      <c r="BF23">
        <v>0</v>
      </c>
      <c r="BG23">
        <v>0</v>
      </c>
      <c r="BH23">
        <v>10018.799999999999</v>
      </c>
      <c r="BI23">
        <v>0</v>
      </c>
      <c r="BJ23">
        <v>562.47500000000002</v>
      </c>
      <c r="BK23">
        <v>-7.8029200000000003</v>
      </c>
      <c r="BL23">
        <v>397.00099999999998</v>
      </c>
      <c r="BM23">
        <v>404.45100000000002</v>
      </c>
      <c r="BN23">
        <v>1.09999</v>
      </c>
      <c r="BO23">
        <v>399.89</v>
      </c>
      <c r="BP23">
        <v>11.2782</v>
      </c>
      <c r="BQ23">
        <v>1.24695</v>
      </c>
      <c r="BR23">
        <v>1.1361399999999999</v>
      </c>
      <c r="BS23">
        <v>10.174300000000001</v>
      </c>
      <c r="BT23">
        <v>8.7901299999999996</v>
      </c>
      <c r="BU23">
        <v>1000.18</v>
      </c>
      <c r="BV23">
        <v>0.90001200000000003</v>
      </c>
      <c r="BW23">
        <v>9.9987900000000005E-2</v>
      </c>
      <c r="BX23">
        <v>0</v>
      </c>
      <c r="BY23">
        <v>2.5899000000000001</v>
      </c>
      <c r="BZ23">
        <v>0</v>
      </c>
      <c r="CA23">
        <v>2918.02</v>
      </c>
      <c r="CB23">
        <v>9557.0499999999993</v>
      </c>
      <c r="CC23">
        <v>37.125</v>
      </c>
      <c r="CD23">
        <v>40.561999999999998</v>
      </c>
      <c r="CE23">
        <v>39.375</v>
      </c>
      <c r="CF23">
        <v>38.25</v>
      </c>
      <c r="CG23">
        <v>36.561999999999998</v>
      </c>
      <c r="CH23">
        <v>900.17</v>
      </c>
      <c r="CI23">
        <v>100.01</v>
      </c>
      <c r="CJ23">
        <v>0</v>
      </c>
      <c r="CK23">
        <v>1689715272.4000001</v>
      </c>
      <c r="CL23">
        <v>0</v>
      </c>
      <c r="CM23">
        <v>1689714900</v>
      </c>
      <c r="CN23" t="s">
        <v>354</v>
      </c>
      <c r="CO23">
        <v>1689714898</v>
      </c>
      <c r="CP23">
        <v>1689714900</v>
      </c>
      <c r="CQ23">
        <v>42</v>
      </c>
      <c r="CR23">
        <v>0.24199999999999999</v>
      </c>
      <c r="CS23">
        <v>-2.1999999999999999E-2</v>
      </c>
      <c r="CT23">
        <v>-2.6819999999999999</v>
      </c>
      <c r="CU23">
        <v>-8.8999999999999996E-2</v>
      </c>
      <c r="CV23">
        <v>409</v>
      </c>
      <c r="CW23">
        <v>11</v>
      </c>
      <c r="CX23">
        <v>0.39</v>
      </c>
      <c r="CY23">
        <v>0.05</v>
      </c>
      <c r="CZ23">
        <v>8.50998162513255</v>
      </c>
      <c r="DA23">
        <v>0.21764631304406401</v>
      </c>
      <c r="DB23">
        <v>4.0490474293991503E-2</v>
      </c>
      <c r="DC23">
        <v>1</v>
      </c>
      <c r="DD23">
        <v>399.97404761904801</v>
      </c>
      <c r="DE23">
        <v>-0.101220779220977</v>
      </c>
      <c r="DF23">
        <v>2.9215905958872301E-2</v>
      </c>
      <c r="DG23">
        <v>-1</v>
      </c>
      <c r="DH23">
        <v>999.99085000000002</v>
      </c>
      <c r="DI23">
        <v>-0.223516974927461</v>
      </c>
      <c r="DJ23">
        <v>0.14863958927550999</v>
      </c>
      <c r="DK23">
        <v>1</v>
      </c>
      <c r="DL23">
        <v>2</v>
      </c>
      <c r="DM23">
        <v>2</v>
      </c>
      <c r="DN23" t="s">
        <v>355</v>
      </c>
      <c r="DO23">
        <v>2.6562700000000001</v>
      </c>
      <c r="DP23">
        <v>2.7634799999999999</v>
      </c>
      <c r="DQ23">
        <v>9.4234200000000004E-2</v>
      </c>
      <c r="DR23">
        <v>9.5494599999999999E-2</v>
      </c>
      <c r="DS23">
        <v>7.5127700000000006E-2</v>
      </c>
      <c r="DT23">
        <v>7.01373E-2</v>
      </c>
      <c r="DU23">
        <v>28868.799999999999</v>
      </c>
      <c r="DV23">
        <v>30167.9</v>
      </c>
      <c r="DW23">
        <v>29599.5</v>
      </c>
      <c r="DX23">
        <v>31082.9</v>
      </c>
      <c r="DY23">
        <v>35871.4</v>
      </c>
      <c r="DZ23">
        <v>37901.9</v>
      </c>
      <c r="EA23">
        <v>40619.800000000003</v>
      </c>
      <c r="EB23">
        <v>43129.5</v>
      </c>
      <c r="EC23">
        <v>1.8788499999999999</v>
      </c>
      <c r="ED23">
        <v>2.2701500000000001</v>
      </c>
      <c r="EE23">
        <v>-3.9264599999999997E-2</v>
      </c>
      <c r="EF23">
        <v>0</v>
      </c>
      <c r="EG23">
        <v>17.354600000000001</v>
      </c>
      <c r="EH23">
        <v>999.9</v>
      </c>
      <c r="EI23">
        <v>40.232999999999997</v>
      </c>
      <c r="EJ23">
        <v>24.34</v>
      </c>
      <c r="EK23">
        <v>12.2075</v>
      </c>
      <c r="EL23">
        <v>61.525399999999998</v>
      </c>
      <c r="EM23">
        <v>10.016</v>
      </c>
      <c r="EN23">
        <v>1</v>
      </c>
      <c r="EO23">
        <v>-0.40783000000000003</v>
      </c>
      <c r="EP23">
        <v>2.6811500000000001</v>
      </c>
      <c r="EQ23">
        <v>20.2742</v>
      </c>
      <c r="ER23">
        <v>5.2411000000000003</v>
      </c>
      <c r="ES23">
        <v>11.8302</v>
      </c>
      <c r="ET23">
        <v>4.9819000000000004</v>
      </c>
      <c r="EU23">
        <v>3.2989999999999999</v>
      </c>
      <c r="EV23">
        <v>173</v>
      </c>
      <c r="EW23">
        <v>3917.8</v>
      </c>
      <c r="EX23">
        <v>9092</v>
      </c>
      <c r="EY23">
        <v>59.5</v>
      </c>
      <c r="EZ23">
        <v>1.8733200000000001</v>
      </c>
      <c r="FA23">
        <v>1.87897</v>
      </c>
      <c r="FB23">
        <v>1.8792800000000001</v>
      </c>
      <c r="FC23">
        <v>1.87991</v>
      </c>
      <c r="FD23">
        <v>1.8775900000000001</v>
      </c>
      <c r="FE23">
        <v>1.8768199999999999</v>
      </c>
      <c r="FF23">
        <v>1.8772899999999999</v>
      </c>
      <c r="FG23">
        <v>1.8749100000000001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-2.68</v>
      </c>
      <c r="FV23">
        <v>-8.9099999999999999E-2</v>
      </c>
      <c r="FW23">
        <v>-2.6826022624697501</v>
      </c>
      <c r="FX23">
        <v>1.4527828764109799E-4</v>
      </c>
      <c r="FY23">
        <v>-4.3579519040863002E-7</v>
      </c>
      <c r="FZ23">
        <v>2.0799061152897499E-10</v>
      </c>
      <c r="GA23">
        <v>-8.9063636363634999E-2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6.2</v>
      </c>
      <c r="GJ23">
        <v>6.1</v>
      </c>
      <c r="GK23">
        <v>1.02783</v>
      </c>
      <c r="GL23">
        <v>2.5268600000000001</v>
      </c>
      <c r="GM23">
        <v>1.54541</v>
      </c>
      <c r="GN23">
        <v>2.2900399999999999</v>
      </c>
      <c r="GO23">
        <v>1.5979000000000001</v>
      </c>
      <c r="GP23">
        <v>2.3730500000000001</v>
      </c>
      <c r="GQ23">
        <v>27.390999999999998</v>
      </c>
      <c r="GR23">
        <v>14.280900000000001</v>
      </c>
      <c r="GS23">
        <v>18</v>
      </c>
      <c r="GT23">
        <v>390.34699999999998</v>
      </c>
      <c r="GU23">
        <v>685.46199999999999</v>
      </c>
      <c r="GV23">
        <v>14.418100000000001</v>
      </c>
      <c r="GW23">
        <v>21.491299999999999</v>
      </c>
      <c r="GX23">
        <v>30</v>
      </c>
      <c r="GY23">
        <v>21.562100000000001</v>
      </c>
      <c r="GZ23">
        <v>21.5273</v>
      </c>
      <c r="HA23">
        <v>20.6358</v>
      </c>
      <c r="HB23">
        <v>10</v>
      </c>
      <c r="HC23">
        <v>-30</v>
      </c>
      <c r="HD23">
        <v>14.4521</v>
      </c>
      <c r="HE23">
        <v>400</v>
      </c>
      <c r="HF23">
        <v>0</v>
      </c>
      <c r="HG23">
        <v>100.768</v>
      </c>
      <c r="HH23">
        <v>99.948099999999997</v>
      </c>
    </row>
    <row r="24" spans="1:216" x14ac:dyDescent="0.2">
      <c r="A24">
        <v>6</v>
      </c>
      <c r="B24">
        <v>1689715329.0999999</v>
      </c>
      <c r="C24">
        <v>305.09999990463302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1689715329.0999999</v>
      </c>
      <c r="M24">
        <f t="shared" si="0"/>
        <v>1.1461980375616935E-3</v>
      </c>
      <c r="N24">
        <f t="shared" si="1"/>
        <v>1.1461980375616936</v>
      </c>
      <c r="O24">
        <f t="shared" si="2"/>
        <v>7.8166143713826877</v>
      </c>
      <c r="P24">
        <f t="shared" si="3"/>
        <v>392.27800000000002</v>
      </c>
      <c r="Q24">
        <f t="shared" si="4"/>
        <v>306.1135182146694</v>
      </c>
      <c r="R24">
        <f t="shared" si="5"/>
        <v>30.846613437375659</v>
      </c>
      <c r="S24">
        <f t="shared" si="6"/>
        <v>39.529282785548602</v>
      </c>
      <c r="T24">
        <f t="shared" si="7"/>
        <v>0.1557596539239777</v>
      </c>
      <c r="U24">
        <f t="shared" si="8"/>
        <v>3.549692463280933</v>
      </c>
      <c r="V24">
        <f t="shared" si="9"/>
        <v>0.15205988302553872</v>
      </c>
      <c r="W24">
        <f t="shared" si="10"/>
        <v>9.5362517071335681E-2</v>
      </c>
      <c r="X24">
        <f t="shared" si="11"/>
        <v>124.0376047837058</v>
      </c>
      <c r="Y24">
        <f t="shared" si="12"/>
        <v>17.376025814264374</v>
      </c>
      <c r="Z24">
        <f t="shared" si="13"/>
        <v>17.376025814264374</v>
      </c>
      <c r="AA24">
        <f t="shared" si="14"/>
        <v>1.9913877574699339</v>
      </c>
      <c r="AB24">
        <f t="shared" si="15"/>
        <v>63.925087618359989</v>
      </c>
      <c r="AC24">
        <f t="shared" si="16"/>
        <v>1.24400782568524</v>
      </c>
      <c r="AD24">
        <f t="shared" si="17"/>
        <v>1.9460400791503136</v>
      </c>
      <c r="AE24">
        <f t="shared" si="18"/>
        <v>0.74737993178469386</v>
      </c>
      <c r="AF24">
        <f t="shared" si="19"/>
        <v>-50.547333456470682</v>
      </c>
      <c r="AG24">
        <f t="shared" si="20"/>
        <v>-69.66399141137191</v>
      </c>
      <c r="AH24">
        <f t="shared" si="21"/>
        <v>-3.8334901205396945</v>
      </c>
      <c r="AI24">
        <f t="shared" si="22"/>
        <v>-7.21020467648259E-3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55098.655203102287</v>
      </c>
      <c r="AO24">
        <f t="shared" si="26"/>
        <v>749.96199999999999</v>
      </c>
      <c r="AP24">
        <f t="shared" si="27"/>
        <v>632.2186860019201</v>
      </c>
      <c r="AQ24">
        <f t="shared" si="28"/>
        <v>0.84300096005120273</v>
      </c>
      <c r="AR24">
        <f t="shared" si="29"/>
        <v>0.16539185289882127</v>
      </c>
      <c r="AS24">
        <v>1689715329.0999999</v>
      </c>
      <c r="AT24">
        <v>392.27800000000002</v>
      </c>
      <c r="AU24">
        <v>399.959</v>
      </c>
      <c r="AV24">
        <v>12.3452</v>
      </c>
      <c r="AW24">
        <v>11.2933</v>
      </c>
      <c r="AX24">
        <v>394.95800000000003</v>
      </c>
      <c r="AY24">
        <v>12.4343</v>
      </c>
      <c r="AZ24">
        <v>400.34399999999999</v>
      </c>
      <c r="BA24">
        <v>100.738</v>
      </c>
      <c r="BB24">
        <v>3.05437E-2</v>
      </c>
      <c r="BC24">
        <v>17.012</v>
      </c>
      <c r="BD24">
        <v>16.714600000000001</v>
      </c>
      <c r="BE24">
        <v>999.9</v>
      </c>
      <c r="BF24">
        <v>0</v>
      </c>
      <c r="BG24">
        <v>0</v>
      </c>
      <c r="BH24">
        <v>9999.3799999999992</v>
      </c>
      <c r="BI24">
        <v>0</v>
      </c>
      <c r="BJ24">
        <v>565.50699999999995</v>
      </c>
      <c r="BK24">
        <v>-7.6812399999999998</v>
      </c>
      <c r="BL24">
        <v>397.18099999999998</v>
      </c>
      <c r="BM24">
        <v>404.52800000000002</v>
      </c>
      <c r="BN24">
        <v>1.0519099999999999</v>
      </c>
      <c r="BO24">
        <v>399.959</v>
      </c>
      <c r="BP24">
        <v>11.2933</v>
      </c>
      <c r="BQ24">
        <v>1.2436400000000001</v>
      </c>
      <c r="BR24">
        <v>1.13767</v>
      </c>
      <c r="BS24">
        <v>10.134399999999999</v>
      </c>
      <c r="BT24">
        <v>8.8099699999999999</v>
      </c>
      <c r="BU24">
        <v>749.96199999999999</v>
      </c>
      <c r="BV24">
        <v>0.89996699999999996</v>
      </c>
      <c r="BW24">
        <v>0.100033</v>
      </c>
      <c r="BX24">
        <v>0</v>
      </c>
      <c r="BY24">
        <v>2.5998000000000001</v>
      </c>
      <c r="BZ24">
        <v>0</v>
      </c>
      <c r="CA24">
        <v>2335.79</v>
      </c>
      <c r="CB24">
        <v>7166.1</v>
      </c>
      <c r="CC24">
        <v>36.811999999999998</v>
      </c>
      <c r="CD24">
        <v>40.625</v>
      </c>
      <c r="CE24">
        <v>39.25</v>
      </c>
      <c r="CF24">
        <v>38.311999999999998</v>
      </c>
      <c r="CG24">
        <v>36.436999999999998</v>
      </c>
      <c r="CH24">
        <v>674.94</v>
      </c>
      <c r="CI24">
        <v>75.02</v>
      </c>
      <c r="CJ24">
        <v>0</v>
      </c>
      <c r="CK24">
        <v>1689715333</v>
      </c>
      <c r="CL24">
        <v>0</v>
      </c>
      <c r="CM24">
        <v>1689714900</v>
      </c>
      <c r="CN24" t="s">
        <v>354</v>
      </c>
      <c r="CO24">
        <v>1689714898</v>
      </c>
      <c r="CP24">
        <v>1689714900</v>
      </c>
      <c r="CQ24">
        <v>42</v>
      </c>
      <c r="CR24">
        <v>0.24199999999999999</v>
      </c>
      <c r="CS24">
        <v>-2.1999999999999999E-2</v>
      </c>
      <c r="CT24">
        <v>-2.6819999999999999</v>
      </c>
      <c r="CU24">
        <v>-8.8999999999999996E-2</v>
      </c>
      <c r="CV24">
        <v>409</v>
      </c>
      <c r="CW24">
        <v>11</v>
      </c>
      <c r="CX24">
        <v>0.39</v>
      </c>
      <c r="CY24">
        <v>0.05</v>
      </c>
      <c r="CZ24">
        <v>8.3110598663037791</v>
      </c>
      <c r="DA24">
        <v>-2.2237143917559099E-2</v>
      </c>
      <c r="DB24">
        <v>2.4997938369126799E-2</v>
      </c>
      <c r="DC24">
        <v>1</v>
      </c>
      <c r="DD24">
        <v>400.00569999999999</v>
      </c>
      <c r="DE24">
        <v>-7.5699248120202595E-2</v>
      </c>
      <c r="DF24">
        <v>1.8697860840215099E-2</v>
      </c>
      <c r="DG24">
        <v>-1</v>
      </c>
      <c r="DH24">
        <v>750.00680952381003</v>
      </c>
      <c r="DI24">
        <v>0.16566557415772501</v>
      </c>
      <c r="DJ24">
        <v>0.13575244242217599</v>
      </c>
      <c r="DK24">
        <v>1</v>
      </c>
      <c r="DL24">
        <v>2</v>
      </c>
      <c r="DM24">
        <v>2</v>
      </c>
      <c r="DN24" t="s">
        <v>355</v>
      </c>
      <c r="DO24">
        <v>2.6564100000000002</v>
      </c>
      <c r="DP24">
        <v>2.7628200000000001</v>
      </c>
      <c r="DQ24">
        <v>9.4263700000000006E-2</v>
      </c>
      <c r="DR24">
        <v>9.5502500000000004E-2</v>
      </c>
      <c r="DS24">
        <v>7.4971399999999994E-2</v>
      </c>
      <c r="DT24">
        <v>7.0205299999999998E-2</v>
      </c>
      <c r="DU24">
        <v>28865.1</v>
      </c>
      <c r="DV24">
        <v>30165.4</v>
      </c>
      <c r="DW24">
        <v>29596.7</v>
      </c>
      <c r="DX24">
        <v>31080.7</v>
      </c>
      <c r="DY24">
        <v>35875.5</v>
      </c>
      <c r="DZ24">
        <v>37896.199999999997</v>
      </c>
      <c r="EA24">
        <v>40617.4</v>
      </c>
      <c r="EB24">
        <v>43126.2</v>
      </c>
      <c r="EC24">
        <v>1.8788199999999999</v>
      </c>
      <c r="ED24">
        <v>2.2696999999999998</v>
      </c>
      <c r="EE24">
        <v>-3.6545099999999997E-2</v>
      </c>
      <c r="EF24">
        <v>0</v>
      </c>
      <c r="EG24">
        <v>17.322099999999999</v>
      </c>
      <c r="EH24">
        <v>999.9</v>
      </c>
      <c r="EI24">
        <v>40.183999999999997</v>
      </c>
      <c r="EJ24">
        <v>24.35</v>
      </c>
      <c r="EK24">
        <v>12.2005</v>
      </c>
      <c r="EL24">
        <v>61.365400000000001</v>
      </c>
      <c r="EM24">
        <v>10.0321</v>
      </c>
      <c r="EN24">
        <v>1</v>
      </c>
      <c r="EO24">
        <v>-0.40334900000000001</v>
      </c>
      <c r="EP24">
        <v>3.2361499999999999</v>
      </c>
      <c r="EQ24">
        <v>20.265599999999999</v>
      </c>
      <c r="ER24">
        <v>5.2411000000000003</v>
      </c>
      <c r="ES24">
        <v>11.8302</v>
      </c>
      <c r="ET24">
        <v>4.9817499999999999</v>
      </c>
      <c r="EU24">
        <v>3.2989999999999999</v>
      </c>
      <c r="EV24">
        <v>173</v>
      </c>
      <c r="EW24">
        <v>3919.2</v>
      </c>
      <c r="EX24">
        <v>9093.2999999999993</v>
      </c>
      <c r="EY24">
        <v>59.5</v>
      </c>
      <c r="EZ24">
        <v>1.8733200000000001</v>
      </c>
      <c r="FA24">
        <v>1.87897</v>
      </c>
      <c r="FB24">
        <v>1.8792800000000001</v>
      </c>
      <c r="FC24">
        <v>1.8799399999999999</v>
      </c>
      <c r="FD24">
        <v>1.87758</v>
      </c>
      <c r="FE24">
        <v>1.8768100000000001</v>
      </c>
      <c r="FF24">
        <v>1.8772899999999999</v>
      </c>
      <c r="FG24">
        <v>1.8748899999999999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-2.68</v>
      </c>
      <c r="FV24">
        <v>-8.9099999999999999E-2</v>
      </c>
      <c r="FW24">
        <v>-2.6826022624697501</v>
      </c>
      <c r="FX24">
        <v>1.4527828764109799E-4</v>
      </c>
      <c r="FY24">
        <v>-4.3579519040863002E-7</v>
      </c>
      <c r="FZ24">
        <v>2.0799061152897499E-10</v>
      </c>
      <c r="GA24">
        <v>-8.9063636363634999E-2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7.2</v>
      </c>
      <c r="GJ24">
        <v>7.2</v>
      </c>
      <c r="GK24">
        <v>1.02783</v>
      </c>
      <c r="GL24">
        <v>2.52441</v>
      </c>
      <c r="GM24">
        <v>1.54541</v>
      </c>
      <c r="GN24">
        <v>2.2900399999999999</v>
      </c>
      <c r="GO24">
        <v>1.5979000000000001</v>
      </c>
      <c r="GP24">
        <v>2.4108900000000002</v>
      </c>
      <c r="GQ24">
        <v>27.370100000000001</v>
      </c>
      <c r="GR24">
        <v>14.2721</v>
      </c>
      <c r="GS24">
        <v>18</v>
      </c>
      <c r="GT24">
        <v>390.49</v>
      </c>
      <c r="GU24">
        <v>685.36900000000003</v>
      </c>
      <c r="GV24">
        <v>14.350899999999999</v>
      </c>
      <c r="GW24">
        <v>21.513100000000001</v>
      </c>
      <c r="GX24">
        <v>30.000299999999999</v>
      </c>
      <c r="GY24">
        <v>21.583600000000001</v>
      </c>
      <c r="GZ24">
        <v>21.548400000000001</v>
      </c>
      <c r="HA24">
        <v>20.6416</v>
      </c>
      <c r="HB24">
        <v>10</v>
      </c>
      <c r="HC24">
        <v>-30</v>
      </c>
      <c r="HD24">
        <v>14.345800000000001</v>
      </c>
      <c r="HE24">
        <v>400</v>
      </c>
      <c r="HF24">
        <v>0</v>
      </c>
      <c r="HG24">
        <v>100.76</v>
      </c>
      <c r="HH24">
        <v>99.940600000000003</v>
      </c>
    </row>
    <row r="25" spans="1:216" x14ac:dyDescent="0.2">
      <c r="A25">
        <v>7</v>
      </c>
      <c r="B25">
        <v>1689715390.0999999</v>
      </c>
      <c r="C25">
        <v>366.09999990463302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1689715390.0999999</v>
      </c>
      <c r="M25">
        <f t="shared" si="0"/>
        <v>1.120402976598483E-3</v>
      </c>
      <c r="N25">
        <f t="shared" si="1"/>
        <v>1.1204029765984831</v>
      </c>
      <c r="O25">
        <f t="shared" si="2"/>
        <v>7.5661804579405425</v>
      </c>
      <c r="P25">
        <f t="shared" si="3"/>
        <v>392.57600000000002</v>
      </c>
      <c r="Q25">
        <f t="shared" si="4"/>
        <v>309.48644607453468</v>
      </c>
      <c r="R25">
        <f t="shared" si="5"/>
        <v>31.186330507525156</v>
      </c>
      <c r="S25">
        <f t="shared" si="6"/>
        <v>39.559098760575999</v>
      </c>
      <c r="T25">
        <f t="shared" si="7"/>
        <v>0.15647677520077966</v>
      </c>
      <c r="U25">
        <f t="shared" si="8"/>
        <v>3.5521807080660137</v>
      </c>
      <c r="V25">
        <f t="shared" si="9"/>
        <v>0.15274584610839007</v>
      </c>
      <c r="W25">
        <f t="shared" si="10"/>
        <v>9.5793953741170376E-2</v>
      </c>
      <c r="X25">
        <f t="shared" si="11"/>
        <v>99.225499174632446</v>
      </c>
      <c r="Y25">
        <f t="shared" si="12"/>
        <v>17.215198523292671</v>
      </c>
      <c r="Z25">
        <f t="shared" si="13"/>
        <v>17.215198523292671</v>
      </c>
      <c r="AA25">
        <f t="shared" si="14"/>
        <v>1.9712399952667354</v>
      </c>
      <c r="AB25">
        <f t="shared" si="15"/>
        <v>64.095108104891139</v>
      </c>
      <c r="AC25">
        <f t="shared" si="16"/>
        <v>1.2438902811440999</v>
      </c>
      <c r="AD25">
        <f t="shared" si="17"/>
        <v>1.9406945676860132</v>
      </c>
      <c r="AE25">
        <f t="shared" si="18"/>
        <v>0.72734971412263549</v>
      </c>
      <c r="AF25">
        <f t="shared" si="19"/>
        <v>-49.409771267993101</v>
      </c>
      <c r="AG25">
        <f t="shared" si="20"/>
        <v>-47.22489122069819</v>
      </c>
      <c r="AH25">
        <f t="shared" si="21"/>
        <v>-2.5941435550459513</v>
      </c>
      <c r="AI25">
        <f t="shared" si="22"/>
        <v>-3.3068691047901666E-3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55162.481473749962</v>
      </c>
      <c r="AO25">
        <f t="shared" si="26"/>
        <v>599.94299999999998</v>
      </c>
      <c r="AP25">
        <f t="shared" si="27"/>
        <v>505.75242900240022</v>
      </c>
      <c r="AQ25">
        <f t="shared" si="28"/>
        <v>0.84300080008000799</v>
      </c>
      <c r="AR25">
        <f t="shared" si="29"/>
        <v>0.16539154415441543</v>
      </c>
      <c r="AS25">
        <v>1689715390.0999999</v>
      </c>
      <c r="AT25">
        <v>392.57600000000002</v>
      </c>
      <c r="AU25">
        <v>400.01499999999999</v>
      </c>
      <c r="AV25">
        <v>12.344099999999999</v>
      </c>
      <c r="AW25">
        <v>11.315899999999999</v>
      </c>
      <c r="AX25">
        <v>395.25599999999997</v>
      </c>
      <c r="AY25">
        <v>12.433199999999999</v>
      </c>
      <c r="AZ25">
        <v>400.35500000000002</v>
      </c>
      <c r="BA25">
        <v>100.73699999999999</v>
      </c>
      <c r="BB25">
        <v>3.1001000000000001E-2</v>
      </c>
      <c r="BC25">
        <v>16.968599999999999</v>
      </c>
      <c r="BD25">
        <v>16.648099999999999</v>
      </c>
      <c r="BE25">
        <v>999.9</v>
      </c>
      <c r="BF25">
        <v>0</v>
      </c>
      <c r="BG25">
        <v>0</v>
      </c>
      <c r="BH25">
        <v>10010</v>
      </c>
      <c r="BI25">
        <v>0</v>
      </c>
      <c r="BJ25">
        <v>566.846</v>
      </c>
      <c r="BK25">
        <v>-7.4392699999999996</v>
      </c>
      <c r="BL25">
        <v>397.48200000000003</v>
      </c>
      <c r="BM25">
        <v>404.59300000000002</v>
      </c>
      <c r="BN25">
        <v>1.0282100000000001</v>
      </c>
      <c r="BO25">
        <v>400.01499999999999</v>
      </c>
      <c r="BP25">
        <v>11.315899999999999</v>
      </c>
      <c r="BQ25">
        <v>1.2435099999999999</v>
      </c>
      <c r="BR25">
        <v>1.1399300000000001</v>
      </c>
      <c r="BS25">
        <v>10.132899999999999</v>
      </c>
      <c r="BT25">
        <v>8.83934</v>
      </c>
      <c r="BU25">
        <v>599.94299999999998</v>
      </c>
      <c r="BV25">
        <v>0.89996699999999996</v>
      </c>
      <c r="BW25">
        <v>0.100033</v>
      </c>
      <c r="BX25">
        <v>0</v>
      </c>
      <c r="BY25">
        <v>2.8589000000000002</v>
      </c>
      <c r="BZ25">
        <v>0</v>
      </c>
      <c r="CA25">
        <v>2022.44</v>
      </c>
      <c r="CB25">
        <v>5732.62</v>
      </c>
      <c r="CC25">
        <v>36.5</v>
      </c>
      <c r="CD25">
        <v>40.686999999999998</v>
      </c>
      <c r="CE25">
        <v>39.125</v>
      </c>
      <c r="CF25">
        <v>38.311999999999998</v>
      </c>
      <c r="CG25">
        <v>36.25</v>
      </c>
      <c r="CH25">
        <v>539.92999999999995</v>
      </c>
      <c r="CI25">
        <v>60.01</v>
      </c>
      <c r="CJ25">
        <v>0</v>
      </c>
      <c r="CK25">
        <v>1689715394.2</v>
      </c>
      <c r="CL25">
        <v>0</v>
      </c>
      <c r="CM25">
        <v>1689714900</v>
      </c>
      <c r="CN25" t="s">
        <v>354</v>
      </c>
      <c r="CO25">
        <v>1689714898</v>
      </c>
      <c r="CP25">
        <v>1689714900</v>
      </c>
      <c r="CQ25">
        <v>42</v>
      </c>
      <c r="CR25">
        <v>0.24199999999999999</v>
      </c>
      <c r="CS25">
        <v>-2.1999999999999999E-2</v>
      </c>
      <c r="CT25">
        <v>-2.6819999999999999</v>
      </c>
      <c r="CU25">
        <v>-8.8999999999999996E-2</v>
      </c>
      <c r="CV25">
        <v>409</v>
      </c>
      <c r="CW25">
        <v>11</v>
      </c>
      <c r="CX25">
        <v>0.39</v>
      </c>
      <c r="CY25">
        <v>0.05</v>
      </c>
      <c r="CZ25">
        <v>8.0264432534559695</v>
      </c>
      <c r="DA25">
        <v>-2.56265756761755E-2</v>
      </c>
      <c r="DB25">
        <v>2.38163291641963E-2</v>
      </c>
      <c r="DC25">
        <v>1</v>
      </c>
      <c r="DD25">
        <v>399.991952380952</v>
      </c>
      <c r="DE25">
        <v>1.7142857143499501E-2</v>
      </c>
      <c r="DF25">
        <v>1.40559297450505E-2</v>
      </c>
      <c r="DG25">
        <v>-1</v>
      </c>
      <c r="DH25">
        <v>599.96333333333303</v>
      </c>
      <c r="DI25">
        <v>0.166628615614895</v>
      </c>
      <c r="DJ25">
        <v>0.10897764442364</v>
      </c>
      <c r="DK25">
        <v>1</v>
      </c>
      <c r="DL25">
        <v>2</v>
      </c>
      <c r="DM25">
        <v>2</v>
      </c>
      <c r="DN25" t="s">
        <v>355</v>
      </c>
      <c r="DO25">
        <v>2.6564100000000002</v>
      </c>
      <c r="DP25">
        <v>2.7633700000000001</v>
      </c>
      <c r="DQ25">
        <v>9.4309900000000002E-2</v>
      </c>
      <c r="DR25">
        <v>9.5504800000000001E-2</v>
      </c>
      <c r="DS25">
        <v>7.4959899999999996E-2</v>
      </c>
      <c r="DT25">
        <v>7.0306599999999997E-2</v>
      </c>
      <c r="DU25">
        <v>28863.9</v>
      </c>
      <c r="DV25">
        <v>30163.200000000001</v>
      </c>
      <c r="DW25">
        <v>29597.200000000001</v>
      </c>
      <c r="DX25">
        <v>31078.7</v>
      </c>
      <c r="DY25">
        <v>35876.699999999997</v>
      </c>
      <c r="DZ25">
        <v>37890.300000000003</v>
      </c>
      <c r="EA25">
        <v>40618.199999999997</v>
      </c>
      <c r="EB25">
        <v>43124.3</v>
      </c>
      <c r="EC25">
        <v>1.87873</v>
      </c>
      <c r="ED25">
        <v>2.26918</v>
      </c>
      <c r="EE25">
        <v>-3.98979E-2</v>
      </c>
      <c r="EF25">
        <v>0</v>
      </c>
      <c r="EG25">
        <v>17.311399999999999</v>
      </c>
      <c r="EH25">
        <v>999.9</v>
      </c>
      <c r="EI25">
        <v>40.159999999999997</v>
      </c>
      <c r="EJ25">
        <v>24.34</v>
      </c>
      <c r="EK25">
        <v>12.186999999999999</v>
      </c>
      <c r="EL25">
        <v>61.595399999999998</v>
      </c>
      <c r="EM25">
        <v>10</v>
      </c>
      <c r="EN25">
        <v>1</v>
      </c>
      <c r="EO25">
        <v>-0.40286300000000003</v>
      </c>
      <c r="EP25">
        <v>2.7205599999999999</v>
      </c>
      <c r="EQ25">
        <v>20.276700000000002</v>
      </c>
      <c r="ER25">
        <v>5.2406499999999996</v>
      </c>
      <c r="ES25">
        <v>11.8302</v>
      </c>
      <c r="ET25">
        <v>4.9817499999999999</v>
      </c>
      <c r="EU25">
        <v>3.2989999999999999</v>
      </c>
      <c r="EV25">
        <v>173</v>
      </c>
      <c r="EW25">
        <v>3920.7</v>
      </c>
      <c r="EX25">
        <v>9094.7999999999993</v>
      </c>
      <c r="EY25">
        <v>59.5</v>
      </c>
      <c r="EZ25">
        <v>1.87337</v>
      </c>
      <c r="FA25">
        <v>1.879</v>
      </c>
      <c r="FB25">
        <v>1.8793299999999999</v>
      </c>
      <c r="FC25">
        <v>1.88</v>
      </c>
      <c r="FD25">
        <v>1.8775900000000001</v>
      </c>
      <c r="FE25">
        <v>1.87683</v>
      </c>
      <c r="FF25">
        <v>1.8773</v>
      </c>
      <c r="FG25">
        <v>1.8749499999999999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-2.68</v>
      </c>
      <c r="FV25">
        <v>-8.9099999999999999E-2</v>
      </c>
      <c r="FW25">
        <v>-2.6826022624697501</v>
      </c>
      <c r="FX25">
        <v>1.4527828764109799E-4</v>
      </c>
      <c r="FY25">
        <v>-4.3579519040863002E-7</v>
      </c>
      <c r="FZ25">
        <v>2.0799061152897499E-10</v>
      </c>
      <c r="GA25">
        <v>-8.9063636363634999E-2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8.1999999999999993</v>
      </c>
      <c r="GJ25">
        <v>8.1999999999999993</v>
      </c>
      <c r="GK25">
        <v>1.02905</v>
      </c>
      <c r="GL25">
        <v>2.52075</v>
      </c>
      <c r="GM25">
        <v>1.54541</v>
      </c>
      <c r="GN25">
        <v>2.2900399999999999</v>
      </c>
      <c r="GO25">
        <v>1.5979000000000001</v>
      </c>
      <c r="GP25">
        <v>2.34497</v>
      </c>
      <c r="GQ25">
        <v>27.349299999999999</v>
      </c>
      <c r="GR25">
        <v>14.280900000000001</v>
      </c>
      <c r="GS25">
        <v>18</v>
      </c>
      <c r="GT25">
        <v>390.64100000000002</v>
      </c>
      <c r="GU25">
        <v>685.29600000000005</v>
      </c>
      <c r="GV25">
        <v>14.5253</v>
      </c>
      <c r="GW25">
        <v>21.543600000000001</v>
      </c>
      <c r="GX25">
        <v>30.000399999999999</v>
      </c>
      <c r="GY25">
        <v>21.6112</v>
      </c>
      <c r="GZ25">
        <v>21.575600000000001</v>
      </c>
      <c r="HA25">
        <v>20.655200000000001</v>
      </c>
      <c r="HB25">
        <v>10</v>
      </c>
      <c r="HC25">
        <v>-30</v>
      </c>
      <c r="HD25">
        <v>14.5411</v>
      </c>
      <c r="HE25">
        <v>400</v>
      </c>
      <c r="HF25">
        <v>0</v>
      </c>
      <c r="HG25">
        <v>100.762</v>
      </c>
      <c r="HH25">
        <v>99.935299999999998</v>
      </c>
    </row>
    <row r="26" spans="1:216" x14ac:dyDescent="0.2">
      <c r="A26">
        <v>8</v>
      </c>
      <c r="B26">
        <v>1689715451.0999999</v>
      </c>
      <c r="C26">
        <v>427.09999990463302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1689715451.0999999</v>
      </c>
      <c r="M26">
        <f t="shared" si="0"/>
        <v>1.0969971774852348E-3</v>
      </c>
      <c r="N26">
        <f t="shared" si="1"/>
        <v>1.0969971774852347</v>
      </c>
      <c r="O26">
        <f t="shared" si="2"/>
        <v>7.4530646799342115</v>
      </c>
      <c r="P26">
        <f t="shared" si="3"/>
        <v>392.68299999999999</v>
      </c>
      <c r="Q26">
        <f t="shared" si="4"/>
        <v>309.70084335239994</v>
      </c>
      <c r="R26">
        <f t="shared" si="5"/>
        <v>31.207922690422247</v>
      </c>
      <c r="S26">
        <f t="shared" si="6"/>
        <v>39.5698654649728</v>
      </c>
      <c r="T26">
        <f t="shared" si="7"/>
        <v>0.15425316041414108</v>
      </c>
      <c r="U26">
        <f t="shared" si="8"/>
        <v>3.5480410675153236</v>
      </c>
      <c r="V26">
        <f t="shared" si="9"/>
        <v>0.15062206642485426</v>
      </c>
      <c r="W26">
        <f t="shared" si="10"/>
        <v>9.445791171776341E-2</v>
      </c>
      <c r="X26">
        <f t="shared" si="11"/>
        <v>82.689939392779422</v>
      </c>
      <c r="Y26">
        <f t="shared" si="12"/>
        <v>17.178637743031366</v>
      </c>
      <c r="Z26">
        <f t="shared" si="13"/>
        <v>17.178637743031366</v>
      </c>
      <c r="AA26">
        <f t="shared" si="14"/>
        <v>1.966684850662354</v>
      </c>
      <c r="AB26">
        <f t="shared" si="15"/>
        <v>63.962835058261334</v>
      </c>
      <c r="AC26">
        <f t="shared" si="16"/>
        <v>1.2444742489638398</v>
      </c>
      <c r="AD26">
        <f t="shared" si="17"/>
        <v>1.9456208403368849</v>
      </c>
      <c r="AE26">
        <f t="shared" si="18"/>
        <v>0.72221060169851414</v>
      </c>
      <c r="AF26">
        <f t="shared" si="19"/>
        <v>-48.377575527098855</v>
      </c>
      <c r="AG26">
        <f t="shared" si="20"/>
        <v>-32.525157867569995</v>
      </c>
      <c r="AH26">
        <f t="shared" si="21"/>
        <v>-1.7887784236022808</v>
      </c>
      <c r="AI26">
        <f t="shared" si="22"/>
        <v>-1.5724254917088842E-3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55062.389197436707</v>
      </c>
      <c r="AO26">
        <f t="shared" si="26"/>
        <v>499.96100000000001</v>
      </c>
      <c r="AP26">
        <f t="shared" si="27"/>
        <v>421.46784300144009</v>
      </c>
      <c r="AQ26">
        <f t="shared" si="28"/>
        <v>0.84300144011520917</v>
      </c>
      <c r="AR26">
        <f t="shared" si="29"/>
        <v>0.16539277942235378</v>
      </c>
      <c r="AS26">
        <v>1689715451.0999999</v>
      </c>
      <c r="AT26">
        <v>392.68299999999999</v>
      </c>
      <c r="AU26">
        <v>400.012</v>
      </c>
      <c r="AV26">
        <v>12.3499</v>
      </c>
      <c r="AW26">
        <v>11.342700000000001</v>
      </c>
      <c r="AX26">
        <v>395.36399999999998</v>
      </c>
      <c r="AY26">
        <v>12.439</v>
      </c>
      <c r="AZ26">
        <v>400.16199999999998</v>
      </c>
      <c r="BA26">
        <v>100.73699999999999</v>
      </c>
      <c r="BB26">
        <v>3.0961599999999999E-2</v>
      </c>
      <c r="BC26">
        <v>17.008600000000001</v>
      </c>
      <c r="BD26">
        <v>16.683299999999999</v>
      </c>
      <c r="BE26">
        <v>999.9</v>
      </c>
      <c r="BF26">
        <v>0</v>
      </c>
      <c r="BG26">
        <v>0</v>
      </c>
      <c r="BH26">
        <v>9992.5</v>
      </c>
      <c r="BI26">
        <v>0</v>
      </c>
      <c r="BJ26">
        <v>563.31399999999996</v>
      </c>
      <c r="BK26">
        <v>-7.3281200000000002</v>
      </c>
      <c r="BL26">
        <v>397.59399999999999</v>
      </c>
      <c r="BM26">
        <v>404.601</v>
      </c>
      <c r="BN26">
        <v>1.00722</v>
      </c>
      <c r="BO26">
        <v>400.012</v>
      </c>
      <c r="BP26">
        <v>11.342700000000001</v>
      </c>
      <c r="BQ26">
        <v>1.2441</v>
      </c>
      <c r="BR26">
        <v>1.14263</v>
      </c>
      <c r="BS26">
        <v>10.139900000000001</v>
      </c>
      <c r="BT26">
        <v>8.8743700000000008</v>
      </c>
      <c r="BU26">
        <v>499.96100000000001</v>
      </c>
      <c r="BV26">
        <v>0.89994700000000005</v>
      </c>
      <c r="BW26">
        <v>0.100053</v>
      </c>
      <c r="BX26">
        <v>0</v>
      </c>
      <c r="BY26">
        <v>2.6732999999999998</v>
      </c>
      <c r="BZ26">
        <v>0</v>
      </c>
      <c r="CA26">
        <v>1814.49</v>
      </c>
      <c r="CB26">
        <v>4777.24</v>
      </c>
      <c r="CC26">
        <v>36.25</v>
      </c>
      <c r="CD26">
        <v>40.686999999999998</v>
      </c>
      <c r="CE26">
        <v>39</v>
      </c>
      <c r="CF26">
        <v>38.311999999999998</v>
      </c>
      <c r="CG26">
        <v>36.061999999999998</v>
      </c>
      <c r="CH26">
        <v>449.94</v>
      </c>
      <c r="CI26">
        <v>50.02</v>
      </c>
      <c r="CJ26">
        <v>0</v>
      </c>
      <c r="CK26">
        <v>1689715455.4000001</v>
      </c>
      <c r="CL26">
        <v>0</v>
      </c>
      <c r="CM26">
        <v>1689714900</v>
      </c>
      <c r="CN26" t="s">
        <v>354</v>
      </c>
      <c r="CO26">
        <v>1689714898</v>
      </c>
      <c r="CP26">
        <v>1689714900</v>
      </c>
      <c r="CQ26">
        <v>42</v>
      </c>
      <c r="CR26">
        <v>0.24199999999999999</v>
      </c>
      <c r="CS26">
        <v>-2.1999999999999999E-2</v>
      </c>
      <c r="CT26">
        <v>-2.6819999999999999</v>
      </c>
      <c r="CU26">
        <v>-8.8999999999999996E-2</v>
      </c>
      <c r="CV26">
        <v>409</v>
      </c>
      <c r="CW26">
        <v>11</v>
      </c>
      <c r="CX26">
        <v>0.39</v>
      </c>
      <c r="CY26">
        <v>0.05</v>
      </c>
      <c r="CZ26">
        <v>7.80270589801541</v>
      </c>
      <c r="DA26">
        <v>0.29200324192284499</v>
      </c>
      <c r="DB26">
        <v>5.2527952892723197E-2</v>
      </c>
      <c r="DC26">
        <v>1</v>
      </c>
      <c r="DD26">
        <v>399.98165</v>
      </c>
      <c r="DE26">
        <v>7.7819548872917504E-2</v>
      </c>
      <c r="DF26">
        <v>2.64807005194353E-2</v>
      </c>
      <c r="DG26">
        <v>-1</v>
      </c>
      <c r="DH26">
        <v>500.01805000000002</v>
      </c>
      <c r="DI26">
        <v>-3.5479534612324198E-3</v>
      </c>
      <c r="DJ26">
        <v>0.14896189949111699</v>
      </c>
      <c r="DK26">
        <v>1</v>
      </c>
      <c r="DL26">
        <v>2</v>
      </c>
      <c r="DM26">
        <v>2</v>
      </c>
      <c r="DN26" t="s">
        <v>355</v>
      </c>
      <c r="DO26">
        <v>2.6558199999999998</v>
      </c>
      <c r="DP26">
        <v>2.7631700000000001</v>
      </c>
      <c r="DQ26">
        <v>9.4321799999999997E-2</v>
      </c>
      <c r="DR26">
        <v>9.5496899999999996E-2</v>
      </c>
      <c r="DS26">
        <v>7.49803E-2</v>
      </c>
      <c r="DT26">
        <v>7.0427900000000002E-2</v>
      </c>
      <c r="DU26">
        <v>28860</v>
      </c>
      <c r="DV26">
        <v>30159.599999999999</v>
      </c>
      <c r="DW26">
        <v>29593.7</v>
      </c>
      <c r="DX26">
        <v>31074.9</v>
      </c>
      <c r="DY26">
        <v>35872.300000000003</v>
      </c>
      <c r="DZ26">
        <v>37880.800000000003</v>
      </c>
      <c r="EA26">
        <v>40614</v>
      </c>
      <c r="EB26">
        <v>43119.1</v>
      </c>
      <c r="EC26">
        <v>1.8779999999999999</v>
      </c>
      <c r="ED26">
        <v>2.2688299999999999</v>
      </c>
      <c r="EE26">
        <v>-3.8892000000000003E-2</v>
      </c>
      <c r="EF26">
        <v>0</v>
      </c>
      <c r="EG26">
        <v>17.329899999999999</v>
      </c>
      <c r="EH26">
        <v>999.9</v>
      </c>
      <c r="EI26">
        <v>40.136000000000003</v>
      </c>
      <c r="EJ26">
        <v>24.35</v>
      </c>
      <c r="EK26">
        <v>12.186400000000001</v>
      </c>
      <c r="EL26">
        <v>61.285400000000003</v>
      </c>
      <c r="EM26">
        <v>10.1242</v>
      </c>
      <c r="EN26">
        <v>1</v>
      </c>
      <c r="EO26">
        <v>-0.397843</v>
      </c>
      <c r="EP26">
        <v>3.1918500000000001</v>
      </c>
      <c r="EQ26">
        <v>20.2685</v>
      </c>
      <c r="ER26">
        <v>5.2411000000000003</v>
      </c>
      <c r="ES26">
        <v>11.8302</v>
      </c>
      <c r="ET26">
        <v>4.9817999999999998</v>
      </c>
      <c r="EU26">
        <v>3.2989999999999999</v>
      </c>
      <c r="EV26">
        <v>173</v>
      </c>
      <c r="EW26">
        <v>3922.1</v>
      </c>
      <c r="EX26">
        <v>9096.2000000000007</v>
      </c>
      <c r="EY26">
        <v>59.6</v>
      </c>
      <c r="EZ26">
        <v>1.8733200000000001</v>
      </c>
      <c r="FA26">
        <v>1.87897</v>
      </c>
      <c r="FB26">
        <v>1.8793</v>
      </c>
      <c r="FC26">
        <v>1.8799699999999999</v>
      </c>
      <c r="FD26">
        <v>1.8775900000000001</v>
      </c>
      <c r="FE26">
        <v>1.87683</v>
      </c>
      <c r="FF26">
        <v>1.8772899999999999</v>
      </c>
      <c r="FG26">
        <v>1.8749499999999999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-2.681</v>
      </c>
      <c r="FV26">
        <v>-8.9099999999999999E-2</v>
      </c>
      <c r="FW26">
        <v>-2.6826022624697501</v>
      </c>
      <c r="FX26">
        <v>1.4527828764109799E-4</v>
      </c>
      <c r="FY26">
        <v>-4.3579519040863002E-7</v>
      </c>
      <c r="FZ26">
        <v>2.0799061152897499E-10</v>
      </c>
      <c r="GA26">
        <v>-8.9063636363634999E-2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9.1999999999999993</v>
      </c>
      <c r="GJ26">
        <v>9.1999999999999993</v>
      </c>
      <c r="GK26">
        <v>1.02905</v>
      </c>
      <c r="GL26">
        <v>2.5341800000000001</v>
      </c>
      <c r="GM26">
        <v>1.54541</v>
      </c>
      <c r="GN26">
        <v>2.2900399999999999</v>
      </c>
      <c r="GO26">
        <v>1.5979000000000001</v>
      </c>
      <c r="GP26">
        <v>2.3315399999999999</v>
      </c>
      <c r="GQ26">
        <v>27.349299999999999</v>
      </c>
      <c r="GR26">
        <v>14.263400000000001</v>
      </c>
      <c r="GS26">
        <v>18</v>
      </c>
      <c r="GT26">
        <v>390.53300000000002</v>
      </c>
      <c r="GU26">
        <v>685.45299999999997</v>
      </c>
      <c r="GV26">
        <v>14.5068</v>
      </c>
      <c r="GW26">
        <v>21.582799999999999</v>
      </c>
      <c r="GX26">
        <v>30.001000000000001</v>
      </c>
      <c r="GY26">
        <v>21.645199999999999</v>
      </c>
      <c r="GZ26">
        <v>21.6082</v>
      </c>
      <c r="HA26">
        <v>20.662700000000001</v>
      </c>
      <c r="HB26">
        <v>10</v>
      </c>
      <c r="HC26">
        <v>-30</v>
      </c>
      <c r="HD26">
        <v>14.4878</v>
      </c>
      <c r="HE26">
        <v>400</v>
      </c>
      <c r="HF26">
        <v>0</v>
      </c>
      <c r="HG26">
        <v>100.751</v>
      </c>
      <c r="HH26">
        <v>99.923199999999994</v>
      </c>
    </row>
    <row r="27" spans="1:216" x14ac:dyDescent="0.2">
      <c r="A27">
        <v>9</v>
      </c>
      <c r="B27">
        <v>1689715512.0999999</v>
      </c>
      <c r="C27">
        <v>488.09999990463302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1689715512.0999999</v>
      </c>
      <c r="M27">
        <f t="shared" si="0"/>
        <v>1.0759477348400816E-3</v>
      </c>
      <c r="N27">
        <f t="shared" si="1"/>
        <v>1.0759477348400817</v>
      </c>
      <c r="O27">
        <f t="shared" si="2"/>
        <v>6.8444817899432229</v>
      </c>
      <c r="P27">
        <f t="shared" si="3"/>
        <v>393.23399999999998</v>
      </c>
      <c r="Q27">
        <f t="shared" si="4"/>
        <v>317.12587715260764</v>
      </c>
      <c r="R27">
        <f t="shared" si="5"/>
        <v>31.956123866655766</v>
      </c>
      <c r="S27">
        <f t="shared" si="6"/>
        <v>39.625383224508596</v>
      </c>
      <c r="T27">
        <f t="shared" si="7"/>
        <v>0.15507126781736921</v>
      </c>
      <c r="U27">
        <f t="shared" si="8"/>
        <v>3.5545445500252435</v>
      </c>
      <c r="V27">
        <f t="shared" si="9"/>
        <v>0.15140859143392082</v>
      </c>
      <c r="W27">
        <f t="shared" si="10"/>
        <v>9.4952241231931023E-2</v>
      </c>
      <c r="X27">
        <f t="shared" si="11"/>
        <v>62.032918166758201</v>
      </c>
      <c r="Y27">
        <f t="shared" si="12"/>
        <v>17.046346326758481</v>
      </c>
      <c r="Z27">
        <f t="shared" si="13"/>
        <v>17.046346326758481</v>
      </c>
      <c r="AA27">
        <f t="shared" si="14"/>
        <v>1.950279619228648</v>
      </c>
      <c r="AB27">
        <f t="shared" si="15"/>
        <v>64.157969898676953</v>
      </c>
      <c r="AC27">
        <f t="shared" si="16"/>
        <v>1.2455522968127399</v>
      </c>
      <c r="AD27">
        <f t="shared" si="17"/>
        <v>1.9413835861387272</v>
      </c>
      <c r="AE27">
        <f t="shared" si="18"/>
        <v>0.70472732241590808</v>
      </c>
      <c r="AF27">
        <f t="shared" si="19"/>
        <v>-47.4492951064476</v>
      </c>
      <c r="AG27">
        <f t="shared" si="20"/>
        <v>-13.825588594252508</v>
      </c>
      <c r="AH27">
        <f t="shared" si="21"/>
        <v>-0.75831741437201561</v>
      </c>
      <c r="AI27">
        <f t="shared" si="22"/>
        <v>-2.8294831392372544E-4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55214.249167065209</v>
      </c>
      <c r="AO27">
        <f t="shared" si="26"/>
        <v>375.07299999999998</v>
      </c>
      <c r="AP27">
        <f t="shared" si="27"/>
        <v>316.18632899832028</v>
      </c>
      <c r="AQ27">
        <f t="shared" si="28"/>
        <v>0.84299944010451378</v>
      </c>
      <c r="AR27">
        <f t="shared" si="29"/>
        <v>0.16538891940171169</v>
      </c>
      <c r="AS27">
        <v>1689715512.0999999</v>
      </c>
      <c r="AT27">
        <v>393.23399999999998</v>
      </c>
      <c r="AU27">
        <v>399.98899999999998</v>
      </c>
      <c r="AV27">
        <v>12.3606</v>
      </c>
      <c r="AW27">
        <v>11.3729</v>
      </c>
      <c r="AX27">
        <v>395.91399999999999</v>
      </c>
      <c r="AY27">
        <v>12.4497</v>
      </c>
      <c r="AZ27">
        <v>400.22800000000001</v>
      </c>
      <c r="BA27">
        <v>100.73699999999999</v>
      </c>
      <c r="BB27">
        <v>3.09479E-2</v>
      </c>
      <c r="BC27">
        <v>16.9742</v>
      </c>
      <c r="BD27">
        <v>16.637799999999999</v>
      </c>
      <c r="BE27">
        <v>999.9</v>
      </c>
      <c r="BF27">
        <v>0</v>
      </c>
      <c r="BG27">
        <v>0</v>
      </c>
      <c r="BH27">
        <v>10020</v>
      </c>
      <c r="BI27">
        <v>0</v>
      </c>
      <c r="BJ27">
        <v>557.29</v>
      </c>
      <c r="BK27">
        <v>-6.7556799999999999</v>
      </c>
      <c r="BL27">
        <v>398.15499999999997</v>
      </c>
      <c r="BM27">
        <v>404.59100000000001</v>
      </c>
      <c r="BN27">
        <v>0.98777400000000004</v>
      </c>
      <c r="BO27">
        <v>399.98899999999998</v>
      </c>
      <c r="BP27">
        <v>11.3729</v>
      </c>
      <c r="BQ27">
        <v>1.2451700000000001</v>
      </c>
      <c r="BR27">
        <v>1.14567</v>
      </c>
      <c r="BS27">
        <v>10.152900000000001</v>
      </c>
      <c r="BT27">
        <v>8.9136799999999994</v>
      </c>
      <c r="BU27">
        <v>375.07299999999998</v>
      </c>
      <c r="BV27">
        <v>0.90001200000000003</v>
      </c>
      <c r="BW27">
        <v>9.9987900000000005E-2</v>
      </c>
      <c r="BX27">
        <v>0</v>
      </c>
      <c r="BY27">
        <v>2.5672999999999999</v>
      </c>
      <c r="BZ27">
        <v>0</v>
      </c>
      <c r="CA27">
        <v>1524.86</v>
      </c>
      <c r="CB27">
        <v>3583.96</v>
      </c>
      <c r="CC27">
        <v>35.875</v>
      </c>
      <c r="CD27">
        <v>40.625</v>
      </c>
      <c r="CE27">
        <v>38.811999999999998</v>
      </c>
      <c r="CF27">
        <v>38.311999999999998</v>
      </c>
      <c r="CG27">
        <v>35.811999999999998</v>
      </c>
      <c r="CH27">
        <v>337.57</v>
      </c>
      <c r="CI27">
        <v>37.5</v>
      </c>
      <c r="CJ27">
        <v>0</v>
      </c>
      <c r="CK27">
        <v>1689715516</v>
      </c>
      <c r="CL27">
        <v>0</v>
      </c>
      <c r="CM27">
        <v>1689714900</v>
      </c>
      <c r="CN27" t="s">
        <v>354</v>
      </c>
      <c r="CO27">
        <v>1689714898</v>
      </c>
      <c r="CP27">
        <v>1689714900</v>
      </c>
      <c r="CQ27">
        <v>42</v>
      </c>
      <c r="CR27">
        <v>0.24199999999999999</v>
      </c>
      <c r="CS27">
        <v>-2.1999999999999999E-2</v>
      </c>
      <c r="CT27">
        <v>-2.6819999999999999</v>
      </c>
      <c r="CU27">
        <v>-8.8999999999999996E-2</v>
      </c>
      <c r="CV27">
        <v>409</v>
      </c>
      <c r="CW27">
        <v>11</v>
      </c>
      <c r="CX27">
        <v>0.39</v>
      </c>
      <c r="CY27">
        <v>0.05</v>
      </c>
      <c r="CZ27">
        <v>7.1997077563097696</v>
      </c>
      <c r="DA27">
        <v>0.73162137172143005</v>
      </c>
      <c r="DB27">
        <v>8.6324901279482405E-2</v>
      </c>
      <c r="DC27">
        <v>1</v>
      </c>
      <c r="DD27">
        <v>399.99342857142898</v>
      </c>
      <c r="DE27">
        <v>0.23867532467500299</v>
      </c>
      <c r="DF27">
        <v>4.5115271861108502E-2</v>
      </c>
      <c r="DG27">
        <v>-1</v>
      </c>
      <c r="DH27">
        <v>374.990761904762</v>
      </c>
      <c r="DI27">
        <v>0.17874890454058601</v>
      </c>
      <c r="DJ27">
        <v>0.131544996741805</v>
      </c>
      <c r="DK27">
        <v>1</v>
      </c>
      <c r="DL27">
        <v>2</v>
      </c>
      <c r="DM27">
        <v>2</v>
      </c>
      <c r="DN27" t="s">
        <v>355</v>
      </c>
      <c r="DO27">
        <v>2.6559599999999999</v>
      </c>
      <c r="DP27">
        <v>2.7633999999999999</v>
      </c>
      <c r="DQ27">
        <v>9.44136E-2</v>
      </c>
      <c r="DR27">
        <v>9.5485100000000003E-2</v>
      </c>
      <c r="DS27">
        <v>7.5023400000000004E-2</v>
      </c>
      <c r="DT27">
        <v>7.0564799999999997E-2</v>
      </c>
      <c r="DU27">
        <v>28855.5</v>
      </c>
      <c r="DV27">
        <v>30158.7</v>
      </c>
      <c r="DW27">
        <v>29592.2</v>
      </c>
      <c r="DX27">
        <v>31073.8</v>
      </c>
      <c r="DY27">
        <v>35869.199999999997</v>
      </c>
      <c r="DZ27">
        <v>37873.9</v>
      </c>
      <c r="EA27">
        <v>40612.400000000001</v>
      </c>
      <c r="EB27">
        <v>43117.599999999999</v>
      </c>
      <c r="EC27">
        <v>1.87805</v>
      </c>
      <c r="ED27">
        <v>2.2677</v>
      </c>
      <c r="EE27">
        <v>-4.0568399999999998E-2</v>
      </c>
      <c r="EF27">
        <v>0</v>
      </c>
      <c r="EG27">
        <v>17.3123</v>
      </c>
      <c r="EH27">
        <v>999.9</v>
      </c>
      <c r="EI27">
        <v>40.148000000000003</v>
      </c>
      <c r="EJ27">
        <v>24.37</v>
      </c>
      <c r="EK27">
        <v>12.2044</v>
      </c>
      <c r="EL27">
        <v>61.305399999999999</v>
      </c>
      <c r="EM27">
        <v>10.088100000000001</v>
      </c>
      <c r="EN27">
        <v>1</v>
      </c>
      <c r="EO27">
        <v>-0.39748</v>
      </c>
      <c r="EP27">
        <v>2.5782699999999998</v>
      </c>
      <c r="EQ27">
        <v>20.281199999999998</v>
      </c>
      <c r="ER27">
        <v>5.2411000000000003</v>
      </c>
      <c r="ES27">
        <v>11.8302</v>
      </c>
      <c r="ET27">
        <v>4.9815500000000004</v>
      </c>
      <c r="EU27">
        <v>3.2989999999999999</v>
      </c>
      <c r="EV27">
        <v>173</v>
      </c>
      <c r="EW27">
        <v>3923.6</v>
      </c>
      <c r="EX27">
        <v>9097.7000000000007</v>
      </c>
      <c r="EY27">
        <v>59.6</v>
      </c>
      <c r="EZ27">
        <v>1.8733200000000001</v>
      </c>
      <c r="FA27">
        <v>1.87897</v>
      </c>
      <c r="FB27">
        <v>1.87931</v>
      </c>
      <c r="FC27">
        <v>1.87992</v>
      </c>
      <c r="FD27">
        <v>1.87758</v>
      </c>
      <c r="FE27">
        <v>1.87683</v>
      </c>
      <c r="FF27">
        <v>1.8772899999999999</v>
      </c>
      <c r="FG27">
        <v>1.8749100000000001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-2.68</v>
      </c>
      <c r="FV27">
        <v>-8.9099999999999999E-2</v>
      </c>
      <c r="FW27">
        <v>-2.6826022624697501</v>
      </c>
      <c r="FX27">
        <v>1.4527828764109799E-4</v>
      </c>
      <c r="FY27">
        <v>-4.3579519040863002E-7</v>
      </c>
      <c r="FZ27">
        <v>2.0799061152897499E-10</v>
      </c>
      <c r="GA27">
        <v>-8.9063636363634999E-2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10.199999999999999</v>
      </c>
      <c r="GJ27">
        <v>10.199999999999999</v>
      </c>
      <c r="GK27">
        <v>1.02905</v>
      </c>
      <c r="GL27">
        <v>2.5402800000000001</v>
      </c>
      <c r="GM27">
        <v>1.54541</v>
      </c>
      <c r="GN27">
        <v>2.2900399999999999</v>
      </c>
      <c r="GO27">
        <v>1.5979000000000001</v>
      </c>
      <c r="GP27">
        <v>2.2717299999999998</v>
      </c>
      <c r="GQ27">
        <v>27.349299999999999</v>
      </c>
      <c r="GR27">
        <v>14.263400000000001</v>
      </c>
      <c r="GS27">
        <v>18</v>
      </c>
      <c r="GT27">
        <v>390.79199999999997</v>
      </c>
      <c r="GU27">
        <v>684.92200000000003</v>
      </c>
      <c r="GV27">
        <v>14.685</v>
      </c>
      <c r="GW27">
        <v>21.618400000000001</v>
      </c>
      <c r="GX27">
        <v>30.000299999999999</v>
      </c>
      <c r="GY27">
        <v>21.677800000000001</v>
      </c>
      <c r="GZ27">
        <v>21.6401</v>
      </c>
      <c r="HA27">
        <v>20.666499999999999</v>
      </c>
      <c r="HB27">
        <v>10</v>
      </c>
      <c r="HC27">
        <v>-30</v>
      </c>
      <c r="HD27">
        <v>14.693899999999999</v>
      </c>
      <c r="HE27">
        <v>400</v>
      </c>
      <c r="HF27">
        <v>0</v>
      </c>
      <c r="HG27">
        <v>100.747</v>
      </c>
      <c r="HH27">
        <v>99.919700000000006</v>
      </c>
    </row>
    <row r="28" spans="1:216" x14ac:dyDescent="0.2">
      <c r="A28">
        <v>10</v>
      </c>
      <c r="B28">
        <v>1689715573.0999999</v>
      </c>
      <c r="C28">
        <v>549.09999990463302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1689715573.0999999</v>
      </c>
      <c r="M28">
        <f t="shared" si="0"/>
        <v>1.0522769375215595E-3</v>
      </c>
      <c r="N28">
        <f t="shared" si="1"/>
        <v>1.0522769375215595</v>
      </c>
      <c r="O28">
        <f t="shared" si="2"/>
        <v>5.6346088225446005</v>
      </c>
      <c r="P28">
        <f t="shared" si="3"/>
        <v>394.32400000000001</v>
      </c>
      <c r="Q28">
        <f t="shared" si="4"/>
        <v>330.32246255066127</v>
      </c>
      <c r="R28">
        <f t="shared" si="5"/>
        <v>33.286366926021188</v>
      </c>
      <c r="S28">
        <f t="shared" si="6"/>
        <v>39.735757751331597</v>
      </c>
      <c r="T28">
        <f t="shared" si="7"/>
        <v>0.15348268830154346</v>
      </c>
      <c r="U28">
        <f t="shared" si="8"/>
        <v>3.5483603555619383</v>
      </c>
      <c r="V28">
        <f t="shared" si="9"/>
        <v>0.14988763723742185</v>
      </c>
      <c r="W28">
        <f t="shared" si="10"/>
        <v>9.3995760765995084E-2</v>
      </c>
      <c r="X28">
        <f t="shared" si="11"/>
        <v>41.349675222987074</v>
      </c>
      <c r="Y28">
        <f t="shared" si="12"/>
        <v>16.971447849328143</v>
      </c>
      <c r="Z28">
        <f t="shared" si="13"/>
        <v>16.971447849328143</v>
      </c>
      <c r="AA28">
        <f t="shared" si="14"/>
        <v>1.9410449374208745</v>
      </c>
      <c r="AB28">
        <f t="shared" si="15"/>
        <v>64.027789940641185</v>
      </c>
      <c r="AC28">
        <f t="shared" si="16"/>
        <v>1.2447831436855199</v>
      </c>
      <c r="AD28">
        <f t="shared" si="17"/>
        <v>1.9441294863363736</v>
      </c>
      <c r="AE28">
        <f t="shared" si="18"/>
        <v>0.69626179373535457</v>
      </c>
      <c r="AF28">
        <f t="shared" si="19"/>
        <v>-46.405412944700771</v>
      </c>
      <c r="AG28">
        <f t="shared" si="20"/>
        <v>4.7924564692141836</v>
      </c>
      <c r="AH28">
        <f t="shared" si="21"/>
        <v>0.26324713804522332</v>
      </c>
      <c r="AI28">
        <f t="shared" si="22"/>
        <v>-3.4114454290801177E-5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55071.841174112786</v>
      </c>
      <c r="AO28">
        <f t="shared" si="26"/>
        <v>250.00299999999999</v>
      </c>
      <c r="AP28">
        <f t="shared" si="27"/>
        <v>210.75339897564098</v>
      </c>
      <c r="AQ28">
        <f t="shared" si="28"/>
        <v>0.84300347986080559</v>
      </c>
      <c r="AR28">
        <f t="shared" si="29"/>
        <v>0.16539671613135473</v>
      </c>
      <c r="AS28">
        <v>1689715573.0999999</v>
      </c>
      <c r="AT28">
        <v>394.32400000000001</v>
      </c>
      <c r="AU28">
        <v>399.947</v>
      </c>
      <c r="AV28">
        <v>12.3528</v>
      </c>
      <c r="AW28">
        <v>11.386799999999999</v>
      </c>
      <c r="AX28">
        <v>397.00400000000002</v>
      </c>
      <c r="AY28">
        <v>12.441800000000001</v>
      </c>
      <c r="AZ28">
        <v>400.21899999999999</v>
      </c>
      <c r="BA28">
        <v>100.738</v>
      </c>
      <c r="BB28">
        <v>3.1310900000000003E-2</v>
      </c>
      <c r="BC28">
        <v>16.996500000000001</v>
      </c>
      <c r="BD28">
        <v>16.646000000000001</v>
      </c>
      <c r="BE28">
        <v>999.9</v>
      </c>
      <c r="BF28">
        <v>0</v>
      </c>
      <c r="BG28">
        <v>0</v>
      </c>
      <c r="BH28">
        <v>9993.75</v>
      </c>
      <c r="BI28">
        <v>0</v>
      </c>
      <c r="BJ28">
        <v>548.03800000000001</v>
      </c>
      <c r="BK28">
        <v>-5.6236600000000001</v>
      </c>
      <c r="BL28">
        <v>399.25599999999997</v>
      </c>
      <c r="BM28">
        <v>404.55399999999997</v>
      </c>
      <c r="BN28">
        <v>0.96593700000000005</v>
      </c>
      <c r="BO28">
        <v>399.947</v>
      </c>
      <c r="BP28">
        <v>11.386799999999999</v>
      </c>
      <c r="BQ28">
        <v>1.2444</v>
      </c>
      <c r="BR28">
        <v>1.1470899999999999</v>
      </c>
      <c r="BS28">
        <v>10.143599999999999</v>
      </c>
      <c r="BT28">
        <v>8.9320299999999992</v>
      </c>
      <c r="BU28">
        <v>250.00299999999999</v>
      </c>
      <c r="BV28">
        <v>0.89988999999999997</v>
      </c>
      <c r="BW28">
        <v>0.10011</v>
      </c>
      <c r="BX28">
        <v>0</v>
      </c>
      <c r="BY28">
        <v>2.2675000000000001</v>
      </c>
      <c r="BZ28">
        <v>0</v>
      </c>
      <c r="CA28">
        <v>1179.03</v>
      </c>
      <c r="CB28">
        <v>2388.8000000000002</v>
      </c>
      <c r="CC28">
        <v>35.561999999999998</v>
      </c>
      <c r="CD28">
        <v>40.561999999999998</v>
      </c>
      <c r="CE28">
        <v>38.436999999999998</v>
      </c>
      <c r="CF28">
        <v>38.25</v>
      </c>
      <c r="CG28">
        <v>35.561999999999998</v>
      </c>
      <c r="CH28">
        <v>224.98</v>
      </c>
      <c r="CI28">
        <v>25.03</v>
      </c>
      <c r="CJ28">
        <v>0</v>
      </c>
      <c r="CK28">
        <v>1689715577.2</v>
      </c>
      <c r="CL28">
        <v>0</v>
      </c>
      <c r="CM28">
        <v>1689714900</v>
      </c>
      <c r="CN28" t="s">
        <v>354</v>
      </c>
      <c r="CO28">
        <v>1689714898</v>
      </c>
      <c r="CP28">
        <v>1689714900</v>
      </c>
      <c r="CQ28">
        <v>42</v>
      </c>
      <c r="CR28">
        <v>0.24199999999999999</v>
      </c>
      <c r="CS28">
        <v>-2.1999999999999999E-2</v>
      </c>
      <c r="CT28">
        <v>-2.6819999999999999</v>
      </c>
      <c r="CU28">
        <v>-8.8999999999999996E-2</v>
      </c>
      <c r="CV28">
        <v>409</v>
      </c>
      <c r="CW28">
        <v>11</v>
      </c>
      <c r="CX28">
        <v>0.39</v>
      </c>
      <c r="CY28">
        <v>0.05</v>
      </c>
      <c r="CZ28">
        <v>5.9426634978038102</v>
      </c>
      <c r="DA28">
        <v>0.36586513783650298</v>
      </c>
      <c r="DB28">
        <v>4.7292806960577298E-2</v>
      </c>
      <c r="DC28">
        <v>1</v>
      </c>
      <c r="DD28">
        <v>400.00150000000002</v>
      </c>
      <c r="DE28">
        <v>-8.6887218045788694E-2</v>
      </c>
      <c r="DF28">
        <v>2.27651048756616E-2</v>
      </c>
      <c r="DG28">
        <v>-1</v>
      </c>
      <c r="DH28">
        <v>250.01590476190501</v>
      </c>
      <c r="DI28">
        <v>0.142086897554659</v>
      </c>
      <c r="DJ28">
        <v>9.0465412891917202E-2</v>
      </c>
      <c r="DK28">
        <v>1</v>
      </c>
      <c r="DL28">
        <v>2</v>
      </c>
      <c r="DM28">
        <v>2</v>
      </c>
      <c r="DN28" t="s">
        <v>355</v>
      </c>
      <c r="DO28">
        <v>2.65591</v>
      </c>
      <c r="DP28">
        <v>2.7635399999999999</v>
      </c>
      <c r="DQ28">
        <v>9.4603800000000002E-2</v>
      </c>
      <c r="DR28">
        <v>9.5470100000000002E-2</v>
      </c>
      <c r="DS28">
        <v>7.4980900000000003E-2</v>
      </c>
      <c r="DT28">
        <v>7.0625400000000005E-2</v>
      </c>
      <c r="DU28">
        <v>28845.9</v>
      </c>
      <c r="DV28">
        <v>30155.8</v>
      </c>
      <c r="DW28">
        <v>29588.799999999999</v>
      </c>
      <c r="DX28">
        <v>31070.5</v>
      </c>
      <c r="DY28">
        <v>35867.199999999997</v>
      </c>
      <c r="DZ28">
        <v>37867.4</v>
      </c>
      <c r="EA28">
        <v>40608.1</v>
      </c>
      <c r="EB28">
        <v>43113</v>
      </c>
      <c r="EC28">
        <v>1.8777299999999999</v>
      </c>
      <c r="ED28">
        <v>2.2672300000000001</v>
      </c>
      <c r="EE28">
        <v>-4.1313500000000003E-2</v>
      </c>
      <c r="EF28">
        <v>0</v>
      </c>
      <c r="EG28">
        <v>17.332799999999999</v>
      </c>
      <c r="EH28">
        <v>999.9</v>
      </c>
      <c r="EI28">
        <v>40.148000000000003</v>
      </c>
      <c r="EJ28">
        <v>24.37</v>
      </c>
      <c r="EK28">
        <v>12.2029</v>
      </c>
      <c r="EL28">
        <v>61.505400000000002</v>
      </c>
      <c r="EM28">
        <v>10.1562</v>
      </c>
      <c r="EN28">
        <v>1</v>
      </c>
      <c r="EO28">
        <v>-0.39359</v>
      </c>
      <c r="EP28">
        <v>2.9055499999999999</v>
      </c>
      <c r="EQ28">
        <v>20.276499999999999</v>
      </c>
      <c r="ER28">
        <v>5.2411000000000003</v>
      </c>
      <c r="ES28">
        <v>11.8302</v>
      </c>
      <c r="ET28">
        <v>4.9819500000000003</v>
      </c>
      <c r="EU28">
        <v>3.2989999999999999</v>
      </c>
      <c r="EV28">
        <v>173</v>
      </c>
      <c r="EW28">
        <v>3924.9</v>
      </c>
      <c r="EX28">
        <v>9099</v>
      </c>
      <c r="EY28">
        <v>59.6</v>
      </c>
      <c r="EZ28">
        <v>1.8733299999999999</v>
      </c>
      <c r="FA28">
        <v>1.8789899999999999</v>
      </c>
      <c r="FB28">
        <v>1.8792899999999999</v>
      </c>
      <c r="FC28">
        <v>1.8799600000000001</v>
      </c>
      <c r="FD28">
        <v>1.8775900000000001</v>
      </c>
      <c r="FE28">
        <v>1.87683</v>
      </c>
      <c r="FF28">
        <v>1.8773</v>
      </c>
      <c r="FG28">
        <v>1.87497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-2.68</v>
      </c>
      <c r="FV28">
        <v>-8.8999999999999996E-2</v>
      </c>
      <c r="FW28">
        <v>-2.6826022624697501</v>
      </c>
      <c r="FX28">
        <v>1.4527828764109799E-4</v>
      </c>
      <c r="FY28">
        <v>-4.3579519040863002E-7</v>
      </c>
      <c r="FZ28">
        <v>2.0799061152897499E-10</v>
      </c>
      <c r="GA28">
        <v>-8.9063636363634999E-2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11.3</v>
      </c>
      <c r="GJ28">
        <v>11.2</v>
      </c>
      <c r="GK28">
        <v>1.03027</v>
      </c>
      <c r="GL28">
        <v>2.5329600000000001</v>
      </c>
      <c r="GM28">
        <v>1.54541</v>
      </c>
      <c r="GN28">
        <v>2.2900399999999999</v>
      </c>
      <c r="GO28">
        <v>1.5979000000000001</v>
      </c>
      <c r="GP28">
        <v>2.36206</v>
      </c>
      <c r="GQ28">
        <v>27.349299999999999</v>
      </c>
      <c r="GR28">
        <v>14.2721</v>
      </c>
      <c r="GS28">
        <v>18</v>
      </c>
      <c r="GT28">
        <v>390.89299999999997</v>
      </c>
      <c r="GU28">
        <v>684.99699999999996</v>
      </c>
      <c r="GV28">
        <v>14.6137</v>
      </c>
      <c r="GW28">
        <v>21.655799999999999</v>
      </c>
      <c r="GX28">
        <v>30.0002</v>
      </c>
      <c r="GY28">
        <v>21.7133</v>
      </c>
      <c r="GZ28">
        <v>21.674700000000001</v>
      </c>
      <c r="HA28">
        <v>20.6706</v>
      </c>
      <c r="HB28">
        <v>10</v>
      </c>
      <c r="HC28">
        <v>-30</v>
      </c>
      <c r="HD28">
        <v>14.622199999999999</v>
      </c>
      <c r="HE28">
        <v>400</v>
      </c>
      <c r="HF28">
        <v>0</v>
      </c>
      <c r="HG28">
        <v>100.735</v>
      </c>
      <c r="HH28">
        <v>99.909000000000006</v>
      </c>
    </row>
    <row r="29" spans="1:216" x14ac:dyDescent="0.2">
      <c r="A29">
        <v>11</v>
      </c>
      <c r="B29">
        <v>1689715634.0999999</v>
      </c>
      <c r="C29">
        <v>610.09999990463302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1689715634.0999999</v>
      </c>
      <c r="M29">
        <f t="shared" si="0"/>
        <v>1.0370880902408335E-3</v>
      </c>
      <c r="N29">
        <f t="shared" si="1"/>
        <v>1.0370880902408335</v>
      </c>
      <c r="O29">
        <f t="shared" si="2"/>
        <v>4.6688402511937479</v>
      </c>
      <c r="P29">
        <f t="shared" si="3"/>
        <v>395.31700000000001</v>
      </c>
      <c r="Q29">
        <f t="shared" si="4"/>
        <v>341.58989888844974</v>
      </c>
      <c r="R29">
        <f t="shared" si="5"/>
        <v>34.421708080598663</v>
      </c>
      <c r="S29">
        <f t="shared" si="6"/>
        <v>39.835739925499702</v>
      </c>
      <c r="T29">
        <f t="shared" si="7"/>
        <v>0.15350583232524678</v>
      </c>
      <c r="U29">
        <f t="shared" si="8"/>
        <v>3.5516130502035748</v>
      </c>
      <c r="V29">
        <f t="shared" si="9"/>
        <v>0.14991292106271281</v>
      </c>
      <c r="W29">
        <f t="shared" si="10"/>
        <v>9.4011380307556708E-2</v>
      </c>
      <c r="X29">
        <f t="shared" si="11"/>
        <v>29.760103186411385</v>
      </c>
      <c r="Y29">
        <f t="shared" si="12"/>
        <v>16.90040642596907</v>
      </c>
      <c r="Z29">
        <f t="shared" si="13"/>
        <v>16.90040642596907</v>
      </c>
      <c r="AA29">
        <f t="shared" si="14"/>
        <v>1.9323213020181005</v>
      </c>
      <c r="AB29">
        <f t="shared" si="15"/>
        <v>64.169845650221731</v>
      </c>
      <c r="AC29">
        <f t="shared" si="16"/>
        <v>1.2462014334942899</v>
      </c>
      <c r="AD29">
        <f t="shared" si="17"/>
        <v>1.9420358906379636</v>
      </c>
      <c r="AE29">
        <f t="shared" si="18"/>
        <v>0.68611986852381057</v>
      </c>
      <c r="AF29">
        <f t="shared" si="19"/>
        <v>-45.735584779620758</v>
      </c>
      <c r="AG29">
        <f t="shared" si="20"/>
        <v>15.144407504901984</v>
      </c>
      <c r="AH29">
        <f t="shared" si="21"/>
        <v>0.83073412978588945</v>
      </c>
      <c r="AI29">
        <f t="shared" si="22"/>
        <v>-3.3995852150070505E-4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55147.744999375049</v>
      </c>
      <c r="AO29">
        <f t="shared" si="26"/>
        <v>179.93299999999999</v>
      </c>
      <c r="AP29">
        <f t="shared" si="27"/>
        <v>151.6840290085033</v>
      </c>
      <c r="AQ29">
        <f t="shared" si="28"/>
        <v>0.84300283443561386</v>
      </c>
      <c r="AR29">
        <f t="shared" si="29"/>
        <v>0.16539547046073474</v>
      </c>
      <c r="AS29">
        <v>1689715634.0999999</v>
      </c>
      <c r="AT29">
        <v>395.31700000000001</v>
      </c>
      <c r="AU29">
        <v>400.03800000000001</v>
      </c>
      <c r="AV29">
        <v>12.366899999999999</v>
      </c>
      <c r="AW29">
        <v>11.4148</v>
      </c>
      <c r="AX29">
        <v>397.99799999999999</v>
      </c>
      <c r="AY29">
        <v>12.4559</v>
      </c>
      <c r="AZ29">
        <v>400.19499999999999</v>
      </c>
      <c r="BA29">
        <v>100.738</v>
      </c>
      <c r="BB29">
        <v>3.1104099999999999E-2</v>
      </c>
      <c r="BC29">
        <v>16.979500000000002</v>
      </c>
      <c r="BD29">
        <v>16.621500000000001</v>
      </c>
      <c r="BE29">
        <v>999.9</v>
      </c>
      <c r="BF29">
        <v>0</v>
      </c>
      <c r="BG29">
        <v>0</v>
      </c>
      <c r="BH29">
        <v>10007.5</v>
      </c>
      <c r="BI29">
        <v>0</v>
      </c>
      <c r="BJ29">
        <v>535.99</v>
      </c>
      <c r="BK29">
        <v>-4.7204600000000001</v>
      </c>
      <c r="BL29">
        <v>400.267</v>
      </c>
      <c r="BM29">
        <v>404.65699999999998</v>
      </c>
      <c r="BN29">
        <v>0.95203300000000002</v>
      </c>
      <c r="BO29">
        <v>400.03800000000001</v>
      </c>
      <c r="BP29">
        <v>11.4148</v>
      </c>
      <c r="BQ29">
        <v>1.2458100000000001</v>
      </c>
      <c r="BR29">
        <v>1.14991</v>
      </c>
      <c r="BS29">
        <v>10.160600000000001</v>
      </c>
      <c r="BT29">
        <v>8.9683399999999995</v>
      </c>
      <c r="BU29">
        <v>179.93299999999999</v>
      </c>
      <c r="BV29">
        <v>0.89988699999999999</v>
      </c>
      <c r="BW29">
        <v>0.10011299999999999</v>
      </c>
      <c r="BX29">
        <v>0</v>
      </c>
      <c r="BY29">
        <v>2.2602000000000002</v>
      </c>
      <c r="BZ29">
        <v>0</v>
      </c>
      <c r="CA29">
        <v>961.154</v>
      </c>
      <c r="CB29">
        <v>1719.28</v>
      </c>
      <c r="CC29">
        <v>35.186999999999998</v>
      </c>
      <c r="CD29">
        <v>40.436999999999998</v>
      </c>
      <c r="CE29">
        <v>38.375</v>
      </c>
      <c r="CF29">
        <v>38.186999999999998</v>
      </c>
      <c r="CG29">
        <v>35.311999999999998</v>
      </c>
      <c r="CH29">
        <v>161.91999999999999</v>
      </c>
      <c r="CI29">
        <v>18.010000000000002</v>
      </c>
      <c r="CJ29">
        <v>0</v>
      </c>
      <c r="CK29">
        <v>1689715637.8</v>
      </c>
      <c r="CL29">
        <v>0</v>
      </c>
      <c r="CM29">
        <v>1689714900</v>
      </c>
      <c r="CN29" t="s">
        <v>354</v>
      </c>
      <c r="CO29">
        <v>1689714898</v>
      </c>
      <c r="CP29">
        <v>1689714900</v>
      </c>
      <c r="CQ29">
        <v>42</v>
      </c>
      <c r="CR29">
        <v>0.24199999999999999</v>
      </c>
      <c r="CS29">
        <v>-2.1999999999999999E-2</v>
      </c>
      <c r="CT29">
        <v>-2.6819999999999999</v>
      </c>
      <c r="CU29">
        <v>-8.8999999999999996E-2</v>
      </c>
      <c r="CV29">
        <v>409</v>
      </c>
      <c r="CW29">
        <v>11</v>
      </c>
      <c r="CX29">
        <v>0.39</v>
      </c>
      <c r="CY29">
        <v>0.05</v>
      </c>
      <c r="CZ29">
        <v>4.7937536219169701</v>
      </c>
      <c r="DA29">
        <v>-0.131703684469517</v>
      </c>
      <c r="DB29">
        <v>3.8336499442907603E-2</v>
      </c>
      <c r="DC29">
        <v>1</v>
      </c>
      <c r="DD29">
        <v>399.95929999999998</v>
      </c>
      <c r="DE29">
        <v>-9.1218045112535506E-2</v>
      </c>
      <c r="DF29">
        <v>3.01232468369469E-2</v>
      </c>
      <c r="DG29">
        <v>-1</v>
      </c>
      <c r="DH29">
        <v>179.98223809523799</v>
      </c>
      <c r="DI29">
        <v>-0.34355618281109601</v>
      </c>
      <c r="DJ29">
        <v>0.117102277136946</v>
      </c>
      <c r="DK29">
        <v>1</v>
      </c>
      <c r="DL29">
        <v>2</v>
      </c>
      <c r="DM29">
        <v>2</v>
      </c>
      <c r="DN29" t="s">
        <v>355</v>
      </c>
      <c r="DO29">
        <v>2.6558199999999998</v>
      </c>
      <c r="DP29">
        <v>2.7634500000000002</v>
      </c>
      <c r="DQ29">
        <v>9.4777299999999995E-2</v>
      </c>
      <c r="DR29">
        <v>9.5480099999999998E-2</v>
      </c>
      <c r="DS29">
        <v>7.5040499999999996E-2</v>
      </c>
      <c r="DT29">
        <v>7.0752800000000005E-2</v>
      </c>
      <c r="DU29">
        <v>28839.599999999999</v>
      </c>
      <c r="DV29">
        <v>30154.7</v>
      </c>
      <c r="DW29">
        <v>29588.1</v>
      </c>
      <c r="DX29">
        <v>31069.8</v>
      </c>
      <c r="DY29">
        <v>35864.1</v>
      </c>
      <c r="DZ29">
        <v>37861.599999999999</v>
      </c>
      <c r="EA29">
        <v>40607.300000000003</v>
      </c>
      <c r="EB29">
        <v>43112.4</v>
      </c>
      <c r="EC29">
        <v>1.87738</v>
      </c>
      <c r="ED29">
        <v>2.26667</v>
      </c>
      <c r="EE29">
        <v>-4.32506E-2</v>
      </c>
      <c r="EF29">
        <v>0</v>
      </c>
      <c r="EG29">
        <v>17.340599999999998</v>
      </c>
      <c r="EH29">
        <v>999.9</v>
      </c>
      <c r="EI29">
        <v>40.171999999999997</v>
      </c>
      <c r="EJ29">
        <v>24.38</v>
      </c>
      <c r="EK29">
        <v>12.219900000000001</v>
      </c>
      <c r="EL29">
        <v>61.435400000000001</v>
      </c>
      <c r="EM29">
        <v>10.6851</v>
      </c>
      <c r="EN29">
        <v>1</v>
      </c>
      <c r="EO29">
        <v>-0.39256099999999999</v>
      </c>
      <c r="EP29">
        <v>2.6388600000000002</v>
      </c>
      <c r="EQ29">
        <v>20.281700000000001</v>
      </c>
      <c r="ER29">
        <v>5.2416999999999998</v>
      </c>
      <c r="ES29">
        <v>11.8302</v>
      </c>
      <c r="ET29">
        <v>4.9824000000000002</v>
      </c>
      <c r="EU29">
        <v>3.2989999999999999</v>
      </c>
      <c r="EV29">
        <v>173</v>
      </c>
      <c r="EW29">
        <v>3926.5</v>
      </c>
      <c r="EX29">
        <v>9100.6</v>
      </c>
      <c r="EY29">
        <v>59.6</v>
      </c>
      <c r="EZ29">
        <v>1.8733200000000001</v>
      </c>
      <c r="FA29">
        <v>1.87897</v>
      </c>
      <c r="FB29">
        <v>1.87927</v>
      </c>
      <c r="FC29">
        <v>1.87992</v>
      </c>
      <c r="FD29">
        <v>1.8775900000000001</v>
      </c>
      <c r="FE29">
        <v>1.8768199999999999</v>
      </c>
      <c r="FF29">
        <v>1.8772899999999999</v>
      </c>
      <c r="FG29">
        <v>1.8749199999999999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-2.681</v>
      </c>
      <c r="FV29">
        <v>-8.8999999999999996E-2</v>
      </c>
      <c r="FW29">
        <v>-2.6826022624697501</v>
      </c>
      <c r="FX29">
        <v>1.4527828764109799E-4</v>
      </c>
      <c r="FY29">
        <v>-4.3579519040863002E-7</v>
      </c>
      <c r="FZ29">
        <v>2.0799061152897499E-10</v>
      </c>
      <c r="GA29">
        <v>-8.9063636363634999E-2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12.3</v>
      </c>
      <c r="GJ29">
        <v>12.2</v>
      </c>
      <c r="GK29">
        <v>1.03027</v>
      </c>
      <c r="GL29">
        <v>2.5268600000000001</v>
      </c>
      <c r="GM29">
        <v>1.54541</v>
      </c>
      <c r="GN29">
        <v>2.2900399999999999</v>
      </c>
      <c r="GO29">
        <v>1.5979000000000001</v>
      </c>
      <c r="GP29">
        <v>2.3974600000000001</v>
      </c>
      <c r="GQ29">
        <v>27.349299999999999</v>
      </c>
      <c r="GR29">
        <v>14.2721</v>
      </c>
      <c r="GS29">
        <v>18</v>
      </c>
      <c r="GT29">
        <v>390.91199999999998</v>
      </c>
      <c r="GU29">
        <v>684.87699999999995</v>
      </c>
      <c r="GV29">
        <v>14.7791</v>
      </c>
      <c r="GW29">
        <v>21.684200000000001</v>
      </c>
      <c r="GX29">
        <v>30.0001</v>
      </c>
      <c r="GY29">
        <v>21.740100000000002</v>
      </c>
      <c r="GZ29">
        <v>21.700199999999999</v>
      </c>
      <c r="HA29">
        <v>20.676200000000001</v>
      </c>
      <c r="HB29">
        <v>10</v>
      </c>
      <c r="HC29">
        <v>-30</v>
      </c>
      <c r="HD29">
        <v>14.794700000000001</v>
      </c>
      <c r="HE29">
        <v>400</v>
      </c>
      <c r="HF29">
        <v>0</v>
      </c>
      <c r="HG29">
        <v>100.733</v>
      </c>
      <c r="HH29">
        <v>99.907300000000006</v>
      </c>
    </row>
    <row r="30" spans="1:216" x14ac:dyDescent="0.2">
      <c r="A30">
        <v>12</v>
      </c>
      <c r="B30">
        <v>1689715695.0999999</v>
      </c>
      <c r="C30">
        <v>671.09999990463302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1689715695.0999999</v>
      </c>
      <c r="M30">
        <f t="shared" si="0"/>
        <v>1.0312627941056003E-3</v>
      </c>
      <c r="N30">
        <f t="shared" si="1"/>
        <v>1.0312627941056003</v>
      </c>
      <c r="O30">
        <f t="shared" si="2"/>
        <v>3.2503727023677205</v>
      </c>
      <c r="P30">
        <f t="shared" si="3"/>
        <v>396.524</v>
      </c>
      <c r="Q30">
        <f t="shared" si="4"/>
        <v>357.83448495718608</v>
      </c>
      <c r="R30">
        <f t="shared" si="5"/>
        <v>36.058164113006484</v>
      </c>
      <c r="S30">
        <f t="shared" si="6"/>
        <v>39.95681821570799</v>
      </c>
      <c r="T30">
        <f t="shared" si="7"/>
        <v>0.15359897078795079</v>
      </c>
      <c r="U30">
        <f t="shared" si="8"/>
        <v>3.5480410675153236</v>
      </c>
      <c r="V30">
        <f t="shared" si="9"/>
        <v>0.14999822326361503</v>
      </c>
      <c r="W30">
        <f t="shared" si="10"/>
        <v>9.4065371918400115E-2</v>
      </c>
      <c r="X30">
        <f t="shared" si="11"/>
        <v>20.675097769810414</v>
      </c>
      <c r="Y30">
        <f t="shared" si="12"/>
        <v>16.880383410237222</v>
      </c>
      <c r="Z30">
        <f t="shared" si="13"/>
        <v>16.880383410237222</v>
      </c>
      <c r="AA30">
        <f t="shared" si="14"/>
        <v>1.9298687713391065</v>
      </c>
      <c r="AB30">
        <f t="shared" si="15"/>
        <v>64.165499510091777</v>
      </c>
      <c r="AC30">
        <f t="shared" si="16"/>
        <v>1.2479980982732999</v>
      </c>
      <c r="AD30">
        <f t="shared" si="17"/>
        <v>1.9449674790999143</v>
      </c>
      <c r="AE30">
        <f t="shared" si="18"/>
        <v>0.68187067306580662</v>
      </c>
      <c r="AF30">
        <f t="shared" si="19"/>
        <v>-45.478689220056971</v>
      </c>
      <c r="AG30">
        <f t="shared" si="20"/>
        <v>23.511729897757007</v>
      </c>
      <c r="AH30">
        <f t="shared" si="21"/>
        <v>1.2910404600091727</v>
      </c>
      <c r="AI30">
        <f t="shared" si="22"/>
        <v>-8.210924803790931E-4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55063.395498615842</v>
      </c>
      <c r="AO30">
        <f t="shared" si="26"/>
        <v>125.012</v>
      </c>
      <c r="AP30">
        <f t="shared" si="27"/>
        <v>105.38478599472042</v>
      </c>
      <c r="AQ30">
        <f t="shared" si="28"/>
        <v>0.8429973602111831</v>
      </c>
      <c r="AR30">
        <f t="shared" si="29"/>
        <v>0.16538490520758339</v>
      </c>
      <c r="AS30">
        <v>1689715695.0999999</v>
      </c>
      <c r="AT30">
        <v>396.524</v>
      </c>
      <c r="AU30">
        <v>399.92500000000001</v>
      </c>
      <c r="AV30">
        <v>12.3849</v>
      </c>
      <c r="AW30">
        <v>11.4383</v>
      </c>
      <c r="AX30">
        <v>399.20499999999998</v>
      </c>
      <c r="AY30">
        <v>12.4739</v>
      </c>
      <c r="AZ30">
        <v>400.25200000000001</v>
      </c>
      <c r="BA30">
        <v>100.73699999999999</v>
      </c>
      <c r="BB30">
        <v>3.0717000000000001E-2</v>
      </c>
      <c r="BC30">
        <v>17.003299999999999</v>
      </c>
      <c r="BD30">
        <v>16.652899999999999</v>
      </c>
      <c r="BE30">
        <v>999.9</v>
      </c>
      <c r="BF30">
        <v>0</v>
      </c>
      <c r="BG30">
        <v>0</v>
      </c>
      <c r="BH30">
        <v>9992.5</v>
      </c>
      <c r="BI30">
        <v>0</v>
      </c>
      <c r="BJ30">
        <v>524.76700000000005</v>
      </c>
      <c r="BK30">
        <v>-3.4008500000000002</v>
      </c>
      <c r="BL30">
        <v>401.49700000000001</v>
      </c>
      <c r="BM30">
        <v>404.55200000000002</v>
      </c>
      <c r="BN30">
        <v>0.94658299999999995</v>
      </c>
      <c r="BO30">
        <v>399.92500000000001</v>
      </c>
      <c r="BP30">
        <v>11.4383</v>
      </c>
      <c r="BQ30">
        <v>1.2476100000000001</v>
      </c>
      <c r="BR30">
        <v>1.1522600000000001</v>
      </c>
      <c r="BS30">
        <v>10.1822</v>
      </c>
      <c r="BT30">
        <v>8.9986200000000007</v>
      </c>
      <c r="BU30">
        <v>125.012</v>
      </c>
      <c r="BV30">
        <v>0.900065</v>
      </c>
      <c r="BW30">
        <v>9.9935099999999999E-2</v>
      </c>
      <c r="BX30">
        <v>0</v>
      </c>
      <c r="BY30">
        <v>2.4939</v>
      </c>
      <c r="BZ30">
        <v>0</v>
      </c>
      <c r="CA30">
        <v>781.04899999999998</v>
      </c>
      <c r="CB30">
        <v>1194.55</v>
      </c>
      <c r="CC30">
        <v>34.875</v>
      </c>
      <c r="CD30">
        <v>40.25</v>
      </c>
      <c r="CE30">
        <v>38.061999999999998</v>
      </c>
      <c r="CF30">
        <v>38.061999999999998</v>
      </c>
      <c r="CG30">
        <v>35.061999999999998</v>
      </c>
      <c r="CH30">
        <v>112.52</v>
      </c>
      <c r="CI30">
        <v>12.49</v>
      </c>
      <c r="CJ30">
        <v>0</v>
      </c>
      <c r="CK30">
        <v>1689715699</v>
      </c>
      <c r="CL30">
        <v>0</v>
      </c>
      <c r="CM30">
        <v>1689714900</v>
      </c>
      <c r="CN30" t="s">
        <v>354</v>
      </c>
      <c r="CO30">
        <v>1689714898</v>
      </c>
      <c r="CP30">
        <v>1689714900</v>
      </c>
      <c r="CQ30">
        <v>42</v>
      </c>
      <c r="CR30">
        <v>0.24199999999999999</v>
      </c>
      <c r="CS30">
        <v>-2.1999999999999999E-2</v>
      </c>
      <c r="CT30">
        <v>-2.6819999999999999</v>
      </c>
      <c r="CU30">
        <v>-8.8999999999999996E-2</v>
      </c>
      <c r="CV30">
        <v>409</v>
      </c>
      <c r="CW30">
        <v>11</v>
      </c>
      <c r="CX30">
        <v>0.39</v>
      </c>
      <c r="CY30">
        <v>0.05</v>
      </c>
      <c r="CZ30">
        <v>3.5727103045222499</v>
      </c>
      <c r="DA30">
        <v>-2.8280240369309099E-2</v>
      </c>
      <c r="DB30">
        <v>3.3695309948077901E-2</v>
      </c>
      <c r="DC30">
        <v>1</v>
      </c>
      <c r="DD30">
        <v>399.97300000000001</v>
      </c>
      <c r="DE30">
        <v>9.1037593984411205E-2</v>
      </c>
      <c r="DF30">
        <v>2.88461435897461E-2</v>
      </c>
      <c r="DG30">
        <v>-1</v>
      </c>
      <c r="DH30">
        <v>124.998714285714</v>
      </c>
      <c r="DI30">
        <v>-0.12705531063776501</v>
      </c>
      <c r="DJ30">
        <v>6.4630924970830894E-2</v>
      </c>
      <c r="DK30">
        <v>1</v>
      </c>
      <c r="DL30">
        <v>2</v>
      </c>
      <c r="DM30">
        <v>2</v>
      </c>
      <c r="DN30" t="s">
        <v>355</v>
      </c>
      <c r="DO30">
        <v>2.6559499999999998</v>
      </c>
      <c r="DP30">
        <v>2.7629299999999999</v>
      </c>
      <c r="DQ30">
        <v>9.4989500000000004E-2</v>
      </c>
      <c r="DR30">
        <v>9.5453300000000005E-2</v>
      </c>
      <c r="DS30">
        <v>7.5118299999999999E-2</v>
      </c>
      <c r="DT30">
        <v>7.0858599999999994E-2</v>
      </c>
      <c r="DU30">
        <v>28831.8</v>
      </c>
      <c r="DV30">
        <v>30153.200000000001</v>
      </c>
      <c r="DW30">
        <v>29587.200000000001</v>
      </c>
      <c r="DX30">
        <v>31067.5</v>
      </c>
      <c r="DY30">
        <v>35860.400000000001</v>
      </c>
      <c r="DZ30">
        <v>37854.699999999997</v>
      </c>
      <c r="EA30">
        <v>40606.5</v>
      </c>
      <c r="EB30">
        <v>43109.5</v>
      </c>
      <c r="EC30">
        <v>1.8772500000000001</v>
      </c>
      <c r="ED30">
        <v>2.2659699999999998</v>
      </c>
      <c r="EE30">
        <v>-4.0978199999999999E-2</v>
      </c>
      <c r="EF30">
        <v>0</v>
      </c>
      <c r="EG30">
        <v>17.334099999999999</v>
      </c>
      <c r="EH30">
        <v>999.9</v>
      </c>
      <c r="EI30">
        <v>40.197000000000003</v>
      </c>
      <c r="EJ30">
        <v>24.39</v>
      </c>
      <c r="EK30">
        <v>12.233000000000001</v>
      </c>
      <c r="EL30">
        <v>61.635399999999997</v>
      </c>
      <c r="EM30">
        <v>10.9696</v>
      </c>
      <c r="EN30">
        <v>1</v>
      </c>
      <c r="EO30">
        <v>-0.39072899999999999</v>
      </c>
      <c r="EP30">
        <v>2.94862</v>
      </c>
      <c r="EQ30">
        <v>20.276499999999999</v>
      </c>
      <c r="ER30">
        <v>5.2416999999999998</v>
      </c>
      <c r="ES30">
        <v>11.8302</v>
      </c>
      <c r="ET30">
        <v>4.9823500000000003</v>
      </c>
      <c r="EU30">
        <v>3.2989999999999999</v>
      </c>
      <c r="EV30">
        <v>173</v>
      </c>
      <c r="EW30">
        <v>3927.8</v>
      </c>
      <c r="EX30">
        <v>9101.9</v>
      </c>
      <c r="EY30">
        <v>59.6</v>
      </c>
      <c r="EZ30">
        <v>1.8733299999999999</v>
      </c>
      <c r="FA30">
        <v>1.8789899999999999</v>
      </c>
      <c r="FB30">
        <v>1.8793200000000001</v>
      </c>
      <c r="FC30">
        <v>1.88</v>
      </c>
      <c r="FD30">
        <v>1.8775900000000001</v>
      </c>
      <c r="FE30">
        <v>1.87683</v>
      </c>
      <c r="FF30">
        <v>1.8773</v>
      </c>
      <c r="FG30">
        <v>1.8749499999999999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-2.681</v>
      </c>
      <c r="FV30">
        <v>-8.8999999999999996E-2</v>
      </c>
      <c r="FW30">
        <v>-2.6826022624697501</v>
      </c>
      <c r="FX30">
        <v>1.4527828764109799E-4</v>
      </c>
      <c r="FY30">
        <v>-4.3579519040863002E-7</v>
      </c>
      <c r="FZ30">
        <v>2.0799061152897499E-10</v>
      </c>
      <c r="GA30">
        <v>-8.9063636363634999E-2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13.3</v>
      </c>
      <c r="GJ30">
        <v>13.3</v>
      </c>
      <c r="GK30">
        <v>1.03027</v>
      </c>
      <c r="GL30">
        <v>2.5402800000000001</v>
      </c>
      <c r="GM30">
        <v>1.54541</v>
      </c>
      <c r="GN30">
        <v>2.2900399999999999</v>
      </c>
      <c r="GO30">
        <v>1.5979000000000001</v>
      </c>
      <c r="GP30">
        <v>2.2656200000000002</v>
      </c>
      <c r="GQ30">
        <v>27.349299999999999</v>
      </c>
      <c r="GR30">
        <v>14.2371</v>
      </c>
      <c r="GS30">
        <v>18</v>
      </c>
      <c r="GT30">
        <v>391.02800000000002</v>
      </c>
      <c r="GU30">
        <v>684.61099999999999</v>
      </c>
      <c r="GV30">
        <v>14.8789</v>
      </c>
      <c r="GW30">
        <v>21.7057</v>
      </c>
      <c r="GX30">
        <v>30.000599999999999</v>
      </c>
      <c r="GY30">
        <v>21.764500000000002</v>
      </c>
      <c r="GZ30">
        <v>21.724699999999999</v>
      </c>
      <c r="HA30">
        <v>20.6858</v>
      </c>
      <c r="HB30">
        <v>10</v>
      </c>
      <c r="HC30">
        <v>-30</v>
      </c>
      <c r="HD30">
        <v>14.7552</v>
      </c>
      <c r="HE30">
        <v>400</v>
      </c>
      <c r="HF30">
        <v>0</v>
      </c>
      <c r="HG30">
        <v>100.73099999999999</v>
      </c>
      <c r="HH30">
        <v>99.900300000000001</v>
      </c>
    </row>
    <row r="31" spans="1:216" x14ac:dyDescent="0.2">
      <c r="A31">
        <v>13</v>
      </c>
      <c r="B31">
        <v>1689715756.0999999</v>
      </c>
      <c r="C31">
        <v>732.09999990463302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1689715756.0999999</v>
      </c>
      <c r="M31">
        <f t="shared" si="0"/>
        <v>1.02018444196343E-3</v>
      </c>
      <c r="N31">
        <f t="shared" si="1"/>
        <v>1.0201844419634301</v>
      </c>
      <c r="O31">
        <f t="shared" si="2"/>
        <v>2.819024724283218</v>
      </c>
      <c r="P31">
        <f t="shared" si="3"/>
        <v>396.99299999999999</v>
      </c>
      <c r="Q31">
        <f t="shared" si="4"/>
        <v>362.85819890523265</v>
      </c>
      <c r="R31">
        <f t="shared" si="5"/>
        <v>36.565477825000038</v>
      </c>
      <c r="S31">
        <f t="shared" si="6"/>
        <v>40.005265919239797</v>
      </c>
      <c r="T31">
        <f t="shared" si="7"/>
        <v>0.15338741512243445</v>
      </c>
      <c r="U31">
        <f t="shared" si="8"/>
        <v>3.5507849803296532</v>
      </c>
      <c r="V31">
        <f t="shared" si="9"/>
        <v>0.14979915968218369</v>
      </c>
      <c r="W31">
        <f t="shared" si="10"/>
        <v>9.3939873885480391E-2</v>
      </c>
      <c r="X31">
        <f t="shared" si="11"/>
        <v>16.559747999999999</v>
      </c>
      <c r="Y31">
        <f t="shared" si="12"/>
        <v>16.828111081068936</v>
      </c>
      <c r="Z31">
        <f t="shared" si="13"/>
        <v>16.828111081068936</v>
      </c>
      <c r="AA31">
        <f t="shared" si="14"/>
        <v>1.9234790368302799</v>
      </c>
      <c r="AB31">
        <f t="shared" si="15"/>
        <v>64.305384717572394</v>
      </c>
      <c r="AC31">
        <f t="shared" si="16"/>
        <v>1.2479948406566999</v>
      </c>
      <c r="AD31">
        <f t="shared" si="17"/>
        <v>1.940731473947106</v>
      </c>
      <c r="AE31">
        <f t="shared" si="18"/>
        <v>0.67548419617358002</v>
      </c>
      <c r="AF31">
        <f t="shared" si="19"/>
        <v>-44.990133890587259</v>
      </c>
      <c r="AG31">
        <f t="shared" si="20"/>
        <v>26.95121146808399</v>
      </c>
      <c r="AH31">
        <f t="shared" si="21"/>
        <v>1.4780974933859079</v>
      </c>
      <c r="AI31">
        <f t="shared" si="22"/>
        <v>-1.0769291173637896E-3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55131.301392464418</v>
      </c>
      <c r="AO31">
        <f t="shared" si="26"/>
        <v>100.13</v>
      </c>
      <c r="AP31">
        <f t="shared" si="27"/>
        <v>84.409199999999998</v>
      </c>
      <c r="AQ31">
        <f t="shared" si="28"/>
        <v>0.8429961050634176</v>
      </c>
      <c r="AR31">
        <f t="shared" si="29"/>
        <v>0.16538248277239589</v>
      </c>
      <c r="AS31">
        <v>1689715756.0999999</v>
      </c>
      <c r="AT31">
        <v>396.99299999999999</v>
      </c>
      <c r="AU31">
        <v>399.99</v>
      </c>
      <c r="AV31">
        <v>12.384499999999999</v>
      </c>
      <c r="AW31">
        <v>11.447900000000001</v>
      </c>
      <c r="AX31">
        <v>399.67399999999998</v>
      </c>
      <c r="AY31">
        <v>12.473599999999999</v>
      </c>
      <c r="AZ31">
        <v>400.18</v>
      </c>
      <c r="BA31">
        <v>100.74</v>
      </c>
      <c r="BB31">
        <v>3.0708599999999999E-2</v>
      </c>
      <c r="BC31">
        <v>16.968900000000001</v>
      </c>
      <c r="BD31">
        <v>16.610600000000002</v>
      </c>
      <c r="BE31">
        <v>999.9</v>
      </c>
      <c r="BF31">
        <v>0</v>
      </c>
      <c r="BG31">
        <v>0</v>
      </c>
      <c r="BH31">
        <v>10003.799999999999</v>
      </c>
      <c r="BI31">
        <v>0</v>
      </c>
      <c r="BJ31">
        <v>519.59500000000003</v>
      </c>
      <c r="BK31">
        <v>-2.9964900000000001</v>
      </c>
      <c r="BL31">
        <v>401.971</v>
      </c>
      <c r="BM31">
        <v>404.62200000000001</v>
      </c>
      <c r="BN31">
        <v>0.93664000000000003</v>
      </c>
      <c r="BO31">
        <v>399.99</v>
      </c>
      <c r="BP31">
        <v>11.447900000000001</v>
      </c>
      <c r="BQ31">
        <v>1.24762</v>
      </c>
      <c r="BR31">
        <v>1.15327</v>
      </c>
      <c r="BS31">
        <v>10.1823</v>
      </c>
      <c r="BT31">
        <v>9.0115599999999993</v>
      </c>
      <c r="BU31">
        <v>100.13</v>
      </c>
      <c r="BV31">
        <v>0.90013799999999999</v>
      </c>
      <c r="BW31">
        <v>9.9862199999999998E-2</v>
      </c>
      <c r="BX31">
        <v>0</v>
      </c>
      <c r="BY31">
        <v>2.3975</v>
      </c>
      <c r="BZ31">
        <v>0</v>
      </c>
      <c r="CA31">
        <v>702.80499999999995</v>
      </c>
      <c r="CB31">
        <v>956.80499999999995</v>
      </c>
      <c r="CC31">
        <v>34.5</v>
      </c>
      <c r="CD31">
        <v>40.125</v>
      </c>
      <c r="CE31">
        <v>37.811999999999998</v>
      </c>
      <c r="CF31">
        <v>37.875</v>
      </c>
      <c r="CG31">
        <v>34.811999999999998</v>
      </c>
      <c r="CH31">
        <v>90.13</v>
      </c>
      <c r="CI31">
        <v>10</v>
      </c>
      <c r="CJ31">
        <v>0</v>
      </c>
      <c r="CK31">
        <v>1689715760.2</v>
      </c>
      <c r="CL31">
        <v>0</v>
      </c>
      <c r="CM31">
        <v>1689714900</v>
      </c>
      <c r="CN31" t="s">
        <v>354</v>
      </c>
      <c r="CO31">
        <v>1689714898</v>
      </c>
      <c r="CP31">
        <v>1689714900</v>
      </c>
      <c r="CQ31">
        <v>42</v>
      </c>
      <c r="CR31">
        <v>0.24199999999999999</v>
      </c>
      <c r="CS31">
        <v>-2.1999999999999999E-2</v>
      </c>
      <c r="CT31">
        <v>-2.6819999999999999</v>
      </c>
      <c r="CU31">
        <v>-8.8999999999999996E-2</v>
      </c>
      <c r="CV31">
        <v>409</v>
      </c>
      <c r="CW31">
        <v>11</v>
      </c>
      <c r="CX31">
        <v>0.39</v>
      </c>
      <c r="CY31">
        <v>0.05</v>
      </c>
      <c r="CZ31">
        <v>2.9451800573853402</v>
      </c>
      <c r="DA31">
        <v>0.26421782996386201</v>
      </c>
      <c r="DB31">
        <v>5.8919474350195997E-2</v>
      </c>
      <c r="DC31">
        <v>1</v>
      </c>
      <c r="DD31">
        <v>400.00104761904799</v>
      </c>
      <c r="DE31">
        <v>4.5428571428128103E-2</v>
      </c>
      <c r="DF31">
        <v>3.3740573555511799E-2</v>
      </c>
      <c r="DG31">
        <v>-1</v>
      </c>
      <c r="DH31">
        <v>100.038242857143</v>
      </c>
      <c r="DI31">
        <v>-0.25353503726564602</v>
      </c>
      <c r="DJ31">
        <v>0.14309792375263</v>
      </c>
      <c r="DK31">
        <v>1</v>
      </c>
      <c r="DL31">
        <v>2</v>
      </c>
      <c r="DM31">
        <v>2</v>
      </c>
      <c r="DN31" t="s">
        <v>355</v>
      </c>
      <c r="DO31">
        <v>2.6557300000000001</v>
      </c>
      <c r="DP31">
        <v>2.76302</v>
      </c>
      <c r="DQ31">
        <v>9.50743E-2</v>
      </c>
      <c r="DR31">
        <v>9.5465099999999997E-2</v>
      </c>
      <c r="DS31">
        <v>7.5116799999999997E-2</v>
      </c>
      <c r="DT31">
        <v>7.0903999999999995E-2</v>
      </c>
      <c r="DU31">
        <v>28830.400000000001</v>
      </c>
      <c r="DV31">
        <v>30153.7</v>
      </c>
      <c r="DW31">
        <v>29588.5</v>
      </c>
      <c r="DX31">
        <v>31068.400000000001</v>
      </c>
      <c r="DY31">
        <v>35861.800000000003</v>
      </c>
      <c r="DZ31">
        <v>37853.1</v>
      </c>
      <c r="EA31">
        <v>40608</v>
      </c>
      <c r="EB31">
        <v>43109.7</v>
      </c>
      <c r="EC31">
        <v>1.8759300000000001</v>
      </c>
      <c r="ED31">
        <v>2.2661799999999999</v>
      </c>
      <c r="EE31">
        <v>-4.11645E-2</v>
      </c>
      <c r="EF31">
        <v>0</v>
      </c>
      <c r="EG31">
        <v>17.295000000000002</v>
      </c>
      <c r="EH31">
        <v>999.9</v>
      </c>
      <c r="EI31">
        <v>40.220999999999997</v>
      </c>
      <c r="EJ31">
        <v>24.411000000000001</v>
      </c>
      <c r="EK31">
        <v>12.2552</v>
      </c>
      <c r="EL31">
        <v>61.385399999999997</v>
      </c>
      <c r="EM31">
        <v>10.536899999999999</v>
      </c>
      <c r="EN31">
        <v>1</v>
      </c>
      <c r="EO31">
        <v>-0.39099299999999998</v>
      </c>
      <c r="EP31">
        <v>2.4921199999999999</v>
      </c>
      <c r="EQ31">
        <v>20.2849</v>
      </c>
      <c r="ER31">
        <v>5.2411000000000003</v>
      </c>
      <c r="ES31">
        <v>11.8302</v>
      </c>
      <c r="ET31">
        <v>4.9820000000000002</v>
      </c>
      <c r="EU31">
        <v>3.2989999999999999</v>
      </c>
      <c r="EV31">
        <v>173</v>
      </c>
      <c r="EW31">
        <v>3929.4</v>
      </c>
      <c r="EX31">
        <v>9103.5</v>
      </c>
      <c r="EY31">
        <v>59.6</v>
      </c>
      <c r="EZ31">
        <v>1.8733299999999999</v>
      </c>
      <c r="FA31">
        <v>1.879</v>
      </c>
      <c r="FB31">
        <v>1.8793500000000001</v>
      </c>
      <c r="FC31">
        <v>1.88</v>
      </c>
      <c r="FD31">
        <v>1.8775900000000001</v>
      </c>
      <c r="FE31">
        <v>1.87683</v>
      </c>
      <c r="FF31">
        <v>1.8773200000000001</v>
      </c>
      <c r="FG31">
        <v>1.8749800000000001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-2.681</v>
      </c>
      <c r="FV31">
        <v>-8.9099999999999999E-2</v>
      </c>
      <c r="FW31">
        <v>-2.6826022624697501</v>
      </c>
      <c r="FX31">
        <v>1.4527828764109799E-4</v>
      </c>
      <c r="FY31">
        <v>-4.3579519040863002E-7</v>
      </c>
      <c r="FZ31">
        <v>2.0799061152897499E-10</v>
      </c>
      <c r="GA31">
        <v>-8.9063636363634999E-2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14.3</v>
      </c>
      <c r="GJ31">
        <v>14.3</v>
      </c>
      <c r="GK31">
        <v>1.03027</v>
      </c>
      <c r="GL31">
        <v>2.5341800000000001</v>
      </c>
      <c r="GM31">
        <v>1.54541</v>
      </c>
      <c r="GN31">
        <v>2.2900399999999999</v>
      </c>
      <c r="GO31">
        <v>1.5979000000000001</v>
      </c>
      <c r="GP31">
        <v>2.36816</v>
      </c>
      <c r="GQ31">
        <v>27.370100000000001</v>
      </c>
      <c r="GR31">
        <v>14.2546</v>
      </c>
      <c r="GS31">
        <v>18</v>
      </c>
      <c r="GT31">
        <v>390.471</v>
      </c>
      <c r="GU31">
        <v>684.95799999999997</v>
      </c>
      <c r="GV31">
        <v>14.901400000000001</v>
      </c>
      <c r="GW31">
        <v>21.716200000000001</v>
      </c>
      <c r="GX31">
        <v>30.0001</v>
      </c>
      <c r="GY31">
        <v>21.777000000000001</v>
      </c>
      <c r="GZ31">
        <v>21.736899999999999</v>
      </c>
      <c r="HA31">
        <v>20.684100000000001</v>
      </c>
      <c r="HB31">
        <v>10</v>
      </c>
      <c r="HC31">
        <v>-30</v>
      </c>
      <c r="HD31">
        <v>14.9137</v>
      </c>
      <c r="HE31">
        <v>400</v>
      </c>
      <c r="HF31">
        <v>0</v>
      </c>
      <c r="HG31">
        <v>100.735</v>
      </c>
      <c r="HH31">
        <v>99.901700000000005</v>
      </c>
    </row>
    <row r="32" spans="1:216" x14ac:dyDescent="0.2">
      <c r="A32">
        <v>14</v>
      </c>
      <c r="B32">
        <v>1689715817.0999999</v>
      </c>
      <c r="C32">
        <v>793.09999990463302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1689715817.0999999</v>
      </c>
      <c r="M32">
        <f t="shared" si="0"/>
        <v>1.0218463026396107E-3</v>
      </c>
      <c r="N32">
        <f t="shared" si="1"/>
        <v>1.0218463026396107</v>
      </c>
      <c r="O32">
        <f t="shared" si="2"/>
        <v>2.1355158449509748</v>
      </c>
      <c r="P32">
        <f t="shared" si="3"/>
        <v>397.58600000000001</v>
      </c>
      <c r="Q32">
        <f t="shared" si="4"/>
        <v>370.67158783213142</v>
      </c>
      <c r="R32">
        <f t="shared" si="5"/>
        <v>37.352564155554553</v>
      </c>
      <c r="S32">
        <f t="shared" si="6"/>
        <v>40.064728616523801</v>
      </c>
      <c r="T32">
        <f t="shared" si="7"/>
        <v>0.15337017866044902</v>
      </c>
      <c r="U32">
        <f t="shared" si="8"/>
        <v>3.5492711619017818</v>
      </c>
      <c r="V32">
        <f t="shared" si="9"/>
        <v>0.14978122792176457</v>
      </c>
      <c r="W32">
        <f t="shared" si="10"/>
        <v>9.3928725508988578E-2</v>
      </c>
      <c r="X32">
        <f t="shared" si="11"/>
        <v>12.404498204559999</v>
      </c>
      <c r="Y32">
        <f t="shared" si="12"/>
        <v>16.842308794136361</v>
      </c>
      <c r="Z32">
        <f t="shared" si="13"/>
        <v>16.842308794136361</v>
      </c>
      <c r="AA32">
        <f t="shared" si="14"/>
        <v>1.9252127161841515</v>
      </c>
      <c r="AB32">
        <f t="shared" si="15"/>
        <v>64.191138253260675</v>
      </c>
      <c r="AC32">
        <f t="shared" si="16"/>
        <v>1.24856006123066</v>
      </c>
      <c r="AD32">
        <f t="shared" si="17"/>
        <v>1.9450660873227898</v>
      </c>
      <c r="AE32">
        <f t="shared" si="18"/>
        <v>0.67665265495349147</v>
      </c>
      <c r="AF32">
        <f t="shared" si="19"/>
        <v>-45.063421946406834</v>
      </c>
      <c r="AG32">
        <f t="shared" si="20"/>
        <v>30.958473310153654</v>
      </c>
      <c r="AH32">
        <f t="shared" si="21"/>
        <v>1.6990279572386235</v>
      </c>
      <c r="AI32">
        <f t="shared" si="22"/>
        <v>-1.4224744545572321E-3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55090.766532385736</v>
      </c>
      <c r="AO32">
        <f t="shared" si="26"/>
        <v>74.998000000000005</v>
      </c>
      <c r="AP32">
        <f t="shared" si="27"/>
        <v>63.223613991999997</v>
      </c>
      <c r="AQ32">
        <f t="shared" si="28"/>
        <v>0.84300399999999986</v>
      </c>
      <c r="AR32">
        <f t="shared" si="29"/>
        <v>0.16539771999999997</v>
      </c>
      <c r="AS32">
        <v>1689715817.0999999</v>
      </c>
      <c r="AT32">
        <v>397.58600000000001</v>
      </c>
      <c r="AU32">
        <v>399.94900000000001</v>
      </c>
      <c r="AV32">
        <v>12.3902</v>
      </c>
      <c r="AW32">
        <v>11.452</v>
      </c>
      <c r="AX32">
        <v>400.267</v>
      </c>
      <c r="AY32">
        <v>12.479200000000001</v>
      </c>
      <c r="AZ32">
        <v>400.14600000000002</v>
      </c>
      <c r="BA32">
        <v>100.739</v>
      </c>
      <c r="BB32">
        <v>3.0968300000000001E-2</v>
      </c>
      <c r="BC32">
        <v>17.004100000000001</v>
      </c>
      <c r="BD32">
        <v>16.650700000000001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529.26199999999994</v>
      </c>
      <c r="BK32">
        <v>-2.3631000000000002</v>
      </c>
      <c r="BL32">
        <v>402.57400000000001</v>
      </c>
      <c r="BM32">
        <v>404.58300000000003</v>
      </c>
      <c r="BN32">
        <v>0.93818999999999997</v>
      </c>
      <c r="BO32">
        <v>399.94900000000001</v>
      </c>
      <c r="BP32">
        <v>11.452</v>
      </c>
      <c r="BQ32">
        <v>1.24817</v>
      </c>
      <c r="BR32">
        <v>1.1536599999999999</v>
      </c>
      <c r="BS32">
        <v>10.1889</v>
      </c>
      <c r="BT32">
        <v>9.0166400000000007</v>
      </c>
      <c r="BU32">
        <v>74.998000000000005</v>
      </c>
      <c r="BV32">
        <v>0.89987200000000001</v>
      </c>
      <c r="BW32">
        <v>0.10012799999999999</v>
      </c>
      <c r="BX32">
        <v>0</v>
      </c>
      <c r="BY32">
        <v>2.3235000000000001</v>
      </c>
      <c r="BZ32">
        <v>0</v>
      </c>
      <c r="CA32">
        <v>635.904</v>
      </c>
      <c r="CB32">
        <v>716.61199999999997</v>
      </c>
      <c r="CC32">
        <v>34.25</v>
      </c>
      <c r="CD32">
        <v>39.875</v>
      </c>
      <c r="CE32">
        <v>37.561999999999998</v>
      </c>
      <c r="CF32">
        <v>37.686999999999998</v>
      </c>
      <c r="CG32">
        <v>34.5</v>
      </c>
      <c r="CH32">
        <v>67.489999999999995</v>
      </c>
      <c r="CI32">
        <v>7.51</v>
      </c>
      <c r="CJ32">
        <v>0</v>
      </c>
      <c r="CK32">
        <v>1689715820.8</v>
      </c>
      <c r="CL32">
        <v>0</v>
      </c>
      <c r="CM32">
        <v>1689714900</v>
      </c>
      <c r="CN32" t="s">
        <v>354</v>
      </c>
      <c r="CO32">
        <v>1689714898</v>
      </c>
      <c r="CP32">
        <v>1689714900</v>
      </c>
      <c r="CQ32">
        <v>42</v>
      </c>
      <c r="CR32">
        <v>0.24199999999999999</v>
      </c>
      <c r="CS32">
        <v>-2.1999999999999999E-2</v>
      </c>
      <c r="CT32">
        <v>-2.6819999999999999</v>
      </c>
      <c r="CU32">
        <v>-8.8999999999999996E-2</v>
      </c>
      <c r="CV32">
        <v>409</v>
      </c>
      <c r="CW32">
        <v>11</v>
      </c>
      <c r="CX32">
        <v>0.39</v>
      </c>
      <c r="CY32">
        <v>0.05</v>
      </c>
      <c r="CZ32">
        <v>2.3158947395832299</v>
      </c>
      <c r="DA32">
        <v>-0.23988092781085499</v>
      </c>
      <c r="DB32">
        <v>4.9966437698192603E-2</v>
      </c>
      <c r="DC32">
        <v>1</v>
      </c>
      <c r="DD32">
        <v>399.98928571428598</v>
      </c>
      <c r="DE32">
        <v>-1.4025974025643E-2</v>
      </c>
      <c r="DF32">
        <v>2.94782290240552E-2</v>
      </c>
      <c r="DG32">
        <v>-1</v>
      </c>
      <c r="DH32">
        <v>75.025566666666705</v>
      </c>
      <c r="DI32">
        <v>1.1780994028154201E-2</v>
      </c>
      <c r="DJ32">
        <v>8.6927585261323603E-2</v>
      </c>
      <c r="DK32">
        <v>1</v>
      </c>
      <c r="DL32">
        <v>2</v>
      </c>
      <c r="DM32">
        <v>2</v>
      </c>
      <c r="DN32" t="s">
        <v>355</v>
      </c>
      <c r="DO32">
        <v>2.6556600000000001</v>
      </c>
      <c r="DP32">
        <v>2.76322</v>
      </c>
      <c r="DQ32">
        <v>9.5181199999999994E-2</v>
      </c>
      <c r="DR32">
        <v>9.5457100000000003E-2</v>
      </c>
      <c r="DS32">
        <v>7.5142399999999998E-2</v>
      </c>
      <c r="DT32">
        <v>7.0922700000000005E-2</v>
      </c>
      <c r="DU32">
        <v>28826.799999999999</v>
      </c>
      <c r="DV32">
        <v>30154.2</v>
      </c>
      <c r="DW32">
        <v>29588.2</v>
      </c>
      <c r="DX32">
        <v>31068.6</v>
      </c>
      <c r="DY32">
        <v>35859.699999999997</v>
      </c>
      <c r="DZ32">
        <v>37852.800000000003</v>
      </c>
      <c r="EA32">
        <v>40606.800000000003</v>
      </c>
      <c r="EB32">
        <v>43110.3</v>
      </c>
      <c r="EC32">
        <v>1.87605</v>
      </c>
      <c r="ED32">
        <v>2.2665299999999999</v>
      </c>
      <c r="EE32">
        <v>-3.6619600000000002E-2</v>
      </c>
      <c r="EF32">
        <v>0</v>
      </c>
      <c r="EG32">
        <v>17.259499999999999</v>
      </c>
      <c r="EH32">
        <v>999.9</v>
      </c>
      <c r="EI32">
        <v>40.220999999999997</v>
      </c>
      <c r="EJ32">
        <v>24.411000000000001</v>
      </c>
      <c r="EK32">
        <v>12.2554</v>
      </c>
      <c r="EL32">
        <v>61.255400000000002</v>
      </c>
      <c r="EM32">
        <v>10.160299999999999</v>
      </c>
      <c r="EN32">
        <v>1</v>
      </c>
      <c r="EO32">
        <v>-0.39066299999999998</v>
      </c>
      <c r="EP32">
        <v>3.0670299999999999</v>
      </c>
      <c r="EQ32">
        <v>20.274799999999999</v>
      </c>
      <c r="ER32">
        <v>5.2408000000000001</v>
      </c>
      <c r="ES32">
        <v>11.8302</v>
      </c>
      <c r="ET32">
        <v>4.9816000000000003</v>
      </c>
      <c r="EU32">
        <v>3.2989999999999999</v>
      </c>
      <c r="EV32">
        <v>173</v>
      </c>
      <c r="EW32">
        <v>3930.7</v>
      </c>
      <c r="EX32">
        <v>9104.7999999999993</v>
      </c>
      <c r="EY32">
        <v>59.7</v>
      </c>
      <c r="EZ32">
        <v>1.8733200000000001</v>
      </c>
      <c r="FA32">
        <v>1.87897</v>
      </c>
      <c r="FB32">
        <v>1.8792899999999999</v>
      </c>
      <c r="FC32">
        <v>1.87995</v>
      </c>
      <c r="FD32">
        <v>1.8775900000000001</v>
      </c>
      <c r="FE32">
        <v>1.87683</v>
      </c>
      <c r="FF32">
        <v>1.8772899999999999</v>
      </c>
      <c r="FG32">
        <v>1.8749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-2.681</v>
      </c>
      <c r="FV32">
        <v>-8.8999999999999996E-2</v>
      </c>
      <c r="FW32">
        <v>-2.6826022624697501</v>
      </c>
      <c r="FX32">
        <v>1.4527828764109799E-4</v>
      </c>
      <c r="FY32">
        <v>-4.3579519040863002E-7</v>
      </c>
      <c r="FZ32">
        <v>2.0799061152897499E-10</v>
      </c>
      <c r="GA32">
        <v>-8.9063636363634999E-2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15.3</v>
      </c>
      <c r="GJ32">
        <v>15.3</v>
      </c>
      <c r="GK32">
        <v>1.03027</v>
      </c>
      <c r="GL32">
        <v>2.5268600000000001</v>
      </c>
      <c r="GM32">
        <v>1.54541</v>
      </c>
      <c r="GN32">
        <v>2.2900399999999999</v>
      </c>
      <c r="GO32">
        <v>1.5979000000000001</v>
      </c>
      <c r="GP32">
        <v>2.3999000000000001</v>
      </c>
      <c r="GQ32">
        <v>27.370100000000001</v>
      </c>
      <c r="GR32">
        <v>14.2546</v>
      </c>
      <c r="GS32">
        <v>18</v>
      </c>
      <c r="GT32">
        <v>390.51</v>
      </c>
      <c r="GU32">
        <v>685.23699999999997</v>
      </c>
      <c r="GV32">
        <v>14.9778</v>
      </c>
      <c r="GW32">
        <v>21.706600000000002</v>
      </c>
      <c r="GX32">
        <v>30.000900000000001</v>
      </c>
      <c r="GY32">
        <v>21.773800000000001</v>
      </c>
      <c r="GZ32">
        <v>21.734999999999999</v>
      </c>
      <c r="HA32">
        <v>20.687100000000001</v>
      </c>
      <c r="HB32">
        <v>10</v>
      </c>
      <c r="HC32">
        <v>-30</v>
      </c>
      <c r="HD32">
        <v>14.8908</v>
      </c>
      <c r="HE32">
        <v>400</v>
      </c>
      <c r="HF32">
        <v>0</v>
      </c>
      <c r="HG32">
        <v>100.733</v>
      </c>
      <c r="HH32">
        <v>99.902900000000002</v>
      </c>
    </row>
    <row r="33" spans="1:216" x14ac:dyDescent="0.2">
      <c r="A33">
        <v>15</v>
      </c>
      <c r="B33">
        <v>1689715878.0999999</v>
      </c>
      <c r="C33">
        <v>854.09999990463302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1689715878.0999999</v>
      </c>
      <c r="M33">
        <f t="shared" si="0"/>
        <v>1.0096301417352955E-3</v>
      </c>
      <c r="N33">
        <f t="shared" si="1"/>
        <v>1.0096301417352955</v>
      </c>
      <c r="O33">
        <f t="shared" si="2"/>
        <v>1.5960091168004529</v>
      </c>
      <c r="P33">
        <f t="shared" si="3"/>
        <v>398.05200000000002</v>
      </c>
      <c r="Q33">
        <f t="shared" si="4"/>
        <v>376.7632250135365</v>
      </c>
      <c r="R33">
        <f t="shared" si="5"/>
        <v>37.968095817155529</v>
      </c>
      <c r="S33">
        <f t="shared" si="6"/>
        <v>40.1134597880868</v>
      </c>
      <c r="T33">
        <f t="shared" si="7"/>
        <v>0.1523918317226518</v>
      </c>
      <c r="U33">
        <f t="shared" si="8"/>
        <v>3.5511627543054489</v>
      </c>
      <c r="V33">
        <f t="shared" si="9"/>
        <v>0.14884979325369843</v>
      </c>
      <c r="W33">
        <f t="shared" si="10"/>
        <v>9.3342501895413002E-2</v>
      </c>
      <c r="X33">
        <f t="shared" si="11"/>
        <v>9.9010556893752089</v>
      </c>
      <c r="Y33">
        <f t="shared" si="12"/>
        <v>16.812260416219289</v>
      </c>
      <c r="Z33">
        <f t="shared" si="13"/>
        <v>16.812260416219289</v>
      </c>
      <c r="AA33">
        <f t="shared" si="14"/>
        <v>1.9215451350019193</v>
      </c>
      <c r="AB33">
        <f t="shared" si="15"/>
        <v>64.284287099658371</v>
      </c>
      <c r="AC33">
        <f t="shared" si="16"/>
        <v>1.24875631402444</v>
      </c>
      <c r="AD33">
        <f t="shared" si="17"/>
        <v>1.9425529477965948</v>
      </c>
      <c r="AE33">
        <f t="shared" si="18"/>
        <v>0.67278882097747927</v>
      </c>
      <c r="AF33">
        <f t="shared" si="19"/>
        <v>-44.524689250526528</v>
      </c>
      <c r="AG33">
        <f t="shared" si="20"/>
        <v>32.822157416847958</v>
      </c>
      <c r="AH33">
        <f t="shared" si="21"/>
        <v>1.7998792134507269</v>
      </c>
      <c r="AI33">
        <f t="shared" si="22"/>
        <v>-1.5969308526351256E-3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55137.01873221124</v>
      </c>
      <c r="AO33">
        <f t="shared" si="26"/>
        <v>59.866999999999997</v>
      </c>
      <c r="AP33">
        <f t="shared" si="27"/>
        <v>50.467700978950887</v>
      </c>
      <c r="AQ33">
        <f t="shared" si="28"/>
        <v>0.84299699298362851</v>
      </c>
      <c r="AR33">
        <f t="shared" si="29"/>
        <v>0.16538419645840294</v>
      </c>
      <c r="AS33">
        <v>1689715878.0999999</v>
      </c>
      <c r="AT33">
        <v>398.05200000000002</v>
      </c>
      <c r="AU33">
        <v>399.91</v>
      </c>
      <c r="AV33">
        <v>12.3916</v>
      </c>
      <c r="AW33">
        <v>11.4643</v>
      </c>
      <c r="AX33">
        <v>400.733</v>
      </c>
      <c r="AY33">
        <v>12.480600000000001</v>
      </c>
      <c r="AZ33">
        <v>400.00900000000001</v>
      </c>
      <c r="BA33">
        <v>100.744</v>
      </c>
      <c r="BB33">
        <v>3.0420900000000001E-2</v>
      </c>
      <c r="BC33">
        <v>16.983699999999999</v>
      </c>
      <c r="BD33">
        <v>16.6281</v>
      </c>
      <c r="BE33">
        <v>999.9</v>
      </c>
      <c r="BF33">
        <v>0</v>
      </c>
      <c r="BG33">
        <v>0</v>
      </c>
      <c r="BH33">
        <v>10005</v>
      </c>
      <c r="BI33">
        <v>0</v>
      </c>
      <c r="BJ33">
        <v>548.02499999999998</v>
      </c>
      <c r="BK33">
        <v>-1.85822</v>
      </c>
      <c r="BL33">
        <v>403.04599999999999</v>
      </c>
      <c r="BM33">
        <v>404.548</v>
      </c>
      <c r="BN33">
        <v>0.92728500000000003</v>
      </c>
      <c r="BO33">
        <v>399.91</v>
      </c>
      <c r="BP33">
        <v>11.4643</v>
      </c>
      <c r="BQ33">
        <v>1.24837</v>
      </c>
      <c r="BR33">
        <v>1.1549499999999999</v>
      </c>
      <c r="BS33">
        <v>10.1912</v>
      </c>
      <c r="BT33">
        <v>9.0332000000000008</v>
      </c>
      <c r="BU33">
        <v>59.866999999999997</v>
      </c>
      <c r="BV33">
        <v>0.90005199999999996</v>
      </c>
      <c r="BW33">
        <v>9.9947599999999998E-2</v>
      </c>
      <c r="BX33">
        <v>0</v>
      </c>
      <c r="BY33">
        <v>2.7261000000000002</v>
      </c>
      <c r="BZ33">
        <v>0</v>
      </c>
      <c r="CA33">
        <v>609.56200000000001</v>
      </c>
      <c r="CB33">
        <v>572.05600000000004</v>
      </c>
      <c r="CC33">
        <v>33.936999999999998</v>
      </c>
      <c r="CD33">
        <v>39.625</v>
      </c>
      <c r="CE33">
        <v>37.311999999999998</v>
      </c>
      <c r="CF33">
        <v>37.5</v>
      </c>
      <c r="CG33">
        <v>34.25</v>
      </c>
      <c r="CH33">
        <v>53.88</v>
      </c>
      <c r="CI33">
        <v>5.98</v>
      </c>
      <c r="CJ33">
        <v>0</v>
      </c>
      <c r="CK33">
        <v>1689715882</v>
      </c>
      <c r="CL33">
        <v>0</v>
      </c>
      <c r="CM33">
        <v>1689714900</v>
      </c>
      <c r="CN33" t="s">
        <v>354</v>
      </c>
      <c r="CO33">
        <v>1689714898</v>
      </c>
      <c r="CP33">
        <v>1689714900</v>
      </c>
      <c r="CQ33">
        <v>42</v>
      </c>
      <c r="CR33">
        <v>0.24199999999999999</v>
      </c>
      <c r="CS33">
        <v>-2.1999999999999999E-2</v>
      </c>
      <c r="CT33">
        <v>-2.6819999999999999</v>
      </c>
      <c r="CU33">
        <v>-8.8999999999999996E-2</v>
      </c>
      <c r="CV33">
        <v>409</v>
      </c>
      <c r="CW33">
        <v>11</v>
      </c>
      <c r="CX33">
        <v>0.39</v>
      </c>
      <c r="CY33">
        <v>0.05</v>
      </c>
      <c r="CZ33">
        <v>1.8571969003864399</v>
      </c>
      <c r="DA33">
        <v>-0.17053772439649201</v>
      </c>
      <c r="DB33">
        <v>3.7475385322184397E-2</v>
      </c>
      <c r="DC33">
        <v>1</v>
      </c>
      <c r="DD33">
        <v>399.99909523809498</v>
      </c>
      <c r="DE33">
        <v>-1.24675324664601E-2</v>
      </c>
      <c r="DF33">
        <v>2.7907849658511199E-2</v>
      </c>
      <c r="DG33">
        <v>-1</v>
      </c>
      <c r="DH33">
        <v>60.016571428571403</v>
      </c>
      <c r="DI33">
        <v>-7.66594169273353E-2</v>
      </c>
      <c r="DJ33">
        <v>0.16276522719448799</v>
      </c>
      <c r="DK33">
        <v>1</v>
      </c>
      <c r="DL33">
        <v>2</v>
      </c>
      <c r="DM33">
        <v>2</v>
      </c>
      <c r="DN33" t="s">
        <v>355</v>
      </c>
      <c r="DO33">
        <v>2.6552799999999999</v>
      </c>
      <c r="DP33">
        <v>2.76275</v>
      </c>
      <c r="DQ33">
        <v>9.52736E-2</v>
      </c>
      <c r="DR33">
        <v>9.5457799999999995E-2</v>
      </c>
      <c r="DS33">
        <v>7.5155399999999997E-2</v>
      </c>
      <c r="DT33">
        <v>7.0986499999999994E-2</v>
      </c>
      <c r="DU33">
        <v>28827</v>
      </c>
      <c r="DV33">
        <v>30156.799999999999</v>
      </c>
      <c r="DW33">
        <v>29591.4</v>
      </c>
      <c r="DX33">
        <v>31071.200000000001</v>
      </c>
      <c r="DY33">
        <v>35862.6</v>
      </c>
      <c r="DZ33">
        <v>37853.1</v>
      </c>
      <c r="EA33">
        <v>40610.699999999997</v>
      </c>
      <c r="EB33">
        <v>43113.7</v>
      </c>
      <c r="EC33">
        <v>1.87635</v>
      </c>
      <c r="ED33">
        <v>2.2674699999999999</v>
      </c>
      <c r="EE33">
        <v>-3.5576499999999997E-2</v>
      </c>
      <c r="EF33">
        <v>0</v>
      </c>
      <c r="EG33">
        <v>17.2196</v>
      </c>
      <c r="EH33">
        <v>999.9</v>
      </c>
      <c r="EI33">
        <v>40.244999999999997</v>
      </c>
      <c r="EJ33">
        <v>24.411000000000001</v>
      </c>
      <c r="EK33">
        <v>12.263</v>
      </c>
      <c r="EL33">
        <v>61.485399999999998</v>
      </c>
      <c r="EM33">
        <v>10.488799999999999</v>
      </c>
      <c r="EN33">
        <v>1</v>
      </c>
      <c r="EO33">
        <v>-0.39504099999999998</v>
      </c>
      <c r="EP33">
        <v>2.4325299999999999</v>
      </c>
      <c r="EQ33">
        <v>20.285900000000002</v>
      </c>
      <c r="ER33">
        <v>5.2409499999999998</v>
      </c>
      <c r="ES33">
        <v>11.8302</v>
      </c>
      <c r="ET33">
        <v>4.9815500000000004</v>
      </c>
      <c r="EU33">
        <v>3.2989999999999999</v>
      </c>
      <c r="EV33">
        <v>173</v>
      </c>
      <c r="EW33">
        <v>3932.3</v>
      </c>
      <c r="EX33">
        <v>9106.4</v>
      </c>
      <c r="EY33">
        <v>59.7</v>
      </c>
      <c r="EZ33">
        <v>1.8733500000000001</v>
      </c>
      <c r="FA33">
        <v>1.8789899999999999</v>
      </c>
      <c r="FB33">
        <v>1.87931</v>
      </c>
      <c r="FC33">
        <v>1.88001</v>
      </c>
      <c r="FD33">
        <v>1.8775999999999999</v>
      </c>
      <c r="FE33">
        <v>1.87683</v>
      </c>
      <c r="FF33">
        <v>1.8773299999999999</v>
      </c>
      <c r="FG33">
        <v>1.8749899999999999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-2.681</v>
      </c>
      <c r="FV33">
        <v>-8.8999999999999996E-2</v>
      </c>
      <c r="FW33">
        <v>-2.6826022624697501</v>
      </c>
      <c r="FX33">
        <v>1.4527828764109799E-4</v>
      </c>
      <c r="FY33">
        <v>-4.3579519040863002E-7</v>
      </c>
      <c r="FZ33">
        <v>2.0799061152897499E-10</v>
      </c>
      <c r="GA33">
        <v>-8.9063636363634999E-2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16.3</v>
      </c>
      <c r="GJ33">
        <v>16.3</v>
      </c>
      <c r="GK33">
        <v>1.03027</v>
      </c>
      <c r="GL33">
        <v>2.5366200000000001</v>
      </c>
      <c r="GM33">
        <v>1.54541</v>
      </c>
      <c r="GN33">
        <v>2.2900399999999999</v>
      </c>
      <c r="GO33">
        <v>1.5979000000000001</v>
      </c>
      <c r="GP33">
        <v>2.2839399999999999</v>
      </c>
      <c r="GQ33">
        <v>27.370100000000001</v>
      </c>
      <c r="GR33">
        <v>14.2371</v>
      </c>
      <c r="GS33">
        <v>18</v>
      </c>
      <c r="GT33">
        <v>390.53199999999998</v>
      </c>
      <c r="GU33">
        <v>685.85799999999995</v>
      </c>
      <c r="GV33">
        <v>14.990399999999999</v>
      </c>
      <c r="GW33">
        <v>21.675000000000001</v>
      </c>
      <c r="GX33">
        <v>29.9998</v>
      </c>
      <c r="GY33">
        <v>21.756699999999999</v>
      </c>
      <c r="GZ33">
        <v>21.720199999999998</v>
      </c>
      <c r="HA33">
        <v>20.6935</v>
      </c>
      <c r="HB33">
        <v>10</v>
      </c>
      <c r="HC33">
        <v>-30</v>
      </c>
      <c r="HD33">
        <v>15.003500000000001</v>
      </c>
      <c r="HE33">
        <v>400</v>
      </c>
      <c r="HF33">
        <v>0</v>
      </c>
      <c r="HG33">
        <v>100.74299999999999</v>
      </c>
      <c r="HH33">
        <v>99.910899999999998</v>
      </c>
    </row>
    <row r="34" spans="1:216" x14ac:dyDescent="0.2">
      <c r="A34">
        <v>16</v>
      </c>
      <c r="B34">
        <v>1689715939.0999999</v>
      </c>
      <c r="C34">
        <v>915.09999990463302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1689715939.0999999</v>
      </c>
      <c r="M34">
        <f t="shared" si="0"/>
        <v>9.9749249073584909E-4</v>
      </c>
      <c r="N34">
        <f t="shared" si="1"/>
        <v>0.99749249073584911</v>
      </c>
      <c r="O34">
        <f t="shared" si="2"/>
        <v>1.3747934178889893</v>
      </c>
      <c r="P34">
        <f t="shared" si="3"/>
        <v>398.37700000000001</v>
      </c>
      <c r="Q34">
        <f t="shared" si="4"/>
        <v>379.2491674608093</v>
      </c>
      <c r="R34">
        <f t="shared" si="5"/>
        <v>38.217949304057036</v>
      </c>
      <c r="S34">
        <f t="shared" si="6"/>
        <v>40.145511964705001</v>
      </c>
      <c r="T34">
        <f t="shared" si="7"/>
        <v>0.1504035256138116</v>
      </c>
      <c r="U34">
        <f t="shared" si="8"/>
        <v>3.5540712193396766</v>
      </c>
      <c r="V34">
        <f t="shared" si="9"/>
        <v>0.14695493947397983</v>
      </c>
      <c r="W34">
        <f t="shared" si="10"/>
        <v>9.2150093095937261E-2</v>
      </c>
      <c r="X34">
        <f t="shared" si="11"/>
        <v>8.2365543119999991</v>
      </c>
      <c r="Y34">
        <f t="shared" si="12"/>
        <v>16.82150774708499</v>
      </c>
      <c r="Z34">
        <f t="shared" si="13"/>
        <v>16.82150774708499</v>
      </c>
      <c r="AA34">
        <f t="shared" si="14"/>
        <v>1.922673172286063</v>
      </c>
      <c r="AB34">
        <f t="shared" si="15"/>
        <v>64.258547633725343</v>
      </c>
      <c r="AC34">
        <f t="shared" si="16"/>
        <v>1.2494198097360001</v>
      </c>
      <c r="AD34">
        <f t="shared" si="17"/>
        <v>1.9443635994665038</v>
      </c>
      <c r="AE34">
        <f t="shared" si="18"/>
        <v>0.67325336255006296</v>
      </c>
      <c r="AF34">
        <f t="shared" si="19"/>
        <v>-43.989418841450941</v>
      </c>
      <c r="AG34">
        <f t="shared" si="20"/>
        <v>33.893809395986409</v>
      </c>
      <c r="AH34">
        <f t="shared" si="21"/>
        <v>1.8573548547232326</v>
      </c>
      <c r="AI34">
        <f t="shared" si="22"/>
        <v>-1.7002787412963016E-3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55199.17553739802</v>
      </c>
      <c r="AO34">
        <f t="shared" si="26"/>
        <v>49.800800000000002</v>
      </c>
      <c r="AP34">
        <f t="shared" si="27"/>
        <v>41.982074400000002</v>
      </c>
      <c r="AQ34">
        <f t="shared" si="28"/>
        <v>0.84299999999999997</v>
      </c>
      <c r="AR34">
        <f t="shared" si="29"/>
        <v>0.16538999999999998</v>
      </c>
      <c r="AS34">
        <v>1689715939.0999999</v>
      </c>
      <c r="AT34">
        <v>398.37700000000001</v>
      </c>
      <c r="AU34">
        <v>400.02499999999998</v>
      </c>
      <c r="AV34">
        <v>12.398400000000001</v>
      </c>
      <c r="AW34">
        <v>11.4823</v>
      </c>
      <c r="AX34">
        <v>401.05799999999999</v>
      </c>
      <c r="AY34">
        <v>12.487399999999999</v>
      </c>
      <c r="AZ34">
        <v>400.029</v>
      </c>
      <c r="BA34">
        <v>100.742</v>
      </c>
      <c r="BB34">
        <v>3.0665000000000001E-2</v>
      </c>
      <c r="BC34">
        <v>16.9984</v>
      </c>
      <c r="BD34">
        <v>16.657</v>
      </c>
      <c r="BE34">
        <v>999.9</v>
      </c>
      <c r="BF34">
        <v>0</v>
      </c>
      <c r="BG34">
        <v>0</v>
      </c>
      <c r="BH34">
        <v>10017.5</v>
      </c>
      <c r="BI34">
        <v>0</v>
      </c>
      <c r="BJ34">
        <v>568.64200000000005</v>
      </c>
      <c r="BK34">
        <v>-1.6489</v>
      </c>
      <c r="BL34">
        <v>403.37799999999999</v>
      </c>
      <c r="BM34">
        <v>404.67200000000003</v>
      </c>
      <c r="BN34">
        <v>0.91606100000000001</v>
      </c>
      <c r="BO34">
        <v>400.02499999999998</v>
      </c>
      <c r="BP34">
        <v>11.4823</v>
      </c>
      <c r="BQ34">
        <v>1.2490399999999999</v>
      </c>
      <c r="BR34">
        <v>1.15676</v>
      </c>
      <c r="BS34">
        <v>10.199299999999999</v>
      </c>
      <c r="BT34">
        <v>9.0563400000000005</v>
      </c>
      <c r="BU34">
        <v>49.800800000000002</v>
      </c>
      <c r="BV34">
        <v>0.90000500000000005</v>
      </c>
      <c r="BW34">
        <v>9.9995399999999998E-2</v>
      </c>
      <c r="BX34">
        <v>0</v>
      </c>
      <c r="BY34">
        <v>2.6943000000000001</v>
      </c>
      <c r="BZ34">
        <v>0</v>
      </c>
      <c r="CA34">
        <v>597.72500000000002</v>
      </c>
      <c r="CB34">
        <v>475.86500000000001</v>
      </c>
      <c r="CC34">
        <v>33.686999999999998</v>
      </c>
      <c r="CD34">
        <v>39.436999999999998</v>
      </c>
      <c r="CE34">
        <v>37</v>
      </c>
      <c r="CF34">
        <v>37.311999999999998</v>
      </c>
      <c r="CG34">
        <v>34.061999999999998</v>
      </c>
      <c r="CH34">
        <v>44.82</v>
      </c>
      <c r="CI34">
        <v>4.9800000000000004</v>
      </c>
      <c r="CJ34">
        <v>0</v>
      </c>
      <c r="CK34">
        <v>1689715943.2</v>
      </c>
      <c r="CL34">
        <v>0</v>
      </c>
      <c r="CM34">
        <v>1689714900</v>
      </c>
      <c r="CN34" t="s">
        <v>354</v>
      </c>
      <c r="CO34">
        <v>1689714898</v>
      </c>
      <c r="CP34">
        <v>1689714900</v>
      </c>
      <c r="CQ34">
        <v>42</v>
      </c>
      <c r="CR34">
        <v>0.24199999999999999</v>
      </c>
      <c r="CS34">
        <v>-2.1999999999999999E-2</v>
      </c>
      <c r="CT34">
        <v>-2.6819999999999999</v>
      </c>
      <c r="CU34">
        <v>-8.8999999999999996E-2</v>
      </c>
      <c r="CV34">
        <v>409</v>
      </c>
      <c r="CW34">
        <v>11</v>
      </c>
      <c r="CX34">
        <v>0.39</v>
      </c>
      <c r="CY34">
        <v>0.05</v>
      </c>
      <c r="CZ34">
        <v>1.4825213956696199</v>
      </c>
      <c r="DA34">
        <v>8.2936073970453494E-2</v>
      </c>
      <c r="DB34">
        <v>3.6559226053959101E-2</v>
      </c>
      <c r="DC34">
        <v>1</v>
      </c>
      <c r="DD34">
        <v>399.98674999999997</v>
      </c>
      <c r="DE34">
        <v>0.30239097744376597</v>
      </c>
      <c r="DF34">
        <v>4.0002343681341597E-2</v>
      </c>
      <c r="DG34">
        <v>-1</v>
      </c>
      <c r="DH34">
        <v>49.989595238095198</v>
      </c>
      <c r="DI34">
        <v>-0.36516646326067898</v>
      </c>
      <c r="DJ34">
        <v>0.164645597677155</v>
      </c>
      <c r="DK34">
        <v>1</v>
      </c>
      <c r="DL34">
        <v>2</v>
      </c>
      <c r="DM34">
        <v>2</v>
      </c>
      <c r="DN34" t="s">
        <v>355</v>
      </c>
      <c r="DO34">
        <v>2.65537</v>
      </c>
      <c r="DP34">
        <v>2.7631000000000001</v>
      </c>
      <c r="DQ34">
        <v>9.53349E-2</v>
      </c>
      <c r="DR34">
        <v>9.5480400000000007E-2</v>
      </c>
      <c r="DS34">
        <v>7.5188900000000003E-2</v>
      </c>
      <c r="DT34">
        <v>7.1072700000000003E-2</v>
      </c>
      <c r="DU34">
        <v>28825.4</v>
      </c>
      <c r="DV34">
        <v>30157.200000000001</v>
      </c>
      <c r="DW34">
        <v>29591.599999999999</v>
      </c>
      <c r="DX34">
        <v>31072.2</v>
      </c>
      <c r="DY34">
        <v>35861.800000000003</v>
      </c>
      <c r="DZ34">
        <v>37850.6</v>
      </c>
      <c r="EA34">
        <v>40611.199999999997</v>
      </c>
      <c r="EB34">
        <v>43114.9</v>
      </c>
      <c r="EC34">
        <v>1.8773500000000001</v>
      </c>
      <c r="ED34">
        <v>2.2673700000000001</v>
      </c>
      <c r="EE34">
        <v>-3.3378600000000001E-2</v>
      </c>
      <c r="EF34">
        <v>0</v>
      </c>
      <c r="EG34">
        <v>17.212</v>
      </c>
      <c r="EH34">
        <v>999.9</v>
      </c>
      <c r="EI34">
        <v>40.270000000000003</v>
      </c>
      <c r="EJ34">
        <v>24.431000000000001</v>
      </c>
      <c r="EK34">
        <v>12.284800000000001</v>
      </c>
      <c r="EL34">
        <v>61.0854</v>
      </c>
      <c r="EM34">
        <v>10.8934</v>
      </c>
      <c r="EN34">
        <v>1</v>
      </c>
      <c r="EO34">
        <v>-0.39582600000000001</v>
      </c>
      <c r="EP34">
        <v>2.5760299999999998</v>
      </c>
      <c r="EQ34">
        <v>20.2835</v>
      </c>
      <c r="ER34">
        <v>5.24125</v>
      </c>
      <c r="ES34">
        <v>11.8302</v>
      </c>
      <c r="ET34">
        <v>4.9821999999999997</v>
      </c>
      <c r="EU34">
        <v>3.2989999999999999</v>
      </c>
      <c r="EV34">
        <v>173</v>
      </c>
      <c r="EW34">
        <v>3933.9</v>
      </c>
      <c r="EX34">
        <v>9108</v>
      </c>
      <c r="EY34">
        <v>59.7</v>
      </c>
      <c r="EZ34">
        <v>1.8733299999999999</v>
      </c>
      <c r="FA34">
        <v>1.8790100000000001</v>
      </c>
      <c r="FB34">
        <v>1.8793299999999999</v>
      </c>
      <c r="FC34">
        <v>1.88</v>
      </c>
      <c r="FD34">
        <v>1.8775999999999999</v>
      </c>
      <c r="FE34">
        <v>1.87683</v>
      </c>
      <c r="FF34">
        <v>1.8773200000000001</v>
      </c>
      <c r="FG34">
        <v>1.8749899999999999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-2.681</v>
      </c>
      <c r="FV34">
        <v>-8.8999999999999996E-2</v>
      </c>
      <c r="FW34">
        <v>-2.6826022624697501</v>
      </c>
      <c r="FX34">
        <v>1.4527828764109799E-4</v>
      </c>
      <c r="FY34">
        <v>-4.3579519040863002E-7</v>
      </c>
      <c r="FZ34">
        <v>2.0799061152897499E-10</v>
      </c>
      <c r="GA34">
        <v>-8.9063636363634999E-2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17.399999999999999</v>
      </c>
      <c r="GJ34">
        <v>17.3</v>
      </c>
      <c r="GK34">
        <v>1.03149</v>
      </c>
      <c r="GL34">
        <v>2.5354000000000001</v>
      </c>
      <c r="GM34">
        <v>1.54541</v>
      </c>
      <c r="GN34">
        <v>2.2888199999999999</v>
      </c>
      <c r="GO34">
        <v>1.5979000000000001</v>
      </c>
      <c r="GP34">
        <v>2.3156699999999999</v>
      </c>
      <c r="GQ34">
        <v>27.370100000000001</v>
      </c>
      <c r="GR34">
        <v>14.2371</v>
      </c>
      <c r="GS34">
        <v>18</v>
      </c>
      <c r="GT34">
        <v>390.916</v>
      </c>
      <c r="GU34">
        <v>685.62900000000002</v>
      </c>
      <c r="GV34">
        <v>14.951599999999999</v>
      </c>
      <c r="GW34">
        <v>21.650300000000001</v>
      </c>
      <c r="GX34">
        <v>29.9999</v>
      </c>
      <c r="GY34">
        <v>21.7424</v>
      </c>
      <c r="GZ34">
        <v>21.710100000000001</v>
      </c>
      <c r="HA34">
        <v>20.697099999999999</v>
      </c>
      <c r="HB34">
        <v>10</v>
      </c>
      <c r="HC34">
        <v>-30</v>
      </c>
      <c r="HD34">
        <v>14.959</v>
      </c>
      <c r="HE34">
        <v>400</v>
      </c>
      <c r="HF34">
        <v>0</v>
      </c>
      <c r="HG34">
        <v>100.744</v>
      </c>
      <c r="HH34">
        <v>99.914000000000001</v>
      </c>
    </row>
    <row r="35" spans="1:216" x14ac:dyDescent="0.2">
      <c r="A35">
        <v>17</v>
      </c>
      <c r="B35">
        <v>1689716000.0999999</v>
      </c>
      <c r="C35">
        <v>976.09999990463302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1689716000.0999999</v>
      </c>
      <c r="M35">
        <f t="shared" si="0"/>
        <v>9.9374214191876075E-4</v>
      </c>
      <c r="N35">
        <f t="shared" si="1"/>
        <v>0.99374214191876076</v>
      </c>
      <c r="O35">
        <f t="shared" si="2"/>
        <v>0.71308582041307522</v>
      </c>
      <c r="P35">
        <f t="shared" si="3"/>
        <v>398.96899999999999</v>
      </c>
      <c r="Q35">
        <f t="shared" si="4"/>
        <v>387.00951972682088</v>
      </c>
      <c r="R35">
        <f t="shared" si="5"/>
        <v>38.999788378211456</v>
      </c>
      <c r="S35">
        <f t="shared" si="6"/>
        <v>40.204971134688904</v>
      </c>
      <c r="T35">
        <f t="shared" si="7"/>
        <v>0.15062213835608157</v>
      </c>
      <c r="U35">
        <f t="shared" si="8"/>
        <v>3.550524461484593</v>
      </c>
      <c r="V35">
        <f t="shared" si="9"/>
        <v>0.14716027473524251</v>
      </c>
      <c r="W35">
        <f t="shared" si="10"/>
        <v>9.2279579384050084E-2</v>
      </c>
      <c r="X35">
        <f t="shared" si="11"/>
        <v>4.9586073017911945</v>
      </c>
      <c r="Y35">
        <f t="shared" si="12"/>
        <v>16.81082635901393</v>
      </c>
      <c r="Z35">
        <f t="shared" si="13"/>
        <v>16.81082635901393</v>
      </c>
      <c r="AA35">
        <f t="shared" si="14"/>
        <v>1.9213702533203951</v>
      </c>
      <c r="AB35">
        <f t="shared" si="15"/>
        <v>64.350193062415968</v>
      </c>
      <c r="AC35">
        <f t="shared" si="16"/>
        <v>1.251590327802</v>
      </c>
      <c r="AD35">
        <f t="shared" si="17"/>
        <v>1.9449674790999143</v>
      </c>
      <c r="AE35">
        <f t="shared" si="18"/>
        <v>0.66977992551839516</v>
      </c>
      <c r="AF35">
        <f t="shared" si="19"/>
        <v>-43.824028458617349</v>
      </c>
      <c r="AG35">
        <f t="shared" si="20"/>
        <v>36.842510359045228</v>
      </c>
      <c r="AH35">
        <f t="shared" si="21"/>
        <v>2.0208977960717811</v>
      </c>
      <c r="AI35">
        <f t="shared" si="22"/>
        <v>-2.0130017091446462E-3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55118.985833816951</v>
      </c>
      <c r="AO35">
        <f t="shared" si="26"/>
        <v>29.9771</v>
      </c>
      <c r="AP35">
        <f t="shared" si="27"/>
        <v>25.271055265176784</v>
      </c>
      <c r="AQ35">
        <f t="shared" si="28"/>
        <v>0.84301200800533693</v>
      </c>
      <c r="AR35">
        <f t="shared" si="29"/>
        <v>0.16541317545030021</v>
      </c>
      <c r="AS35">
        <v>1689716000.0999999</v>
      </c>
      <c r="AT35">
        <v>398.96899999999999</v>
      </c>
      <c r="AU35">
        <v>400.00099999999998</v>
      </c>
      <c r="AV35">
        <v>12.42</v>
      </c>
      <c r="AW35">
        <v>11.507199999999999</v>
      </c>
      <c r="AX35">
        <v>401.65</v>
      </c>
      <c r="AY35">
        <v>12.5091</v>
      </c>
      <c r="AZ35">
        <v>399.95699999999999</v>
      </c>
      <c r="BA35">
        <v>100.742</v>
      </c>
      <c r="BB35">
        <v>3.01681E-2</v>
      </c>
      <c r="BC35">
        <v>17.003299999999999</v>
      </c>
      <c r="BD35">
        <v>16.6569</v>
      </c>
      <c r="BE35">
        <v>999.9</v>
      </c>
      <c r="BF35">
        <v>0</v>
      </c>
      <c r="BG35">
        <v>0</v>
      </c>
      <c r="BH35">
        <v>10002.5</v>
      </c>
      <c r="BI35">
        <v>0</v>
      </c>
      <c r="BJ35">
        <v>586.45799999999997</v>
      </c>
      <c r="BK35">
        <v>-1.03165</v>
      </c>
      <c r="BL35">
        <v>403.98599999999999</v>
      </c>
      <c r="BM35">
        <v>404.65699999999998</v>
      </c>
      <c r="BN35">
        <v>0.91279999999999994</v>
      </c>
      <c r="BO35">
        <v>400.00099999999998</v>
      </c>
      <c r="BP35">
        <v>11.507199999999999</v>
      </c>
      <c r="BQ35">
        <v>1.2512300000000001</v>
      </c>
      <c r="BR35">
        <v>1.15927</v>
      </c>
      <c r="BS35">
        <v>10.2254</v>
      </c>
      <c r="BT35">
        <v>9.0884999999999998</v>
      </c>
      <c r="BU35">
        <v>29.9771</v>
      </c>
      <c r="BV35">
        <v>0.89969500000000002</v>
      </c>
      <c r="BW35">
        <v>0.10030500000000001</v>
      </c>
      <c r="BX35">
        <v>0</v>
      </c>
      <c r="BY35">
        <v>2.2330000000000001</v>
      </c>
      <c r="BZ35">
        <v>0</v>
      </c>
      <c r="CA35">
        <v>554.84400000000005</v>
      </c>
      <c r="CB35">
        <v>286.42200000000003</v>
      </c>
      <c r="CC35">
        <v>33.436999999999998</v>
      </c>
      <c r="CD35">
        <v>39.25</v>
      </c>
      <c r="CE35">
        <v>36.75</v>
      </c>
      <c r="CF35">
        <v>37.125</v>
      </c>
      <c r="CG35">
        <v>33.811999999999998</v>
      </c>
      <c r="CH35">
        <v>26.97</v>
      </c>
      <c r="CI35">
        <v>3.01</v>
      </c>
      <c r="CJ35">
        <v>0</v>
      </c>
      <c r="CK35">
        <v>1689716003.8</v>
      </c>
      <c r="CL35">
        <v>0</v>
      </c>
      <c r="CM35">
        <v>1689714900</v>
      </c>
      <c r="CN35" t="s">
        <v>354</v>
      </c>
      <c r="CO35">
        <v>1689714898</v>
      </c>
      <c r="CP35">
        <v>1689714900</v>
      </c>
      <c r="CQ35">
        <v>42</v>
      </c>
      <c r="CR35">
        <v>0.24199999999999999</v>
      </c>
      <c r="CS35">
        <v>-2.1999999999999999E-2</v>
      </c>
      <c r="CT35">
        <v>-2.6819999999999999</v>
      </c>
      <c r="CU35">
        <v>-8.8999999999999996E-2</v>
      </c>
      <c r="CV35">
        <v>409</v>
      </c>
      <c r="CW35">
        <v>11</v>
      </c>
      <c r="CX35">
        <v>0.39</v>
      </c>
      <c r="CY35">
        <v>0.05</v>
      </c>
      <c r="CZ35">
        <v>0.82078376564210098</v>
      </c>
      <c r="DA35">
        <v>-0.39445539668072499</v>
      </c>
      <c r="DB35">
        <v>5.20885368422392E-2</v>
      </c>
      <c r="DC35">
        <v>1</v>
      </c>
      <c r="DD35">
        <v>400.01090476190501</v>
      </c>
      <c r="DE35">
        <v>-1.6207792207073E-2</v>
      </c>
      <c r="DF35">
        <v>1.93634529631929E-2</v>
      </c>
      <c r="DG35">
        <v>-1</v>
      </c>
      <c r="DH35">
        <v>29.983875000000001</v>
      </c>
      <c r="DI35">
        <v>0.11859614169935701</v>
      </c>
      <c r="DJ35">
        <v>6.7061172633648594E-2</v>
      </c>
      <c r="DK35">
        <v>1</v>
      </c>
      <c r="DL35">
        <v>2</v>
      </c>
      <c r="DM35">
        <v>2</v>
      </c>
      <c r="DN35" t="s">
        <v>355</v>
      </c>
      <c r="DO35">
        <v>2.65516</v>
      </c>
      <c r="DP35">
        <v>2.76247</v>
      </c>
      <c r="DQ35">
        <v>9.5443899999999998E-2</v>
      </c>
      <c r="DR35">
        <v>9.5477300000000001E-2</v>
      </c>
      <c r="DS35">
        <v>7.5290300000000004E-2</v>
      </c>
      <c r="DT35">
        <v>7.1191099999999993E-2</v>
      </c>
      <c r="DU35">
        <v>28823.5</v>
      </c>
      <c r="DV35">
        <v>30158.3</v>
      </c>
      <c r="DW35">
        <v>29593.200000000001</v>
      </c>
      <c r="DX35">
        <v>31073.1</v>
      </c>
      <c r="DY35">
        <v>35859.4</v>
      </c>
      <c r="DZ35">
        <v>37847.300000000003</v>
      </c>
      <c r="EA35">
        <v>40613.1</v>
      </c>
      <c r="EB35">
        <v>43116.800000000003</v>
      </c>
      <c r="EC35">
        <v>1.8767499999999999</v>
      </c>
      <c r="ED35">
        <v>2.2679</v>
      </c>
      <c r="EE35">
        <v>-3.4570700000000003E-2</v>
      </c>
      <c r="EF35">
        <v>0</v>
      </c>
      <c r="EG35">
        <v>17.2317</v>
      </c>
      <c r="EH35">
        <v>999.9</v>
      </c>
      <c r="EI35">
        <v>40.293999999999997</v>
      </c>
      <c r="EJ35">
        <v>24.431000000000001</v>
      </c>
      <c r="EK35">
        <v>12.292299999999999</v>
      </c>
      <c r="EL35">
        <v>61.315399999999997</v>
      </c>
      <c r="EM35">
        <v>11.0817</v>
      </c>
      <c r="EN35">
        <v>1</v>
      </c>
      <c r="EO35">
        <v>-0.39710600000000001</v>
      </c>
      <c r="EP35">
        <v>2.5575700000000001</v>
      </c>
      <c r="EQ35">
        <v>20.284300000000002</v>
      </c>
      <c r="ER35">
        <v>5.2408000000000001</v>
      </c>
      <c r="ES35">
        <v>11.8302</v>
      </c>
      <c r="ET35">
        <v>4.9824999999999999</v>
      </c>
      <c r="EU35">
        <v>3.2989999999999999</v>
      </c>
      <c r="EV35">
        <v>173</v>
      </c>
      <c r="EW35">
        <v>3935.2</v>
      </c>
      <c r="EX35">
        <v>9109.2999999999993</v>
      </c>
      <c r="EY35">
        <v>59.7</v>
      </c>
      <c r="EZ35">
        <v>1.8733200000000001</v>
      </c>
      <c r="FA35">
        <v>1.87897</v>
      </c>
      <c r="FB35">
        <v>1.8792899999999999</v>
      </c>
      <c r="FC35">
        <v>1.8799399999999999</v>
      </c>
      <c r="FD35">
        <v>1.8775900000000001</v>
      </c>
      <c r="FE35">
        <v>1.87683</v>
      </c>
      <c r="FF35">
        <v>1.8772899999999999</v>
      </c>
      <c r="FG35">
        <v>1.8749499999999999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-2.681</v>
      </c>
      <c r="FV35">
        <v>-8.9099999999999999E-2</v>
      </c>
      <c r="FW35">
        <v>-2.6826022624697501</v>
      </c>
      <c r="FX35">
        <v>1.4527828764109799E-4</v>
      </c>
      <c r="FY35">
        <v>-4.3579519040863002E-7</v>
      </c>
      <c r="FZ35">
        <v>2.0799061152897499E-10</v>
      </c>
      <c r="GA35">
        <v>-8.9063636363634999E-2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18.399999999999999</v>
      </c>
      <c r="GJ35">
        <v>18.3</v>
      </c>
      <c r="GK35">
        <v>1.03149</v>
      </c>
      <c r="GL35">
        <v>2.5280800000000001</v>
      </c>
      <c r="GM35">
        <v>1.54541</v>
      </c>
      <c r="GN35">
        <v>2.2900399999999999</v>
      </c>
      <c r="GO35">
        <v>1.5979000000000001</v>
      </c>
      <c r="GP35">
        <v>2.4084500000000002</v>
      </c>
      <c r="GQ35">
        <v>27.370100000000001</v>
      </c>
      <c r="GR35">
        <v>14.2371</v>
      </c>
      <c r="GS35">
        <v>18</v>
      </c>
      <c r="GT35">
        <v>390.57100000000003</v>
      </c>
      <c r="GU35">
        <v>686.02</v>
      </c>
      <c r="GV35">
        <v>14.985900000000001</v>
      </c>
      <c r="GW35">
        <v>21.637499999999999</v>
      </c>
      <c r="GX35">
        <v>30</v>
      </c>
      <c r="GY35">
        <v>21.734999999999999</v>
      </c>
      <c r="GZ35">
        <v>21.705400000000001</v>
      </c>
      <c r="HA35">
        <v>20.7026</v>
      </c>
      <c r="HB35">
        <v>10</v>
      </c>
      <c r="HC35">
        <v>-30</v>
      </c>
      <c r="HD35">
        <v>14.9869</v>
      </c>
      <c r="HE35">
        <v>400</v>
      </c>
      <c r="HF35">
        <v>0</v>
      </c>
      <c r="HG35">
        <v>100.749</v>
      </c>
      <c r="HH35">
        <v>99.917699999999996</v>
      </c>
    </row>
    <row r="36" spans="1:216" x14ac:dyDescent="0.2">
      <c r="A36">
        <v>18</v>
      </c>
      <c r="B36">
        <v>1689716061.0999999</v>
      </c>
      <c r="C36">
        <v>1037.0999999046301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1689716061.0999999</v>
      </c>
      <c r="M36">
        <f t="shared" si="0"/>
        <v>9.8990831359887783E-4</v>
      </c>
      <c r="N36">
        <f t="shared" si="1"/>
        <v>0.98990831359887788</v>
      </c>
      <c r="O36">
        <f t="shared" si="2"/>
        <v>0.33754400126607587</v>
      </c>
      <c r="P36">
        <f t="shared" si="3"/>
        <v>399.27800000000002</v>
      </c>
      <c r="Q36">
        <f t="shared" si="4"/>
        <v>391.39495045727733</v>
      </c>
      <c r="R36">
        <f t="shared" si="5"/>
        <v>39.442321585101489</v>
      </c>
      <c r="S36">
        <f t="shared" si="6"/>
        <v>40.236725740730201</v>
      </c>
      <c r="T36">
        <f t="shared" si="7"/>
        <v>0.15092724982837288</v>
      </c>
      <c r="U36">
        <f t="shared" si="8"/>
        <v>3.5509973562748658</v>
      </c>
      <c r="V36">
        <f t="shared" si="9"/>
        <v>0.14745197250950828</v>
      </c>
      <c r="W36">
        <f t="shared" si="10"/>
        <v>9.2463057705462176E-2</v>
      </c>
      <c r="X36">
        <f t="shared" si="11"/>
        <v>3.2950981653012046</v>
      </c>
      <c r="Y36">
        <f t="shared" si="12"/>
        <v>16.794749737637325</v>
      </c>
      <c r="Z36">
        <f t="shared" si="13"/>
        <v>16.794749737637325</v>
      </c>
      <c r="AA36">
        <f t="shared" si="14"/>
        <v>1.9194106832048057</v>
      </c>
      <c r="AB36">
        <f t="shared" si="15"/>
        <v>64.485166805224011</v>
      </c>
      <c r="AC36">
        <f t="shared" si="16"/>
        <v>1.2535241898850999</v>
      </c>
      <c r="AD36">
        <f t="shared" si="17"/>
        <v>1.9438953979468507</v>
      </c>
      <c r="AE36">
        <f t="shared" si="18"/>
        <v>0.66588649331970573</v>
      </c>
      <c r="AF36">
        <f t="shared" si="19"/>
        <v>-43.654956629710512</v>
      </c>
      <c r="AG36">
        <f t="shared" si="20"/>
        <v>38.259607915946894</v>
      </c>
      <c r="AH36">
        <f t="shared" si="21"/>
        <v>2.0980804590087057</v>
      </c>
      <c r="AI36">
        <f t="shared" si="22"/>
        <v>-2.1700894537062254E-3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55131.228125939124</v>
      </c>
      <c r="AO36">
        <f t="shared" si="26"/>
        <v>19.920400000000001</v>
      </c>
      <c r="AP36">
        <f t="shared" si="27"/>
        <v>16.793137204819274</v>
      </c>
      <c r="AQ36">
        <f t="shared" si="28"/>
        <v>0.84301204819277098</v>
      </c>
      <c r="AR36">
        <f t="shared" si="29"/>
        <v>0.16541325301204818</v>
      </c>
      <c r="AS36">
        <v>1689716061.0999999</v>
      </c>
      <c r="AT36">
        <v>399.27800000000002</v>
      </c>
      <c r="AU36">
        <v>399.959</v>
      </c>
      <c r="AV36">
        <v>12.439</v>
      </c>
      <c r="AW36">
        <v>11.5305</v>
      </c>
      <c r="AX36">
        <v>401.959</v>
      </c>
      <c r="AY36">
        <v>12.528</v>
      </c>
      <c r="AZ36">
        <v>400.29199999999997</v>
      </c>
      <c r="BA36">
        <v>100.74299999999999</v>
      </c>
      <c r="BB36">
        <v>3.0710899999999999E-2</v>
      </c>
      <c r="BC36">
        <v>16.994599999999998</v>
      </c>
      <c r="BD36">
        <v>16.657399999999999</v>
      </c>
      <c r="BE36">
        <v>999.9</v>
      </c>
      <c r="BF36">
        <v>0</v>
      </c>
      <c r="BG36">
        <v>0</v>
      </c>
      <c r="BH36">
        <v>10004.4</v>
      </c>
      <c r="BI36">
        <v>0</v>
      </c>
      <c r="BJ36">
        <v>595.61400000000003</v>
      </c>
      <c r="BK36">
        <v>-0.68170200000000003</v>
      </c>
      <c r="BL36">
        <v>404.30700000000002</v>
      </c>
      <c r="BM36">
        <v>404.625</v>
      </c>
      <c r="BN36">
        <v>0.908466</v>
      </c>
      <c r="BO36">
        <v>399.959</v>
      </c>
      <c r="BP36">
        <v>11.5305</v>
      </c>
      <c r="BQ36">
        <v>1.25315</v>
      </c>
      <c r="BR36">
        <v>1.1616200000000001</v>
      </c>
      <c r="BS36">
        <v>10.2484</v>
      </c>
      <c r="BT36">
        <v>9.1186100000000003</v>
      </c>
      <c r="BU36">
        <v>19.920400000000001</v>
      </c>
      <c r="BV36">
        <v>0.89942</v>
      </c>
      <c r="BW36">
        <v>0.10058</v>
      </c>
      <c r="BX36">
        <v>0</v>
      </c>
      <c r="BY36">
        <v>2.3050000000000002</v>
      </c>
      <c r="BZ36">
        <v>0</v>
      </c>
      <c r="CA36">
        <v>534.14599999999996</v>
      </c>
      <c r="CB36">
        <v>190.32300000000001</v>
      </c>
      <c r="CC36">
        <v>33.186999999999998</v>
      </c>
      <c r="CD36">
        <v>39.061999999999998</v>
      </c>
      <c r="CE36">
        <v>36.5</v>
      </c>
      <c r="CF36">
        <v>37</v>
      </c>
      <c r="CG36">
        <v>33.625</v>
      </c>
      <c r="CH36">
        <v>17.920000000000002</v>
      </c>
      <c r="CI36">
        <v>2</v>
      </c>
      <c r="CJ36">
        <v>0</v>
      </c>
      <c r="CK36">
        <v>1689716065</v>
      </c>
      <c r="CL36">
        <v>0</v>
      </c>
      <c r="CM36">
        <v>1689714900</v>
      </c>
      <c r="CN36" t="s">
        <v>354</v>
      </c>
      <c r="CO36">
        <v>1689714898</v>
      </c>
      <c r="CP36">
        <v>1689714900</v>
      </c>
      <c r="CQ36">
        <v>42</v>
      </c>
      <c r="CR36">
        <v>0.24199999999999999</v>
      </c>
      <c r="CS36">
        <v>-2.1999999999999999E-2</v>
      </c>
      <c r="CT36">
        <v>-2.6819999999999999</v>
      </c>
      <c r="CU36">
        <v>-8.8999999999999996E-2</v>
      </c>
      <c r="CV36">
        <v>409</v>
      </c>
      <c r="CW36">
        <v>11</v>
      </c>
      <c r="CX36">
        <v>0.39</v>
      </c>
      <c r="CY36">
        <v>0.05</v>
      </c>
      <c r="CZ36">
        <v>0.44395462105081201</v>
      </c>
      <c r="DA36">
        <v>-0.13852757418342601</v>
      </c>
      <c r="DB36">
        <v>4.8516906411110498E-2</v>
      </c>
      <c r="DC36">
        <v>1</v>
      </c>
      <c r="DD36">
        <v>399.96564999999998</v>
      </c>
      <c r="DE36">
        <v>0.112736842105117</v>
      </c>
      <c r="DF36">
        <v>3.6348693236482703E-2</v>
      </c>
      <c r="DG36">
        <v>-1</v>
      </c>
      <c r="DH36">
        <v>20.024000000000001</v>
      </c>
      <c r="DI36">
        <v>-0.243639238708318</v>
      </c>
      <c r="DJ36">
        <v>0.14642971985612399</v>
      </c>
      <c r="DK36">
        <v>1</v>
      </c>
      <c r="DL36">
        <v>2</v>
      </c>
      <c r="DM36">
        <v>2</v>
      </c>
      <c r="DN36" t="s">
        <v>355</v>
      </c>
      <c r="DO36">
        <v>2.6561300000000001</v>
      </c>
      <c r="DP36">
        <v>2.7630400000000002</v>
      </c>
      <c r="DQ36">
        <v>9.5500199999999993E-2</v>
      </c>
      <c r="DR36">
        <v>9.54705E-2</v>
      </c>
      <c r="DS36">
        <v>7.5378000000000001E-2</v>
      </c>
      <c r="DT36">
        <v>7.1301100000000006E-2</v>
      </c>
      <c r="DU36">
        <v>28821.3</v>
      </c>
      <c r="DV36">
        <v>30158</v>
      </c>
      <c r="DW36">
        <v>29592.799999999999</v>
      </c>
      <c r="DX36">
        <v>31072.6</v>
      </c>
      <c r="DY36">
        <v>35856.199999999997</v>
      </c>
      <c r="DZ36">
        <v>37842.1</v>
      </c>
      <c r="EA36">
        <v>40613.4</v>
      </c>
      <c r="EB36">
        <v>43116.1</v>
      </c>
      <c r="EC36">
        <v>1.87757</v>
      </c>
      <c r="ED36">
        <v>2.2674699999999999</v>
      </c>
      <c r="EE36">
        <v>-3.6545099999999997E-2</v>
      </c>
      <c r="EF36">
        <v>0</v>
      </c>
      <c r="EG36">
        <v>17.265000000000001</v>
      </c>
      <c r="EH36">
        <v>999.9</v>
      </c>
      <c r="EI36">
        <v>40.319000000000003</v>
      </c>
      <c r="EJ36">
        <v>24.451000000000001</v>
      </c>
      <c r="EK36">
        <v>12.3154</v>
      </c>
      <c r="EL36">
        <v>61.665399999999998</v>
      </c>
      <c r="EM36">
        <v>10.729200000000001</v>
      </c>
      <c r="EN36">
        <v>1</v>
      </c>
      <c r="EO36">
        <v>-0.39654699999999998</v>
      </c>
      <c r="EP36">
        <v>2.5534699999999999</v>
      </c>
      <c r="EQ36">
        <v>20.284500000000001</v>
      </c>
      <c r="ER36">
        <v>5.2411000000000003</v>
      </c>
      <c r="ES36">
        <v>11.8302</v>
      </c>
      <c r="ET36">
        <v>4.9813000000000001</v>
      </c>
      <c r="EU36">
        <v>3.2989999999999999</v>
      </c>
      <c r="EV36">
        <v>173</v>
      </c>
      <c r="EW36">
        <v>3936.8</v>
      </c>
      <c r="EX36">
        <v>9110.9</v>
      </c>
      <c r="EY36">
        <v>59.7</v>
      </c>
      <c r="EZ36">
        <v>1.8733299999999999</v>
      </c>
      <c r="FA36">
        <v>1.8789899999999999</v>
      </c>
      <c r="FB36">
        <v>1.87934</v>
      </c>
      <c r="FC36">
        <v>1.88001</v>
      </c>
      <c r="FD36">
        <v>1.8775900000000001</v>
      </c>
      <c r="FE36">
        <v>1.87683</v>
      </c>
      <c r="FF36">
        <v>1.8773299999999999</v>
      </c>
      <c r="FG36">
        <v>1.87497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-2.681</v>
      </c>
      <c r="FV36">
        <v>-8.8999999999999996E-2</v>
      </c>
      <c r="FW36">
        <v>-2.6826022624697501</v>
      </c>
      <c r="FX36">
        <v>1.4527828764109799E-4</v>
      </c>
      <c r="FY36">
        <v>-4.3579519040863002E-7</v>
      </c>
      <c r="FZ36">
        <v>2.0799061152897499E-10</v>
      </c>
      <c r="GA36">
        <v>-8.9063636363634999E-2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19.399999999999999</v>
      </c>
      <c r="GJ36">
        <v>19.399999999999999</v>
      </c>
      <c r="GK36">
        <v>1.03149</v>
      </c>
      <c r="GL36">
        <v>2.52563</v>
      </c>
      <c r="GM36">
        <v>1.54541</v>
      </c>
      <c r="GN36">
        <v>2.2900399999999999</v>
      </c>
      <c r="GO36">
        <v>1.5979000000000001</v>
      </c>
      <c r="GP36">
        <v>2.3962400000000001</v>
      </c>
      <c r="GQ36">
        <v>27.390999999999998</v>
      </c>
      <c r="GR36">
        <v>14.228300000000001</v>
      </c>
      <c r="GS36">
        <v>18</v>
      </c>
      <c r="GT36">
        <v>390.98599999999999</v>
      </c>
      <c r="GU36">
        <v>685.67499999999995</v>
      </c>
      <c r="GV36">
        <v>14.993</v>
      </c>
      <c r="GW36">
        <v>21.639399999999998</v>
      </c>
      <c r="GX36">
        <v>30.0002</v>
      </c>
      <c r="GY36">
        <v>21.736899999999999</v>
      </c>
      <c r="GZ36">
        <v>21.7072</v>
      </c>
      <c r="HA36">
        <v>20.707599999999999</v>
      </c>
      <c r="HB36">
        <v>10</v>
      </c>
      <c r="HC36">
        <v>-30</v>
      </c>
      <c r="HD36">
        <v>14.992900000000001</v>
      </c>
      <c r="HE36">
        <v>400</v>
      </c>
      <c r="HF36">
        <v>0</v>
      </c>
      <c r="HG36">
        <v>100.749</v>
      </c>
      <c r="HH36">
        <v>99.9161</v>
      </c>
    </row>
    <row r="37" spans="1:216" x14ac:dyDescent="0.2">
      <c r="A37">
        <v>19</v>
      </c>
      <c r="B37">
        <v>1689716122.0999999</v>
      </c>
      <c r="C37">
        <v>1098.0999999046301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1689716122.0999999</v>
      </c>
      <c r="M37">
        <f t="shared" si="0"/>
        <v>9.8656683073392948E-4</v>
      </c>
      <c r="N37">
        <f t="shared" si="1"/>
        <v>0.98656683073392948</v>
      </c>
      <c r="O37">
        <f t="shared" si="2"/>
        <v>-0.24494703229211603</v>
      </c>
      <c r="P37">
        <f t="shared" si="3"/>
        <v>399.86</v>
      </c>
      <c r="Q37">
        <f t="shared" si="4"/>
        <v>398.25238881832098</v>
      </c>
      <c r="R37">
        <f t="shared" si="5"/>
        <v>40.135023604474029</v>
      </c>
      <c r="S37">
        <f t="shared" si="6"/>
        <v>40.297035219557998</v>
      </c>
      <c r="T37">
        <f t="shared" si="7"/>
        <v>0.15103927287097632</v>
      </c>
      <c r="U37">
        <f t="shared" si="8"/>
        <v>3.5459085203281751</v>
      </c>
      <c r="V37">
        <f t="shared" si="9"/>
        <v>0.14755402817995453</v>
      </c>
      <c r="W37">
        <f t="shared" si="10"/>
        <v>9.2527704712471778E-2</v>
      </c>
      <c r="X37">
        <f t="shared" si="11"/>
        <v>0</v>
      </c>
      <c r="Y37">
        <f t="shared" si="12"/>
        <v>16.786070820720042</v>
      </c>
      <c r="Z37">
        <f t="shared" si="13"/>
        <v>16.786070820720042</v>
      </c>
      <c r="AA37">
        <f t="shared" si="14"/>
        <v>1.9183535443310487</v>
      </c>
      <c r="AB37">
        <f t="shared" si="15"/>
        <v>64.539241484610827</v>
      </c>
      <c r="AC37">
        <f t="shared" si="16"/>
        <v>1.2551479388923799</v>
      </c>
      <c r="AD37">
        <f t="shared" si="17"/>
        <v>1.9447826005077324</v>
      </c>
      <c r="AE37">
        <f t="shared" si="18"/>
        <v>0.6632056054386688</v>
      </c>
      <c r="AF37">
        <f t="shared" si="19"/>
        <v>-43.507597235366291</v>
      </c>
      <c r="AG37">
        <f t="shared" si="20"/>
        <v>41.24030436190862</v>
      </c>
      <c r="AH37">
        <f t="shared" si="21"/>
        <v>2.2647642061804376</v>
      </c>
      <c r="AI37">
        <f t="shared" si="22"/>
        <v>-2.5286672772324437E-3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55016.27075138301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1689716122.0999999</v>
      </c>
      <c r="AT37">
        <v>399.86</v>
      </c>
      <c r="AU37">
        <v>399.99900000000002</v>
      </c>
      <c r="AV37">
        <v>12.454599999999999</v>
      </c>
      <c r="AW37">
        <v>11.548999999999999</v>
      </c>
      <c r="AX37">
        <v>402.541</v>
      </c>
      <c r="AY37">
        <v>12.543699999999999</v>
      </c>
      <c r="AZ37">
        <v>400.21199999999999</v>
      </c>
      <c r="BA37">
        <v>100.747</v>
      </c>
      <c r="BB37">
        <v>3.08603E-2</v>
      </c>
      <c r="BC37">
        <v>17.001799999999999</v>
      </c>
      <c r="BD37">
        <v>16.671600000000002</v>
      </c>
      <c r="BE37">
        <v>999.9</v>
      </c>
      <c r="BF37">
        <v>0</v>
      </c>
      <c r="BG37">
        <v>0</v>
      </c>
      <c r="BH37">
        <v>9982.5</v>
      </c>
      <c r="BI37">
        <v>0</v>
      </c>
      <c r="BJ37">
        <v>596.25699999999995</v>
      </c>
      <c r="BK37">
        <v>-0.13977100000000001</v>
      </c>
      <c r="BL37">
        <v>404.90199999999999</v>
      </c>
      <c r="BM37">
        <v>404.673</v>
      </c>
      <c r="BN37">
        <v>0.90560300000000005</v>
      </c>
      <c r="BO37">
        <v>399.99900000000002</v>
      </c>
      <c r="BP37">
        <v>11.548999999999999</v>
      </c>
      <c r="BQ37">
        <v>1.2547600000000001</v>
      </c>
      <c r="BR37">
        <v>1.16353</v>
      </c>
      <c r="BS37">
        <v>10.2677</v>
      </c>
      <c r="BT37">
        <v>9.1428799999999999</v>
      </c>
      <c r="BU37">
        <v>0</v>
      </c>
      <c r="BV37">
        <v>0</v>
      </c>
      <c r="BW37">
        <v>0</v>
      </c>
      <c r="BX37">
        <v>0</v>
      </c>
      <c r="BY37">
        <v>2.97</v>
      </c>
      <c r="BZ37">
        <v>0</v>
      </c>
      <c r="CA37">
        <v>474.21</v>
      </c>
      <c r="CB37">
        <v>-5.24</v>
      </c>
      <c r="CC37">
        <v>32.936999999999998</v>
      </c>
      <c r="CD37">
        <v>38.936999999999998</v>
      </c>
      <c r="CE37">
        <v>36.311999999999998</v>
      </c>
      <c r="CF37">
        <v>36.811999999999998</v>
      </c>
      <c r="CG37">
        <v>33.436999999999998</v>
      </c>
      <c r="CH37">
        <v>0</v>
      </c>
      <c r="CI37">
        <v>0</v>
      </c>
      <c r="CJ37">
        <v>0</v>
      </c>
      <c r="CK37">
        <v>1689716125.7</v>
      </c>
      <c r="CL37">
        <v>0</v>
      </c>
      <c r="CM37">
        <v>1689714900</v>
      </c>
      <c r="CN37" t="s">
        <v>354</v>
      </c>
      <c r="CO37">
        <v>1689714898</v>
      </c>
      <c r="CP37">
        <v>1689714900</v>
      </c>
      <c r="CQ37">
        <v>42</v>
      </c>
      <c r="CR37">
        <v>0.24199999999999999</v>
      </c>
      <c r="CS37">
        <v>-2.1999999999999999E-2</v>
      </c>
      <c r="CT37">
        <v>-2.6819999999999999</v>
      </c>
      <c r="CU37">
        <v>-8.8999999999999996E-2</v>
      </c>
      <c r="CV37">
        <v>409</v>
      </c>
      <c r="CW37">
        <v>11</v>
      </c>
      <c r="CX37">
        <v>0.39</v>
      </c>
      <c r="CY37">
        <v>0.05</v>
      </c>
      <c r="CZ37">
        <v>-0.250638259000941</v>
      </c>
      <c r="DA37">
        <v>-0.16012734335773299</v>
      </c>
      <c r="DB37">
        <v>4.9786898730627999E-2</v>
      </c>
      <c r="DC37">
        <v>1</v>
      </c>
      <c r="DD37">
        <v>400.00180952380902</v>
      </c>
      <c r="DE37">
        <v>4.2701298700958602E-2</v>
      </c>
      <c r="DF37">
        <v>2.9326761787078E-2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2.6558999999999999</v>
      </c>
      <c r="DP37">
        <v>2.7629899999999998</v>
      </c>
      <c r="DQ37">
        <v>9.5606200000000002E-2</v>
      </c>
      <c r="DR37">
        <v>9.54787E-2</v>
      </c>
      <c r="DS37">
        <v>7.5450699999999996E-2</v>
      </c>
      <c r="DT37">
        <v>7.1388699999999999E-2</v>
      </c>
      <c r="DU37">
        <v>28816.799999999999</v>
      </c>
      <c r="DV37">
        <v>30155</v>
      </c>
      <c r="DW37">
        <v>29591.7</v>
      </c>
      <c r="DX37">
        <v>31069.9</v>
      </c>
      <c r="DY37">
        <v>35852.300000000003</v>
      </c>
      <c r="DZ37">
        <v>37835.4</v>
      </c>
      <c r="EA37">
        <v>40612.300000000003</v>
      </c>
      <c r="EB37">
        <v>43112.5</v>
      </c>
      <c r="EC37">
        <v>1.8772200000000001</v>
      </c>
      <c r="ED37">
        <v>2.2675800000000002</v>
      </c>
      <c r="EE37">
        <v>-3.7029399999999997E-2</v>
      </c>
      <c r="EF37">
        <v>0</v>
      </c>
      <c r="EG37">
        <v>17.287199999999999</v>
      </c>
      <c r="EH37">
        <v>999.9</v>
      </c>
      <c r="EI37">
        <v>40.343000000000004</v>
      </c>
      <c r="EJ37">
        <v>24.460999999999999</v>
      </c>
      <c r="EK37">
        <v>12.327999999999999</v>
      </c>
      <c r="EL37">
        <v>61.565399999999997</v>
      </c>
      <c r="EM37">
        <v>10.148199999999999</v>
      </c>
      <c r="EN37">
        <v>1</v>
      </c>
      <c r="EO37">
        <v>-0.39519300000000002</v>
      </c>
      <c r="EP37">
        <v>2.6224500000000002</v>
      </c>
      <c r="EQ37">
        <v>20.2834</v>
      </c>
      <c r="ER37">
        <v>5.24125</v>
      </c>
      <c r="ES37">
        <v>11.8302</v>
      </c>
      <c r="ET37">
        <v>4.9820000000000002</v>
      </c>
      <c r="EU37">
        <v>3.2989999999999999</v>
      </c>
      <c r="EV37">
        <v>173</v>
      </c>
      <c r="EW37">
        <v>3938.1</v>
      </c>
      <c r="EX37">
        <v>9112.2000000000007</v>
      </c>
      <c r="EY37">
        <v>59.7</v>
      </c>
      <c r="EZ37">
        <v>1.8733200000000001</v>
      </c>
      <c r="FA37">
        <v>1.8789800000000001</v>
      </c>
      <c r="FB37">
        <v>1.87934</v>
      </c>
      <c r="FC37">
        <v>1.8799699999999999</v>
      </c>
      <c r="FD37">
        <v>1.8775900000000001</v>
      </c>
      <c r="FE37">
        <v>1.87683</v>
      </c>
      <c r="FF37">
        <v>1.87731</v>
      </c>
      <c r="FG37">
        <v>1.8749400000000001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-2.681</v>
      </c>
      <c r="FV37">
        <v>-8.9099999999999999E-2</v>
      </c>
      <c r="FW37">
        <v>-2.6826022624697501</v>
      </c>
      <c r="FX37">
        <v>1.4527828764109799E-4</v>
      </c>
      <c r="FY37">
        <v>-4.3579519040863002E-7</v>
      </c>
      <c r="FZ37">
        <v>2.0799061152897499E-10</v>
      </c>
      <c r="GA37">
        <v>-8.9063636363634999E-2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20.399999999999999</v>
      </c>
      <c r="GJ37">
        <v>20.399999999999999</v>
      </c>
      <c r="GK37">
        <v>1.03149</v>
      </c>
      <c r="GL37">
        <v>2.5366200000000001</v>
      </c>
      <c r="GM37">
        <v>1.54541</v>
      </c>
      <c r="GN37">
        <v>2.2900399999999999</v>
      </c>
      <c r="GO37">
        <v>1.5979000000000001</v>
      </c>
      <c r="GP37">
        <v>2.2363300000000002</v>
      </c>
      <c r="GQ37">
        <v>27.390999999999998</v>
      </c>
      <c r="GR37">
        <v>14.210800000000001</v>
      </c>
      <c r="GS37">
        <v>18</v>
      </c>
      <c r="GT37">
        <v>390.88200000000001</v>
      </c>
      <c r="GU37">
        <v>685.89800000000002</v>
      </c>
      <c r="GV37">
        <v>15.0298</v>
      </c>
      <c r="GW37">
        <v>21.6508</v>
      </c>
      <c r="GX37">
        <v>30.000399999999999</v>
      </c>
      <c r="GY37">
        <v>21.745999999999999</v>
      </c>
      <c r="GZ37">
        <v>21.716799999999999</v>
      </c>
      <c r="HA37">
        <v>20.709800000000001</v>
      </c>
      <c r="HB37">
        <v>10</v>
      </c>
      <c r="HC37">
        <v>-30</v>
      </c>
      <c r="HD37">
        <v>15.015700000000001</v>
      </c>
      <c r="HE37">
        <v>400</v>
      </c>
      <c r="HF37">
        <v>0</v>
      </c>
      <c r="HG37">
        <v>100.746</v>
      </c>
      <c r="HH37">
        <v>99.907700000000006</v>
      </c>
    </row>
    <row r="38" spans="1:216" x14ac:dyDescent="0.2">
      <c r="A38">
        <v>20</v>
      </c>
      <c r="B38">
        <v>1689716212.0999999</v>
      </c>
      <c r="C38">
        <v>1188.0999999046301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1689716212.0999999</v>
      </c>
      <c r="M38">
        <f t="shared" si="0"/>
        <v>1.2765163881165117E-3</v>
      </c>
      <c r="N38">
        <f t="shared" si="1"/>
        <v>1.2765163881165118</v>
      </c>
      <c r="O38">
        <f t="shared" si="2"/>
        <v>6.7477499668843324</v>
      </c>
      <c r="P38">
        <f t="shared" si="3"/>
        <v>393.26900000000001</v>
      </c>
      <c r="Q38">
        <f t="shared" si="4"/>
        <v>320.03728222039933</v>
      </c>
      <c r="R38">
        <f t="shared" si="5"/>
        <v>32.253659449369991</v>
      </c>
      <c r="S38">
        <f t="shared" si="6"/>
        <v>39.634021105262903</v>
      </c>
      <c r="T38">
        <f t="shared" si="7"/>
        <v>0.16076032770176582</v>
      </c>
      <c r="U38">
        <f t="shared" si="8"/>
        <v>3.5489378734002544</v>
      </c>
      <c r="V38">
        <f t="shared" si="9"/>
        <v>0.1568216002787044</v>
      </c>
      <c r="W38">
        <f t="shared" si="10"/>
        <v>9.8359341618382667E-2</v>
      </c>
      <c r="X38">
        <f t="shared" si="11"/>
        <v>297.69387899999998</v>
      </c>
      <c r="Y38">
        <f t="shared" si="12"/>
        <v>18.155919937789587</v>
      </c>
      <c r="Z38">
        <f t="shared" si="13"/>
        <v>18.155919937789587</v>
      </c>
      <c r="AA38">
        <f t="shared" si="14"/>
        <v>2.0916742133513684</v>
      </c>
      <c r="AB38">
        <f t="shared" si="15"/>
        <v>66.253435163065774</v>
      </c>
      <c r="AC38">
        <f t="shared" si="16"/>
        <v>1.2850678963135098</v>
      </c>
      <c r="AD38">
        <f t="shared" si="17"/>
        <v>1.939624554033532</v>
      </c>
      <c r="AE38">
        <f t="shared" si="18"/>
        <v>0.80660631703785857</v>
      </c>
      <c r="AF38">
        <f t="shared" si="19"/>
        <v>-56.294372715938167</v>
      </c>
      <c r="AG38">
        <f t="shared" si="20"/>
        <v>-228.83489970641548</v>
      </c>
      <c r="AH38">
        <f t="shared" si="21"/>
        <v>-12.642559870684373</v>
      </c>
      <c r="AI38">
        <f t="shared" si="22"/>
        <v>-7.7953293038007132E-2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55091.962896220721</v>
      </c>
      <c r="AO38">
        <f t="shared" si="26"/>
        <v>1799.96</v>
      </c>
      <c r="AP38">
        <f t="shared" si="27"/>
        <v>1517.3654999999999</v>
      </c>
      <c r="AQ38">
        <f t="shared" si="28"/>
        <v>0.84299956665703679</v>
      </c>
      <c r="AR38">
        <f t="shared" si="29"/>
        <v>0.16538916364808107</v>
      </c>
      <c r="AS38">
        <v>1689716212.0999999</v>
      </c>
      <c r="AT38">
        <v>393.26900000000001</v>
      </c>
      <c r="AU38">
        <v>400.01</v>
      </c>
      <c r="AV38">
        <v>12.751099999999999</v>
      </c>
      <c r="AW38">
        <v>11.5793</v>
      </c>
      <c r="AX38">
        <v>395.95</v>
      </c>
      <c r="AY38">
        <v>12.840199999999999</v>
      </c>
      <c r="AZ38">
        <v>400.07600000000002</v>
      </c>
      <c r="BA38">
        <v>100.75</v>
      </c>
      <c r="BB38">
        <v>3.0944099999999999E-2</v>
      </c>
      <c r="BC38">
        <v>16.959900000000001</v>
      </c>
      <c r="BD38">
        <v>16.933700000000002</v>
      </c>
      <c r="BE38">
        <v>999.9</v>
      </c>
      <c r="BF38">
        <v>0</v>
      </c>
      <c r="BG38">
        <v>0</v>
      </c>
      <c r="BH38">
        <v>9995</v>
      </c>
      <c r="BI38">
        <v>0</v>
      </c>
      <c r="BJ38">
        <v>585.548</v>
      </c>
      <c r="BK38">
        <v>-6.74146</v>
      </c>
      <c r="BL38">
        <v>398.34800000000001</v>
      </c>
      <c r="BM38">
        <v>404.697</v>
      </c>
      <c r="BN38">
        <v>1.1717900000000001</v>
      </c>
      <c r="BO38">
        <v>400.01</v>
      </c>
      <c r="BP38">
        <v>11.5793</v>
      </c>
      <c r="BQ38">
        <v>1.28467</v>
      </c>
      <c r="BR38">
        <v>1.16662</v>
      </c>
      <c r="BS38">
        <v>10.620699999999999</v>
      </c>
      <c r="BT38">
        <v>9.1822400000000002</v>
      </c>
      <c r="BU38">
        <v>1799.96</v>
      </c>
      <c r="BV38">
        <v>0.90001299999999995</v>
      </c>
      <c r="BW38">
        <v>9.9986699999999998E-2</v>
      </c>
      <c r="BX38">
        <v>0</v>
      </c>
      <c r="BY38">
        <v>2.4788999999999999</v>
      </c>
      <c r="BZ38">
        <v>0</v>
      </c>
      <c r="CA38">
        <v>5446.16</v>
      </c>
      <c r="CB38">
        <v>17199.3</v>
      </c>
      <c r="CC38">
        <v>34.375</v>
      </c>
      <c r="CD38">
        <v>38.75</v>
      </c>
      <c r="CE38">
        <v>36.375</v>
      </c>
      <c r="CF38">
        <v>36.811999999999998</v>
      </c>
      <c r="CG38">
        <v>34</v>
      </c>
      <c r="CH38">
        <v>1619.99</v>
      </c>
      <c r="CI38">
        <v>179.97</v>
      </c>
      <c r="CJ38">
        <v>0</v>
      </c>
      <c r="CK38">
        <v>1689716216.3</v>
      </c>
      <c r="CL38">
        <v>0</v>
      </c>
      <c r="CM38">
        <v>1689714900</v>
      </c>
      <c r="CN38" t="s">
        <v>354</v>
      </c>
      <c r="CO38">
        <v>1689714898</v>
      </c>
      <c r="CP38">
        <v>1689714900</v>
      </c>
      <c r="CQ38">
        <v>42</v>
      </c>
      <c r="CR38">
        <v>0.24199999999999999</v>
      </c>
      <c r="CS38">
        <v>-2.1999999999999999E-2</v>
      </c>
      <c r="CT38">
        <v>-2.6819999999999999</v>
      </c>
      <c r="CU38">
        <v>-8.8999999999999996E-2</v>
      </c>
      <c r="CV38">
        <v>409</v>
      </c>
      <c r="CW38">
        <v>11</v>
      </c>
      <c r="CX38">
        <v>0.39</v>
      </c>
      <c r="CY38">
        <v>0.05</v>
      </c>
      <c r="CZ38">
        <v>6.7693570680287198</v>
      </c>
      <c r="DA38">
        <v>1.80144493524682</v>
      </c>
      <c r="DB38">
        <v>0.187008999125305</v>
      </c>
      <c r="DC38">
        <v>1</v>
      </c>
      <c r="DD38">
        <v>399.96</v>
      </c>
      <c r="DE38">
        <v>-3.2751879698826501E-2</v>
      </c>
      <c r="DF38">
        <v>3.0058276730374402E-2</v>
      </c>
      <c r="DG38">
        <v>-1</v>
      </c>
      <c r="DH38">
        <v>1799.95095238095</v>
      </c>
      <c r="DI38">
        <v>0.38858076281186699</v>
      </c>
      <c r="DJ38">
        <v>0.12603494458377601</v>
      </c>
      <c r="DK38">
        <v>1</v>
      </c>
      <c r="DL38">
        <v>2</v>
      </c>
      <c r="DM38">
        <v>2</v>
      </c>
      <c r="DN38" t="s">
        <v>355</v>
      </c>
      <c r="DO38">
        <v>2.6554500000000001</v>
      </c>
      <c r="DP38">
        <v>2.7631999999999999</v>
      </c>
      <c r="DQ38">
        <v>9.4411400000000006E-2</v>
      </c>
      <c r="DR38">
        <v>9.5477300000000001E-2</v>
      </c>
      <c r="DS38">
        <v>7.6807299999999995E-2</v>
      </c>
      <c r="DT38">
        <v>7.1528599999999998E-2</v>
      </c>
      <c r="DU38">
        <v>28854.1</v>
      </c>
      <c r="DV38">
        <v>30154.7</v>
      </c>
      <c r="DW38">
        <v>29591.1</v>
      </c>
      <c r="DX38">
        <v>31069.8</v>
      </c>
      <c r="DY38">
        <v>35797.5</v>
      </c>
      <c r="DZ38">
        <v>37829.699999999997</v>
      </c>
      <c r="EA38">
        <v>40611.1</v>
      </c>
      <c r="EB38">
        <v>43112.5</v>
      </c>
      <c r="EC38">
        <v>1.8769</v>
      </c>
      <c r="ED38">
        <v>2.2664</v>
      </c>
      <c r="EE38">
        <v>-3.7327399999999997E-2</v>
      </c>
      <c r="EF38">
        <v>0</v>
      </c>
      <c r="EG38">
        <v>17.553999999999998</v>
      </c>
      <c r="EH38">
        <v>999.9</v>
      </c>
      <c r="EI38">
        <v>40.366999999999997</v>
      </c>
      <c r="EJ38">
        <v>24.460999999999999</v>
      </c>
      <c r="EK38">
        <v>12.335900000000001</v>
      </c>
      <c r="EL38">
        <v>61.205399999999997</v>
      </c>
      <c r="EM38">
        <v>10.885400000000001</v>
      </c>
      <c r="EN38">
        <v>1</v>
      </c>
      <c r="EO38">
        <v>-0.39236500000000002</v>
      </c>
      <c r="EP38">
        <v>2.9457200000000001</v>
      </c>
      <c r="EQ38">
        <v>20.264299999999999</v>
      </c>
      <c r="ER38">
        <v>5.2409499999999998</v>
      </c>
      <c r="ES38">
        <v>11.8302</v>
      </c>
      <c r="ET38">
        <v>4.9817</v>
      </c>
      <c r="EU38">
        <v>3.2989999999999999</v>
      </c>
      <c r="EV38">
        <v>173</v>
      </c>
      <c r="EW38">
        <v>3940.2</v>
      </c>
      <c r="EX38">
        <v>9114.2999999999993</v>
      </c>
      <c r="EY38">
        <v>59.8</v>
      </c>
      <c r="EZ38">
        <v>1.8733200000000001</v>
      </c>
      <c r="FA38">
        <v>1.87897</v>
      </c>
      <c r="FB38">
        <v>1.8792899999999999</v>
      </c>
      <c r="FC38">
        <v>1.8798999999999999</v>
      </c>
      <c r="FD38">
        <v>1.8775900000000001</v>
      </c>
      <c r="FE38">
        <v>1.8768100000000001</v>
      </c>
      <c r="FF38">
        <v>1.8773</v>
      </c>
      <c r="FG38">
        <v>1.8749400000000001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-2.681</v>
      </c>
      <c r="FV38">
        <v>-8.9099999999999999E-2</v>
      </c>
      <c r="FW38">
        <v>-2.6826022624697501</v>
      </c>
      <c r="FX38">
        <v>1.4527828764109799E-4</v>
      </c>
      <c r="FY38">
        <v>-4.3579519040863002E-7</v>
      </c>
      <c r="FZ38">
        <v>2.0799061152897499E-10</v>
      </c>
      <c r="GA38">
        <v>-8.9063636363634999E-2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21.9</v>
      </c>
      <c r="GJ38">
        <v>21.9</v>
      </c>
      <c r="GK38">
        <v>1.03271</v>
      </c>
      <c r="GL38">
        <v>2.5305200000000001</v>
      </c>
      <c r="GM38">
        <v>1.54541</v>
      </c>
      <c r="GN38">
        <v>2.2900399999999999</v>
      </c>
      <c r="GO38">
        <v>1.5979000000000001</v>
      </c>
      <c r="GP38">
        <v>2.4389599999999998</v>
      </c>
      <c r="GQ38">
        <v>27.432600000000001</v>
      </c>
      <c r="GR38">
        <v>14.1671</v>
      </c>
      <c r="GS38">
        <v>18</v>
      </c>
      <c r="GT38">
        <v>390.94200000000001</v>
      </c>
      <c r="GU38">
        <v>685.25099999999998</v>
      </c>
      <c r="GV38">
        <v>14.305</v>
      </c>
      <c r="GW38">
        <v>21.701599999999999</v>
      </c>
      <c r="GX38">
        <v>30.001100000000001</v>
      </c>
      <c r="GY38">
        <v>21.776599999999998</v>
      </c>
      <c r="GZ38">
        <v>21.7437</v>
      </c>
      <c r="HA38">
        <v>20.7193</v>
      </c>
      <c r="HB38">
        <v>10</v>
      </c>
      <c r="HC38">
        <v>-30</v>
      </c>
      <c r="HD38">
        <v>14.261799999999999</v>
      </c>
      <c r="HE38">
        <v>400</v>
      </c>
      <c r="HF38">
        <v>0</v>
      </c>
      <c r="HG38">
        <v>100.74299999999999</v>
      </c>
      <c r="HH38">
        <v>99.907499999999999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2023-07-18T13:37:16Z</dcterms:created>
  <dcterms:modified xsi:type="dcterms:W3CDTF">2023-07-25T18:06:24Z</dcterms:modified>
</cp:coreProperties>
</file>