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426E7B05-DC12-674F-9442-4C0C1CDF5B3B}" xr6:coauthVersionLast="47" xr6:coauthVersionMax="47" xr10:uidLastSave="{00000000-0000-0000-0000-000000000000}"/>
  <bookViews>
    <workbookView xWindow="240" yWindow="760" windowWidth="20380" windowHeight="151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/>
  <c r="X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F36" i="1"/>
  <c r="AD36" i="1"/>
  <c r="AC36" i="1"/>
  <c r="AB36" i="1"/>
  <c r="X36" i="1"/>
  <c r="U36" i="1"/>
  <c r="S36" i="1"/>
  <c r="P36" i="1"/>
  <c r="AR35" i="1"/>
  <c r="AQ35" i="1"/>
  <c r="AO35" i="1"/>
  <c r="AN35" i="1"/>
  <c r="AL35" i="1" s="1"/>
  <c r="AD35" i="1"/>
  <c r="AC35" i="1"/>
  <c r="U35" i="1"/>
  <c r="N35" i="1"/>
  <c r="M35" i="1" s="1"/>
  <c r="AF35" i="1" s="1"/>
  <c r="AR34" i="1"/>
  <c r="AQ34" i="1"/>
  <c r="AO34" i="1"/>
  <c r="AP34" i="1" s="1"/>
  <c r="AN34" i="1"/>
  <c r="AM34" i="1"/>
  <c r="AL34" i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P32" i="1" s="1"/>
  <c r="AO32" i="1"/>
  <c r="AN32" i="1"/>
  <c r="AL32" i="1"/>
  <c r="N32" i="1" s="1"/>
  <c r="M32" i="1" s="1"/>
  <c r="AF32" i="1"/>
  <c r="AD32" i="1"/>
  <c r="AC32" i="1"/>
  <c r="AB32" i="1"/>
  <c r="X32" i="1"/>
  <c r="U32" i="1"/>
  <c r="S32" i="1"/>
  <c r="P32" i="1"/>
  <c r="AR31" i="1"/>
  <c r="AQ31" i="1"/>
  <c r="AP31" i="1"/>
  <c r="AO31" i="1"/>
  <c r="X31" i="1" s="1"/>
  <c r="AN31" i="1"/>
  <c r="AL31" i="1" s="1"/>
  <c r="AD31" i="1"/>
  <c r="AC31" i="1"/>
  <c r="AB31" i="1" s="1"/>
  <c r="U31" i="1"/>
  <c r="P31" i="1"/>
  <c r="AR30" i="1"/>
  <c r="AQ30" i="1"/>
  <c r="AO30" i="1"/>
  <c r="AP30" i="1" s="1"/>
  <c r="AN30" i="1"/>
  <c r="AL30" i="1"/>
  <c r="AD30" i="1"/>
  <c r="AC30" i="1"/>
  <c r="AB30" i="1"/>
  <c r="U30" i="1"/>
  <c r="AR29" i="1"/>
  <c r="AQ29" i="1"/>
  <c r="AO29" i="1"/>
  <c r="AP29" i="1" s="1"/>
  <c r="AN29" i="1"/>
  <c r="AL29" i="1"/>
  <c r="AD29" i="1"/>
  <c r="AC29" i="1"/>
  <c r="AB29" i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X27" i="1" s="1"/>
  <c r="AN27" i="1"/>
  <c r="AL27" i="1" s="1"/>
  <c r="AD27" i="1"/>
  <c r="AC27" i="1"/>
  <c r="AB27" i="1" s="1"/>
  <c r="U27" i="1"/>
  <c r="P27" i="1"/>
  <c r="O27" i="1"/>
  <c r="N27" i="1"/>
  <c r="M27" i="1" s="1"/>
  <c r="AF27" i="1" s="1"/>
  <c r="AR26" i="1"/>
  <c r="AQ26" i="1"/>
  <c r="AO26" i="1"/>
  <c r="AN26" i="1"/>
  <c r="AL26" i="1" s="1"/>
  <c r="AD26" i="1"/>
  <c r="AB26" i="1" s="1"/>
  <c r="AC26" i="1"/>
  <c r="U26" i="1"/>
  <c r="AR25" i="1"/>
  <c r="AQ25" i="1"/>
  <c r="AO25" i="1"/>
  <c r="AP25" i="1" s="1"/>
  <c r="AN25" i="1"/>
  <c r="AL25" i="1"/>
  <c r="S25" i="1" s="1"/>
  <c r="AD25" i="1"/>
  <c r="AC25" i="1"/>
  <c r="AB25" i="1"/>
  <c r="U25" i="1"/>
  <c r="AR24" i="1"/>
  <c r="AQ24" i="1"/>
  <c r="AP24" i="1" s="1"/>
  <c r="AO24" i="1"/>
  <c r="AN24" i="1"/>
  <c r="AL24" i="1"/>
  <c r="N24" i="1" s="1"/>
  <c r="M24" i="1" s="1"/>
  <c r="AF24" i="1"/>
  <c r="AD24" i="1"/>
  <c r="AC24" i="1"/>
  <c r="AB24" i="1"/>
  <c r="X24" i="1"/>
  <c r="U24" i="1"/>
  <c r="S24" i="1"/>
  <c r="P24" i="1"/>
  <c r="AR23" i="1"/>
  <c r="AQ23" i="1"/>
  <c r="AO23" i="1"/>
  <c r="X23" i="1" s="1"/>
  <c r="AN23" i="1"/>
  <c r="AL23" i="1" s="1"/>
  <c r="AD23" i="1"/>
  <c r="AC23" i="1"/>
  <c r="AB23" i="1" s="1"/>
  <c r="U23" i="1"/>
  <c r="P23" i="1"/>
  <c r="O23" i="1"/>
  <c r="N23" i="1"/>
  <c r="M23" i="1" s="1"/>
  <c r="AF23" i="1" s="1"/>
  <c r="AR22" i="1"/>
  <c r="AQ22" i="1"/>
  <c r="AO22" i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AD21" i="1"/>
  <c r="AC21" i="1"/>
  <c r="AB21" i="1"/>
  <c r="U21" i="1"/>
  <c r="S21" i="1"/>
  <c r="AR20" i="1"/>
  <c r="X20" i="1" s="1"/>
  <c r="AQ20" i="1"/>
  <c r="AP20" i="1"/>
  <c r="AO20" i="1"/>
  <c r="AN20" i="1"/>
  <c r="AL20" i="1"/>
  <c r="N20" i="1" s="1"/>
  <c r="M20" i="1" s="1"/>
  <c r="AF20" i="1" s="1"/>
  <c r="AD20" i="1"/>
  <c r="AC20" i="1"/>
  <c r="AB20" i="1"/>
  <c r="U20" i="1"/>
  <c r="S20" i="1"/>
  <c r="P20" i="1"/>
  <c r="AR19" i="1"/>
  <c r="AQ19" i="1"/>
  <c r="AP19" i="1"/>
  <c r="AO19" i="1"/>
  <c r="AN19" i="1"/>
  <c r="AL19" i="1" s="1"/>
  <c r="AD19" i="1"/>
  <c r="AC19" i="1"/>
  <c r="AB19" i="1" s="1"/>
  <c r="X19" i="1"/>
  <c r="U19" i="1"/>
  <c r="N19" i="1"/>
  <c r="M19" i="1" s="1"/>
  <c r="Y19" i="1" s="1"/>
  <c r="Z19" i="1" s="1"/>
  <c r="AF19" i="1" l="1"/>
  <c r="Y20" i="1"/>
  <c r="Z20" i="1" s="1"/>
  <c r="Y23" i="1"/>
  <c r="Z23" i="1" s="1"/>
  <c r="Y27" i="1"/>
  <c r="Z27" i="1" s="1"/>
  <c r="AA19" i="1"/>
  <c r="AE19" i="1" s="1"/>
  <c r="AH19" i="1"/>
  <c r="V19" i="1"/>
  <c r="T19" i="1" s="1"/>
  <c r="W19" i="1" s="1"/>
  <c r="AG19" i="1"/>
  <c r="P26" i="1"/>
  <c r="S26" i="1"/>
  <c r="AM26" i="1"/>
  <c r="O26" i="1"/>
  <c r="N26" i="1"/>
  <c r="M26" i="1" s="1"/>
  <c r="P22" i="1"/>
  <c r="S22" i="1"/>
  <c r="AM22" i="1"/>
  <c r="O22" i="1"/>
  <c r="N22" i="1"/>
  <c r="M22" i="1" s="1"/>
  <c r="P30" i="1"/>
  <c r="O30" i="1"/>
  <c r="S30" i="1"/>
  <c r="AP23" i="1"/>
  <c r="AP26" i="1"/>
  <c r="X26" i="1"/>
  <c r="AP27" i="1"/>
  <c r="N30" i="1"/>
  <c r="M30" i="1" s="1"/>
  <c r="AM30" i="1"/>
  <c r="S31" i="1"/>
  <c r="AM31" i="1"/>
  <c r="P21" i="1"/>
  <c r="O21" i="1"/>
  <c r="N21" i="1"/>
  <c r="M21" i="1" s="1"/>
  <c r="Y24" i="1"/>
  <c r="Z24" i="1" s="1"/>
  <c r="V24" i="1" s="1"/>
  <c r="T24" i="1" s="1"/>
  <c r="W24" i="1" s="1"/>
  <c r="Y28" i="1"/>
  <c r="Z28" i="1" s="1"/>
  <c r="AB35" i="1"/>
  <c r="S19" i="1"/>
  <c r="AM19" i="1"/>
  <c r="AM21" i="1"/>
  <c r="P29" i="1"/>
  <c r="O29" i="1"/>
  <c r="N29" i="1"/>
  <c r="M29" i="1" s="1"/>
  <c r="AM29" i="1"/>
  <c r="P38" i="1"/>
  <c r="O38" i="1"/>
  <c r="N38" i="1"/>
  <c r="M38" i="1" s="1"/>
  <c r="AM38" i="1"/>
  <c r="S38" i="1"/>
  <c r="AI19" i="1"/>
  <c r="Y32" i="1"/>
  <c r="Z32" i="1" s="1"/>
  <c r="V32" i="1"/>
  <c r="T32" i="1" s="1"/>
  <c r="W32" i="1" s="1"/>
  <c r="S35" i="1"/>
  <c r="P35" i="1"/>
  <c r="AM35" i="1"/>
  <c r="Y36" i="1"/>
  <c r="Z36" i="1" s="1"/>
  <c r="V20" i="1"/>
  <c r="T20" i="1" s="1"/>
  <c r="W20" i="1" s="1"/>
  <c r="AP22" i="1"/>
  <c r="X22" i="1"/>
  <c r="P25" i="1"/>
  <c r="O25" i="1"/>
  <c r="N25" i="1"/>
  <c r="M25" i="1" s="1"/>
  <c r="N31" i="1"/>
  <c r="M31" i="1" s="1"/>
  <c r="O35" i="1"/>
  <c r="AP35" i="1"/>
  <c r="X35" i="1"/>
  <c r="O19" i="1"/>
  <c r="P19" i="1"/>
  <c r="S23" i="1"/>
  <c r="AM23" i="1"/>
  <c r="AM25" i="1"/>
  <c r="S27" i="1"/>
  <c r="AM27" i="1"/>
  <c r="AF28" i="1"/>
  <c r="O31" i="1"/>
  <c r="P34" i="1"/>
  <c r="O34" i="1"/>
  <c r="N34" i="1"/>
  <c r="M34" i="1" s="1"/>
  <c r="S34" i="1"/>
  <c r="Y38" i="1"/>
  <c r="Z38" i="1" s="1"/>
  <c r="AG38" i="1" s="1"/>
  <c r="AM33" i="1"/>
  <c r="O20" i="1"/>
  <c r="O24" i="1"/>
  <c r="O28" i="1"/>
  <c r="O32" i="1"/>
  <c r="O36" i="1"/>
  <c r="AM37" i="1"/>
  <c r="X30" i="1"/>
  <c r="AM20" i="1"/>
  <c r="AM24" i="1"/>
  <c r="AM28" i="1"/>
  <c r="AM32" i="1"/>
  <c r="O33" i="1"/>
  <c r="AM36" i="1"/>
  <c r="O37" i="1"/>
  <c r="N33" i="1"/>
  <c r="M33" i="1" s="1"/>
  <c r="X34" i="1"/>
  <c r="N37" i="1"/>
  <c r="M37" i="1" s="1"/>
  <c r="X21" i="1"/>
  <c r="X25" i="1"/>
  <c r="X29" i="1"/>
  <c r="X33" i="1"/>
  <c r="X37" i="1"/>
  <c r="Q32" i="1" l="1"/>
  <c r="R32" i="1" s="1"/>
  <c r="Q24" i="1"/>
  <c r="R24" i="1" s="1"/>
  <c r="AF33" i="1"/>
  <c r="Y21" i="1"/>
  <c r="Z21" i="1" s="1"/>
  <c r="AA36" i="1"/>
  <c r="AE36" i="1" s="1"/>
  <c r="AH36" i="1"/>
  <c r="AG36" i="1"/>
  <c r="AA28" i="1"/>
  <c r="AE28" i="1" s="1"/>
  <c r="AG28" i="1"/>
  <c r="AH28" i="1"/>
  <c r="AI28" i="1" s="1"/>
  <c r="AF30" i="1"/>
  <c r="AF37" i="1"/>
  <c r="AF22" i="1"/>
  <c r="V22" i="1"/>
  <c r="T22" i="1" s="1"/>
  <c r="W22" i="1" s="1"/>
  <c r="Q22" i="1" s="1"/>
  <c r="R22" i="1" s="1"/>
  <c r="AH27" i="1"/>
  <c r="AG27" i="1"/>
  <c r="AA27" i="1"/>
  <c r="AE27" i="1" s="1"/>
  <c r="V27" i="1"/>
  <c r="T27" i="1" s="1"/>
  <c r="W27" i="1" s="1"/>
  <c r="Q27" i="1" s="1"/>
  <c r="R27" i="1" s="1"/>
  <c r="AA23" i="1"/>
  <c r="AE23" i="1" s="1"/>
  <c r="AH23" i="1"/>
  <c r="AG23" i="1"/>
  <c r="AA24" i="1"/>
  <c r="AE24" i="1" s="1"/>
  <c r="AH24" i="1"/>
  <c r="AG24" i="1"/>
  <c r="Y34" i="1"/>
  <c r="Z34" i="1" s="1"/>
  <c r="AF21" i="1"/>
  <c r="V21" i="1"/>
  <c r="T21" i="1" s="1"/>
  <c r="W21" i="1" s="1"/>
  <c r="Q21" i="1" s="1"/>
  <c r="R21" i="1" s="1"/>
  <c r="Y30" i="1"/>
  <c r="Z30" i="1" s="1"/>
  <c r="V23" i="1"/>
  <c r="T23" i="1" s="1"/>
  <c r="W23" i="1" s="1"/>
  <c r="Q23" i="1" s="1"/>
  <c r="R23" i="1" s="1"/>
  <c r="AH38" i="1"/>
  <c r="AA38" i="1"/>
  <c r="AE38" i="1" s="1"/>
  <c r="Y22" i="1"/>
  <c r="Z22" i="1" s="1"/>
  <c r="AF34" i="1"/>
  <c r="V34" i="1"/>
  <c r="T34" i="1" s="1"/>
  <c r="W34" i="1" s="1"/>
  <c r="Q34" i="1" s="1"/>
  <c r="R34" i="1" s="1"/>
  <c r="AF31" i="1"/>
  <c r="Q20" i="1"/>
  <c r="R20" i="1" s="1"/>
  <c r="AF26" i="1"/>
  <c r="V26" i="1"/>
  <c r="T26" i="1" s="1"/>
  <c r="W26" i="1" s="1"/>
  <c r="Q26" i="1" s="1"/>
  <c r="R26" i="1" s="1"/>
  <c r="AH20" i="1"/>
  <c r="AG20" i="1"/>
  <c r="AA20" i="1"/>
  <c r="AE20" i="1" s="1"/>
  <c r="Y35" i="1"/>
  <c r="Z35" i="1" s="1"/>
  <c r="Y26" i="1"/>
  <c r="Z26" i="1" s="1"/>
  <c r="Y37" i="1"/>
  <c r="Z37" i="1" s="1"/>
  <c r="V37" i="1" s="1"/>
  <c r="T37" i="1" s="1"/>
  <c r="W37" i="1" s="1"/>
  <c r="Q37" i="1" s="1"/>
  <c r="R37" i="1" s="1"/>
  <c r="Q19" i="1"/>
  <c r="R19" i="1" s="1"/>
  <c r="Y33" i="1"/>
  <c r="Z33" i="1" s="1"/>
  <c r="AF29" i="1"/>
  <c r="V36" i="1"/>
  <c r="T36" i="1" s="1"/>
  <c r="W36" i="1" s="1"/>
  <c r="Q36" i="1" s="1"/>
  <c r="R36" i="1" s="1"/>
  <c r="Y29" i="1"/>
  <c r="Z29" i="1" s="1"/>
  <c r="V29" i="1" s="1"/>
  <c r="T29" i="1" s="1"/>
  <c r="W29" i="1" s="1"/>
  <c r="Q29" i="1" s="1"/>
  <c r="R29" i="1" s="1"/>
  <c r="AF38" i="1"/>
  <c r="V38" i="1"/>
  <c r="T38" i="1" s="1"/>
  <c r="W38" i="1" s="1"/>
  <c r="Q38" i="1" s="1"/>
  <c r="R38" i="1" s="1"/>
  <c r="Y25" i="1"/>
  <c r="Z25" i="1" s="1"/>
  <c r="AF25" i="1"/>
  <c r="AA32" i="1"/>
  <c r="AE32" i="1" s="1"/>
  <c r="AH32" i="1"/>
  <c r="AG32" i="1"/>
  <c r="V28" i="1"/>
  <c r="T28" i="1" s="1"/>
  <c r="W28" i="1" s="1"/>
  <c r="Q28" i="1" s="1"/>
  <c r="R28" i="1" s="1"/>
  <c r="Y31" i="1"/>
  <c r="Z31" i="1" s="1"/>
  <c r="AA31" i="1" l="1"/>
  <c r="AE31" i="1" s="1"/>
  <c r="AG31" i="1"/>
  <c r="AH31" i="1"/>
  <c r="AI31" i="1" s="1"/>
  <c r="AH25" i="1"/>
  <c r="AA25" i="1"/>
  <c r="AE25" i="1" s="1"/>
  <c r="AG25" i="1"/>
  <c r="V31" i="1"/>
  <c r="T31" i="1" s="1"/>
  <c r="W31" i="1" s="1"/>
  <c r="Q31" i="1" s="1"/>
  <c r="R31" i="1" s="1"/>
  <c r="AA33" i="1"/>
  <c r="AE33" i="1" s="1"/>
  <c r="AH33" i="1"/>
  <c r="AG33" i="1"/>
  <c r="AI23" i="1"/>
  <c r="AH34" i="1"/>
  <c r="AA34" i="1"/>
  <c r="AE34" i="1" s="1"/>
  <c r="AG34" i="1"/>
  <c r="AA21" i="1"/>
  <c r="AE21" i="1" s="1"/>
  <c r="AH21" i="1"/>
  <c r="AI21" i="1" s="1"/>
  <c r="AG21" i="1"/>
  <c r="AH30" i="1"/>
  <c r="AA30" i="1"/>
  <c r="AE30" i="1" s="1"/>
  <c r="AG30" i="1"/>
  <c r="AA37" i="1"/>
  <c r="AE37" i="1" s="1"/>
  <c r="AH37" i="1"/>
  <c r="AG37" i="1"/>
  <c r="AH22" i="1"/>
  <c r="AI22" i="1" s="1"/>
  <c r="AA22" i="1"/>
  <c r="AE22" i="1" s="1"/>
  <c r="AG22" i="1"/>
  <c r="V25" i="1"/>
  <c r="T25" i="1" s="1"/>
  <c r="W25" i="1" s="1"/>
  <c r="Q25" i="1" s="1"/>
  <c r="R25" i="1" s="1"/>
  <c r="AI38" i="1"/>
  <c r="V33" i="1"/>
  <c r="T33" i="1" s="1"/>
  <c r="W33" i="1" s="1"/>
  <c r="Q33" i="1" s="1"/>
  <c r="R33" i="1" s="1"/>
  <c r="AI36" i="1"/>
  <c r="AI32" i="1"/>
  <c r="AI20" i="1"/>
  <c r="AA29" i="1"/>
  <c r="AE29" i="1" s="1"/>
  <c r="AH29" i="1"/>
  <c r="AG29" i="1"/>
  <c r="V30" i="1"/>
  <c r="T30" i="1" s="1"/>
  <c r="W30" i="1" s="1"/>
  <c r="Q30" i="1" s="1"/>
  <c r="R30" i="1" s="1"/>
  <c r="AH26" i="1"/>
  <c r="AA26" i="1"/>
  <c r="AE26" i="1" s="1"/>
  <c r="AG26" i="1"/>
  <c r="AA35" i="1"/>
  <c r="AE35" i="1" s="1"/>
  <c r="AH35" i="1"/>
  <c r="AG35" i="1"/>
  <c r="V35" i="1"/>
  <c r="T35" i="1" s="1"/>
  <c r="W35" i="1" s="1"/>
  <c r="Q35" i="1" s="1"/>
  <c r="R35" i="1" s="1"/>
  <c r="AI24" i="1"/>
  <c r="AI27" i="1"/>
  <c r="AI37" i="1" l="1"/>
  <c r="AI26" i="1"/>
  <c r="AI34" i="1"/>
  <c r="AI25" i="1"/>
  <c r="AI29" i="1"/>
  <c r="AI30" i="1"/>
  <c r="AI35" i="1"/>
  <c r="AI33" i="1"/>
</calcChain>
</file>

<file path=xl/sharedStrings.xml><?xml version="1.0" encoding="utf-8"?>
<sst xmlns="http://schemas.openxmlformats.org/spreadsheetml/2006/main" count="1016" uniqueCount="397">
  <si>
    <t>File opened</t>
  </si>
  <si>
    <t>2023-07-18 14:45:09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</si>
  <si>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</si>
  <si>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</si>
  <si>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</si>
  <si>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</si>
  <si>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</si>
  <si>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</si>
  <si>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</si>
  <si>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</si>
  <si>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</si>
  <si>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</si>
  <si>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</si>
  <si>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</si>
  <si>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</si>
  <si>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</si>
  <si>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</si>
  <si>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</si>
  <si>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</si>
  <si>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</si>
  <si>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</si>
  <si>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</si>
  <si>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</si>
  <si>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</si>
  <si>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</si>
  <si>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</si>
  <si>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</si>
  <si>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14:45:09</t>
  </si>
  <si>
    <t>Stability Definition:	CO2_r (Meas): Std&lt;0.75 Per=20	A (GasEx): Std&lt;0.2 Per=20	Qin (LeafQ): Per=20</t>
  </si>
  <si>
    <t>14:45:17</t>
  </si>
  <si>
    <t>Stability Definition:	CO2_r (Meas): Std&lt;0.75 Per=20	A (GasEx): Std&lt;0.2 Per=20	Qin (LeafQ): Std&lt;1 Per=20</t>
  </si>
  <si>
    <t>14:45:18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</si>
  <si>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</si>
  <si>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</si>
  <si>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</si>
  <si>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</si>
  <si>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</si>
  <si>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</si>
  <si>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</si>
  <si>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</si>
  <si>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</si>
  <si>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</si>
  <si>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</si>
  <si>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</si>
  <si>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</si>
  <si>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</si>
  <si>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</si>
  <si>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</si>
  <si>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</si>
  <si>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</si>
  <si>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</si>
  <si>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</si>
  <si>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</si>
  <si>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</si>
  <si>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</si>
  <si>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</si>
  <si>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</si>
  <si>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</si>
  <si>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</si>
  <si>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</si>
  <si>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</si>
  <si>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</si>
  <si>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</si>
  <si>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</si>
  <si>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</si>
  <si>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</si>
  <si>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</si>
  <si>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</si>
  <si>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</si>
  <si>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</si>
  <si>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</si>
  <si>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</si>
  <si>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</si>
  <si>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</si>
  <si>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</si>
  <si>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</si>
  <si>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</si>
  <si>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</si>
  <si>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</si>
  <si>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</si>
  <si>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</si>
  <si>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</si>
  <si>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</si>
  <si>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</si>
  <si>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</si>
  <si>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</si>
  <si>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</si>
  <si>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</si>
  <si>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</si>
  <si>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</si>
  <si>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</si>
  <si>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</si>
  <si>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</si>
  <si>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</si>
  <si>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</si>
  <si>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</si>
  <si>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</si>
  <si>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</si>
  <si>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</si>
  <si>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</si>
  <si>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</si>
  <si>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</si>
  <si>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</si>
  <si>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</si>
  <si>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</si>
  <si>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</si>
  <si>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</si>
  <si>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</si>
  <si>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</si>
  <si>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</si>
  <si>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</si>
  <si>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</si>
  <si>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</si>
  <si>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</si>
  <si>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</si>
  <si>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</si>
  <si>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</si>
  <si>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</si>
  <si>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</si>
  <si>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</si>
  <si>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</si>
  <si>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</si>
  <si>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</si>
  <si>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</si>
  <si>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</si>
  <si>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</si>
  <si>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</si>
  <si>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</si>
  <si>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</si>
  <si>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</si>
  <si>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</si>
  <si>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</si>
  <si>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</si>
  <si>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</si>
  <si>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</si>
  <si>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</si>
  <si>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</si>
  <si>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</si>
  <si>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</si>
  <si>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</si>
  <si>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</si>
  <si>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</si>
  <si>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</si>
  <si>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</si>
  <si>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</si>
  <si>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</si>
  <si>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</si>
  <si>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</si>
  <si>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</si>
  <si>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</si>
  <si>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</si>
  <si>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</si>
  <si>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</si>
  <si>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</si>
  <si>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</si>
  <si>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</si>
  <si>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</si>
  <si>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</si>
  <si>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</si>
  <si>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</si>
  <si>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</si>
  <si>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</si>
  <si>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</si>
  <si>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</si>
  <si>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</si>
  <si>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</si>
  <si>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</si>
  <si>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</si>
  <si>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</si>
  <si>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</si>
  <si>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</si>
  <si>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</si>
  <si>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</si>
  <si>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</si>
  <si>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</si>
  <si>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</si>
  <si>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</si>
  <si>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</si>
  <si>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</si>
  <si>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</si>
  <si>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</si>
  <si>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</si>
  <si>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</si>
  <si>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</si>
  <si>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</si>
  <si>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</si>
  <si>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</si>
  <si>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</si>
  <si>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</si>
  <si>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</si>
  <si>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</si>
  <si>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</si>
  <si>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</si>
  <si>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</si>
  <si>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</si>
  <si>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</si>
  <si>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</si>
  <si>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</si>
  <si>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</si>
  <si>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</si>
  <si>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</si>
  <si>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</si>
  <si>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</si>
  <si>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</si>
  <si>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</si>
  <si>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</si>
  <si>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</si>
  <si>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</si>
  <si>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</si>
  <si>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</si>
  <si>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</si>
  <si>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</si>
  <si>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</si>
  <si>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</si>
  <si>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</si>
  <si>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</si>
  <si>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</si>
  <si>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</si>
  <si>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</si>
  <si>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</si>
  <si>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</si>
  <si>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</si>
  <si>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</si>
  <si>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</si>
  <si>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</si>
  <si>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</si>
  <si>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</si>
  <si>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</si>
  <si>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</si>
  <si>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</si>
  <si>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</si>
  <si>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</si>
  <si>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</si>
  <si>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</si>
  <si>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</si>
  <si>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</si>
  <si>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</si>
  <si>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</si>
  <si>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</si>
  <si>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</si>
  <si>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</si>
  <si>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</si>
  <si>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</si>
  <si>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</si>
  <si>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</si>
  <si>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</si>
  <si>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</si>
  <si>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</si>
  <si>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</si>
  <si>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</si>
  <si>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</si>
  <si>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</si>
  <si>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</si>
  <si>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</si>
  <si>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</si>
  <si>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</si>
  <si>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</si>
  <si>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</si>
  <si>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</si>
  <si>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</si>
  <si>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</si>
  <si>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</si>
  <si>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</si>
  <si>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</si>
  <si>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</si>
  <si>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</si>
  <si>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</si>
  <si>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</si>
  <si>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</si>
  <si>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</si>
  <si>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</si>
  <si>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</si>
  <si>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</si>
  <si>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</si>
  <si>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</si>
  <si>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</si>
  <si>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</si>
  <si>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</si>
  <si>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</si>
  <si>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</si>
  <si>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</si>
  <si>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</si>
  <si>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</si>
  <si>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</si>
  <si>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</si>
  <si>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</si>
  <si>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</si>
  <si>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</si>
  <si>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</si>
  <si>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</si>
  <si>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</si>
  <si>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</si>
  <si>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</si>
  <si>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</si>
  <si>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</si>
  <si>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</si>
  <si>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</si>
  <si>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</si>
  <si>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</si>
  <si>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</si>
  <si>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</si>
  <si>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</si>
  <si>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</si>
  <si>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</si>
  <si>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</si>
  <si>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</si>
  <si>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</si>
  <si>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</si>
  <si>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</si>
  <si>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</si>
  <si>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</si>
  <si>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</si>
  <si>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</si>
  <si>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</si>
  <si>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</si>
  <si>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</si>
  <si>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</si>
  <si>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</si>
  <si>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</si>
  <si>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</si>
  <si>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</si>
  <si>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</si>
  <si>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</si>
  <si>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</si>
  <si>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</si>
  <si>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</si>
  <si>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</si>
  <si>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</si>
  <si>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</si>
  <si>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</si>
  <si>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</si>
  <si>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</si>
  <si>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</si>
  <si>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</si>
  <si>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</si>
  <si>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</si>
  <si>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</si>
  <si>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</si>
  <si>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</si>
  <si>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</si>
  <si>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</si>
  <si>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</si>
  <si>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</si>
  <si>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</si>
  <si>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</si>
  <si>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</si>
  <si>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15:06:39</t>
  </si>
  <si>
    <t>15:06:39</t>
  </si>
  <si>
    <t>none</t>
  </si>
  <si>
    <t>Lindsey</t>
  </si>
  <si>
    <t>20230718</t>
  </si>
  <si>
    <t>AR</t>
  </si>
  <si>
    <t>unconfirmed</t>
  </si>
  <si>
    <t>BNL21852</t>
  </si>
  <si>
    <t>15:04:47</t>
  </si>
  <si>
    <t>2/2</t>
  </si>
  <si>
    <t>00000000</t>
  </si>
  <si>
    <t>iiiiiiii</t>
  </si>
  <si>
    <t>off</t>
  </si>
  <si>
    <t>20230718 15:07:40</t>
  </si>
  <si>
    <t>15:07:40</t>
  </si>
  <si>
    <t>20230718 15:08:41</t>
  </si>
  <si>
    <t>15:08:41</t>
  </si>
  <si>
    <t>20230718 15:09:42</t>
  </si>
  <si>
    <t>15:09:42</t>
  </si>
  <si>
    <t>20230718 15:10:43</t>
  </si>
  <si>
    <t>15:10:43</t>
  </si>
  <si>
    <t>20230718 15:11:44</t>
  </si>
  <si>
    <t>15:11:44</t>
  </si>
  <si>
    <t>20230718 15:12:45</t>
  </si>
  <si>
    <t>15:12:45</t>
  </si>
  <si>
    <t>20230718 15:13:46</t>
  </si>
  <si>
    <t>15:13:46</t>
  </si>
  <si>
    <t>20230718 15:14:47</t>
  </si>
  <si>
    <t>15:14:47</t>
  </si>
  <si>
    <t>20230718 15:15:48</t>
  </si>
  <si>
    <t>15:15:48</t>
  </si>
  <si>
    <t>20230718 15:16:49</t>
  </si>
  <si>
    <t>15:16:49</t>
  </si>
  <si>
    <t>20230718 15:17:50</t>
  </si>
  <si>
    <t>15:17:50</t>
  </si>
  <si>
    <t>20230718 15:18:51</t>
  </si>
  <si>
    <t>15:18:51</t>
  </si>
  <si>
    <t>20230718 15:19:52</t>
  </si>
  <si>
    <t>15:19:52</t>
  </si>
  <si>
    <t>20230718 15:20:53</t>
  </si>
  <si>
    <t>15:20:53</t>
  </si>
  <si>
    <t>20230718 15:21:54</t>
  </si>
  <si>
    <t>15:21:54</t>
  </si>
  <si>
    <t>20230718 15:22:55</t>
  </si>
  <si>
    <t>15:22:55</t>
  </si>
  <si>
    <t>20230718 15:23:56</t>
  </si>
  <si>
    <t>15:23:56</t>
  </si>
  <si>
    <t>20230718 15:24:57</t>
  </si>
  <si>
    <t>15:24:57</t>
  </si>
  <si>
    <t>20230718 15:26:23</t>
  </si>
  <si>
    <t>15:26:23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</si>
</sst>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4.42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1689721599.0999999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1689721599.0999999</v>
      </c>
      <c r="M19">
        <f t="shared" ref="M19:M38" si="0">(N19)/1000</f>
        <v>1.8876487671318511E-3</v>
      </c>
      <c r="N19">
        <f t="shared" ref="N19:N38" si="1">1000*AZ19*AL19*(AV19-AW19)/(100*$B$7*(1000-AL19*AV19))</f>
        <v>1.8876487671318511</v>
      </c>
      <c r="O19">
        <f t="shared" ref="O19:O38" si="2">AZ19*AL19*(AU19-AT19*(1000-AL19*AW19)/(1000-AL19*AV19))/(100*$B$7)</f>
        <v>10.253768811330456</v>
      </c>
      <c r="P19">
        <f t="shared" ref="P19:P38" si="3">AT19 - IF(AL19&gt;1, O19*$B$7*100/(AN19*BH19), 0)</f>
        <v>400.00400000000002</v>
      </c>
      <c r="Q19">
        <f t="shared" ref="Q19:Q38" si="4">((W19-M19/2)*P19-O19)/(W19+M19/2)</f>
        <v>314.63496892125829</v>
      </c>
      <c r="R19">
        <f t="shared" ref="R19:R38" si="5">Q19*(BA19+BB19)/1000</f>
        <v>31.723673235987857</v>
      </c>
      <c r="S19">
        <f t="shared" ref="S19:S38" si="6">(AT19 - IF(AL19&gt;1, O19*$B$7*100/(AN19*BH19), 0))*(BA19+BB19)/1000</f>
        <v>40.331169267659604</v>
      </c>
      <c r="T19">
        <f t="shared" ref="T19:T38" si="7">2/((1/V19-1/U19)+SIGN(V19)*SQRT((1/V19-1/U19)*(1/V19-1/U19) + 4*$C$7/(($C$7+1)*($C$7+1))*(2*1/V19*1/U19-1/U19*1/U19)))</f>
        <v>0.21100414231621556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3.316109927797489</v>
      </c>
      <c r="V19">
        <f t="shared" ref="V19:V38" si="9">M19*(1000-(1000*0.61365*EXP(17.502*Z19/(240.97+Z19))/(BA19+BB19)+AV19)/2)/(1000*0.61365*EXP(17.502*Z19/(240.97+Z19))/(BA19+BB19)-AV19)</f>
        <v>0.20381895531159799</v>
      </c>
      <c r="W19">
        <f t="shared" ref="W19:W38" si="10">1/(($C$7+1)/(T19/1.6)+1/(U19/1.37)) + $C$7/(($C$7+1)/(T19/1.6) + $C$7/(U19/1.37))</f>
        <v>0.12801202447249127</v>
      </c>
      <c r="X19">
        <f t="shared" ref="X19:X38" si="11">(AO19*AR19)</f>
        <v>330.80234400000001</v>
      </c>
      <c r="Y19">
        <f t="shared" ref="Y19:Y38" si="12">(BC19+(X19+2*0.95*0.0000000567*(((BC19+$B$9)+273)^4-(BC19+273)^4)-44100*M19)/(1.84*29.3*U19+8*0.95*0.0000000567*(BC19+273)^3))</f>
        <v>19.316473444996582</v>
      </c>
      <c r="Z19">
        <f t="shared" ref="Z19:Z38" si="13">($C$9*BD19+$D$9*BE19+$E$9*Y19)</f>
        <v>19.316473444996582</v>
      </c>
      <c r="AA19">
        <f t="shared" ref="AA19:AA38" si="14">0.61365*EXP(17.502*Z19/(240.97+Z19))</f>
        <v>2.2491090883529781</v>
      </c>
      <c r="AB19">
        <f t="shared" ref="AB19:AB38" si="15">(AC19/AD19*100)</f>
        <v>64.264987875094263</v>
      </c>
      <c r="AC19">
        <f t="shared" ref="AC19:AC38" si="16">AV19*(BA19+BB19)/1000</f>
        <v>1.3318932977545301</v>
      </c>
      <c r="AD19">
        <f t="shared" ref="AD19:AD38" si="17">0.61365*EXP(17.502*BC19/(240.97+BC19))</f>
        <v>2.0725022158927415</v>
      </c>
      <c r="AE19">
        <f t="shared" ref="AE19:AE38" si="18">(AA19-AV19*(BA19+BB19)/1000)</f>
        <v>0.91721579059844793</v>
      </c>
      <c r="AF19">
        <f t="shared" ref="AF19:AF38" si="19">(-M19*44100)</f>
        <v>-83.245310630514638</v>
      </c>
      <c r="AG19">
        <f t="shared" ref="AG19:AG38" si="20">2*29.3*U19*0.92*(BC19-Z19)</f>
        <v>-233.67613114293258</v>
      </c>
      <c r="AH19">
        <f t="shared" ref="AH19:AH38" si="21">2*0.95*0.0000000567*(((BC19+$B$9)+273)^4-(Z19+273)^4)</f>
        <v>-13.974702016986567</v>
      </c>
      <c r="AI19">
        <f t="shared" ref="AI19:AI38" si="22">X19+AH19+AF19+AG19</f>
        <v>-9.3799790433763519E-2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54809.627650799412</v>
      </c>
      <c r="AO19">
        <f t="shared" ref="AO19:AO38" si="26">$B$13*BI19+$C$13*BJ19+$F$13*BU19*(1-BX19)</f>
        <v>2000.14</v>
      </c>
      <c r="AP19">
        <f t="shared" ref="AP19:AP38" si="27">AO19*AQ19</f>
        <v>1686.1176</v>
      </c>
      <c r="AQ19">
        <f t="shared" ref="AQ19:AQ38" si="28">($B$13*$D$11+$C$13*$D$11+$F$13*((CH19+BZ19)/MAX(CH19+BZ19+CI19, 0.1)*$I$11+CI19/MAX(CH19+BZ19+CI19, 0.1)*$J$11))/($B$13+$C$13+$F$13)</f>
        <v>0.84299979001469894</v>
      </c>
      <c r="AR19">
        <f t="shared" ref="AR19:AR38" si="29">($B$13*$K$11+$C$13*$K$11+$F$13*((CH19+BZ19)/MAX(CH19+BZ19+CI19, 0.1)*$P$11+CI19/MAX(CH19+BZ19+CI19, 0.1)*$Q$11))/($B$13+$C$13+$F$13)</f>
        <v>0.165389594728369</v>
      </c>
      <c r="AS19">
        <v>1689721599.0999999</v>
      </c>
      <c r="AT19">
        <v>400.00400000000002</v>
      </c>
      <c r="AU19">
        <v>412.16699999999997</v>
      </c>
      <c r="AV19">
        <v>13.2097</v>
      </c>
      <c r="AW19">
        <v>11.1517</v>
      </c>
      <c r="AX19">
        <v>402.73399999999998</v>
      </c>
      <c r="AY19">
        <v>13.319699999999999</v>
      </c>
      <c r="AZ19">
        <v>400.05799999999999</v>
      </c>
      <c r="BA19">
        <v>100.79600000000001</v>
      </c>
      <c r="BB19">
        <v>3.0914899999999999E-2</v>
      </c>
      <c r="BC19">
        <v>18.009399999999999</v>
      </c>
      <c r="BD19">
        <v>17.476400000000002</v>
      </c>
      <c r="BE19">
        <v>999.9</v>
      </c>
      <c r="BF19">
        <v>0</v>
      </c>
      <c r="BG19">
        <v>0</v>
      </c>
      <c r="BH19">
        <v>9974.3799999999992</v>
      </c>
      <c r="BI19">
        <v>0</v>
      </c>
      <c r="BJ19">
        <v>863.31</v>
      </c>
      <c r="BK19">
        <v>-12.162800000000001</v>
      </c>
      <c r="BL19">
        <v>405.358</v>
      </c>
      <c r="BM19">
        <v>416.815</v>
      </c>
      <c r="BN19">
        <v>2.0580500000000002</v>
      </c>
      <c r="BO19">
        <v>412.16699999999997</v>
      </c>
      <c r="BP19">
        <v>11.1517</v>
      </c>
      <c r="BQ19">
        <v>1.3314900000000001</v>
      </c>
      <c r="BR19">
        <v>1.12405</v>
      </c>
      <c r="BS19">
        <v>11.1591</v>
      </c>
      <c r="BT19">
        <v>8.6319400000000002</v>
      </c>
      <c r="BU19">
        <v>2000.14</v>
      </c>
      <c r="BV19">
        <v>0.90000899999999995</v>
      </c>
      <c r="BW19">
        <v>9.9991099999999999E-2</v>
      </c>
      <c r="BX19">
        <v>0</v>
      </c>
      <c r="BY19">
        <v>2.1962999999999999</v>
      </c>
      <c r="BZ19">
        <v>0</v>
      </c>
      <c r="CA19">
        <v>8510.75</v>
      </c>
      <c r="CB19">
        <v>19112.099999999999</v>
      </c>
      <c r="CC19">
        <v>37.811999999999998</v>
      </c>
      <c r="CD19">
        <v>40.686999999999998</v>
      </c>
      <c r="CE19">
        <v>39.25</v>
      </c>
      <c r="CF19">
        <v>38.375</v>
      </c>
      <c r="CG19">
        <v>37.061999999999998</v>
      </c>
      <c r="CH19">
        <v>1800.14</v>
      </c>
      <c r="CI19">
        <v>200</v>
      </c>
      <c r="CJ19">
        <v>0</v>
      </c>
      <c r="CK19">
        <v>1689721603.0999999</v>
      </c>
      <c r="CL19">
        <v>0</v>
      </c>
      <c r="CM19">
        <v>1689721487.0999999</v>
      </c>
      <c r="CN19" t="s">
        <v>354</v>
      </c>
      <c r="CO19">
        <v>1689721487.0999999</v>
      </c>
      <c r="CP19">
        <v>1689721478.0999999</v>
      </c>
      <c r="CQ19">
        <v>63</v>
      </c>
      <c r="CR19">
        <v>0.158</v>
      </c>
      <c r="CS19">
        <v>-4.9000000000000002E-2</v>
      </c>
      <c r="CT19">
        <v>-2.7309999999999999</v>
      </c>
      <c r="CU19">
        <v>-0.11</v>
      </c>
      <c r="CV19">
        <v>412</v>
      </c>
      <c r="CW19">
        <v>11</v>
      </c>
      <c r="CX19">
        <v>0.08</v>
      </c>
      <c r="CY19">
        <v>0.03</v>
      </c>
      <c r="CZ19">
        <v>12.971902561470401</v>
      </c>
      <c r="DA19">
        <v>-6.5432012814996707E-2</v>
      </c>
      <c r="DB19">
        <v>4.7145454366260997E-2</v>
      </c>
      <c r="DC19">
        <v>1</v>
      </c>
      <c r="DD19">
        <v>412.16595000000001</v>
      </c>
      <c r="DE19">
        <v>0.142962406016518</v>
      </c>
      <c r="DF19">
        <v>3.6322823403478102E-2</v>
      </c>
      <c r="DG19">
        <v>-1</v>
      </c>
      <c r="DH19">
        <v>2000.0338095238101</v>
      </c>
      <c r="DI19">
        <v>-0.175099813050515</v>
      </c>
      <c r="DJ19">
        <v>0.150759227482824</v>
      </c>
      <c r="DK19">
        <v>1</v>
      </c>
      <c r="DL19">
        <v>2</v>
      </c>
      <c r="DM19">
        <v>2</v>
      </c>
      <c r="DN19" t="s">
        <v>355</v>
      </c>
      <c r="DO19">
        <v>2.65334</v>
      </c>
      <c r="DP19">
        <v>2.7629700000000001</v>
      </c>
      <c r="DQ19">
        <v>9.5168799999999998E-2</v>
      </c>
      <c r="DR19">
        <v>9.7180799999999998E-2</v>
      </c>
      <c r="DS19">
        <v>7.8591099999999997E-2</v>
      </c>
      <c r="DT19">
        <v>6.9157099999999999E-2</v>
      </c>
      <c r="DU19">
        <v>28718.2</v>
      </c>
      <c r="DV19">
        <v>29957.7</v>
      </c>
      <c r="DW19">
        <v>29485.9</v>
      </c>
      <c r="DX19">
        <v>30935.4</v>
      </c>
      <c r="DY19">
        <v>35621.9</v>
      </c>
      <c r="DZ19">
        <v>37776</v>
      </c>
      <c r="EA19">
        <v>40487.699999999997</v>
      </c>
      <c r="EB19">
        <v>42936.3</v>
      </c>
      <c r="EC19">
        <v>1.8549</v>
      </c>
      <c r="ED19">
        <v>2.20933</v>
      </c>
      <c r="EE19">
        <v>-4.3660400000000002E-2</v>
      </c>
      <c r="EF19">
        <v>0</v>
      </c>
      <c r="EG19">
        <v>18.2012</v>
      </c>
      <c r="EH19">
        <v>999.9</v>
      </c>
      <c r="EI19">
        <v>41.533000000000001</v>
      </c>
      <c r="EJ19">
        <v>27.382000000000001</v>
      </c>
      <c r="EK19">
        <v>15.0806</v>
      </c>
      <c r="EL19">
        <v>61.4392</v>
      </c>
      <c r="EM19">
        <v>11.0657</v>
      </c>
      <c r="EN19">
        <v>1</v>
      </c>
      <c r="EO19">
        <v>-0.228577</v>
      </c>
      <c r="EP19">
        <v>4.1514100000000003</v>
      </c>
      <c r="EQ19">
        <v>20.2392</v>
      </c>
      <c r="ER19">
        <v>5.2404999999999999</v>
      </c>
      <c r="ES19">
        <v>11.8302</v>
      </c>
      <c r="ET19">
        <v>4.9815500000000004</v>
      </c>
      <c r="EU19">
        <v>3.2989999999999999</v>
      </c>
      <c r="EV19">
        <v>173</v>
      </c>
      <c r="EW19">
        <v>4062.5</v>
      </c>
      <c r="EX19">
        <v>9276.2000000000007</v>
      </c>
      <c r="EY19">
        <v>61.3</v>
      </c>
      <c r="EZ19">
        <v>1.8734299999999999</v>
      </c>
      <c r="FA19">
        <v>1.8791199999999999</v>
      </c>
      <c r="FB19">
        <v>1.8794299999999999</v>
      </c>
      <c r="FC19">
        <v>1.8800399999999999</v>
      </c>
      <c r="FD19">
        <v>1.8775900000000001</v>
      </c>
      <c r="FE19">
        <v>1.8767100000000001</v>
      </c>
      <c r="FF19">
        <v>1.8772800000000001</v>
      </c>
      <c r="FG19">
        <v>1.8749400000000001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-2.73</v>
      </c>
      <c r="FV19">
        <v>-0.11</v>
      </c>
      <c r="FW19">
        <v>-2.7314041341871298</v>
      </c>
      <c r="FX19">
        <v>1.4527828764109799E-4</v>
      </c>
      <c r="FY19">
        <v>-4.3579519040863002E-7</v>
      </c>
      <c r="FZ19">
        <v>2.0799061152897499E-10</v>
      </c>
      <c r="GA19">
        <v>-0.109972727272726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1.9</v>
      </c>
      <c r="GJ19">
        <v>2</v>
      </c>
      <c r="GK19">
        <v>1.0559099999999999</v>
      </c>
      <c r="GL19">
        <v>2.5549300000000001</v>
      </c>
      <c r="GM19">
        <v>1.54541</v>
      </c>
      <c r="GN19">
        <v>2.2839399999999999</v>
      </c>
      <c r="GO19">
        <v>1.5979000000000001</v>
      </c>
      <c r="GP19">
        <v>2.34253</v>
      </c>
      <c r="GQ19">
        <v>30.825299999999999</v>
      </c>
      <c r="GR19">
        <v>15.681800000000001</v>
      </c>
      <c r="GS19">
        <v>18</v>
      </c>
      <c r="GT19">
        <v>395.05900000000003</v>
      </c>
      <c r="GU19">
        <v>664.61699999999996</v>
      </c>
      <c r="GV19">
        <v>14.5418</v>
      </c>
      <c r="GW19">
        <v>23.8386</v>
      </c>
      <c r="GX19">
        <v>30</v>
      </c>
      <c r="GY19">
        <v>23.8903</v>
      </c>
      <c r="GZ19">
        <v>23.856100000000001</v>
      </c>
      <c r="HA19">
        <v>21.210799999999999</v>
      </c>
      <c r="HB19">
        <v>30</v>
      </c>
      <c r="HC19">
        <v>-30</v>
      </c>
      <c r="HD19">
        <v>14.5327</v>
      </c>
      <c r="HE19">
        <v>412.18299999999999</v>
      </c>
      <c r="HF19">
        <v>0</v>
      </c>
      <c r="HG19">
        <v>100.41500000000001</v>
      </c>
      <c r="HH19">
        <v>99.489199999999997</v>
      </c>
    </row>
    <row r="20" spans="1:216" x14ac:dyDescent="0.2">
      <c r="A20">
        <v>2</v>
      </c>
      <c r="B20">
        <v>1689721660.0999999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1689721660.0999999</v>
      </c>
      <c r="M20">
        <f t="shared" si="0"/>
        <v>1.8684514415366407E-3</v>
      </c>
      <c r="N20">
        <f t="shared" si="1"/>
        <v>1.8684514415366407</v>
      </c>
      <c r="O20">
        <f t="shared" si="2"/>
        <v>10.187931008729944</v>
      </c>
      <c r="P20">
        <f t="shared" si="3"/>
        <v>400.005</v>
      </c>
      <c r="Q20">
        <f t="shared" si="4"/>
        <v>316.97098616442889</v>
      </c>
      <c r="R20">
        <f t="shared" si="5"/>
        <v>31.958952722312933</v>
      </c>
      <c r="S20">
        <f t="shared" si="6"/>
        <v>40.330949650568996</v>
      </c>
      <c r="T20">
        <f t="shared" si="7"/>
        <v>0.21567315203614912</v>
      </c>
      <c r="U20">
        <f t="shared" si="8"/>
        <v>3.3183605604730708</v>
      </c>
      <c r="V20">
        <f t="shared" si="9"/>
        <v>0.20817744379051659</v>
      </c>
      <c r="W20">
        <f t="shared" si="10"/>
        <v>0.13076265875426829</v>
      </c>
      <c r="X20">
        <f t="shared" si="11"/>
        <v>297.70722599999999</v>
      </c>
      <c r="Y20">
        <f t="shared" si="12"/>
        <v>19.114397478791791</v>
      </c>
      <c r="Z20">
        <f t="shared" si="13"/>
        <v>19.114397478791791</v>
      </c>
      <c r="AA20">
        <f t="shared" si="14"/>
        <v>2.2209720039978431</v>
      </c>
      <c r="AB20">
        <f t="shared" si="15"/>
        <v>64.394678161992985</v>
      </c>
      <c r="AC20">
        <f t="shared" si="16"/>
        <v>1.3319734589662802</v>
      </c>
      <c r="AD20">
        <f t="shared" si="17"/>
        <v>2.0684526997953649</v>
      </c>
      <c r="AE20">
        <f t="shared" si="18"/>
        <v>0.88899854503156295</v>
      </c>
      <c r="AF20">
        <f t="shared" si="19"/>
        <v>-82.398708571765852</v>
      </c>
      <c r="AG20">
        <f t="shared" si="20"/>
        <v>-203.24721925583071</v>
      </c>
      <c r="AH20">
        <f t="shared" si="21"/>
        <v>-12.132120530042434</v>
      </c>
      <c r="AI20">
        <f t="shared" si="22"/>
        <v>-7.0822357638974154E-2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54870.946837600401</v>
      </c>
      <c r="AO20">
        <f t="shared" si="26"/>
        <v>1800.04</v>
      </c>
      <c r="AP20">
        <f t="shared" si="27"/>
        <v>1517.4329999999998</v>
      </c>
      <c r="AQ20">
        <f t="shared" si="28"/>
        <v>0.84299960000888863</v>
      </c>
      <c r="AR20">
        <f t="shared" si="29"/>
        <v>0.16538922801715517</v>
      </c>
      <c r="AS20">
        <v>1689721660.0999999</v>
      </c>
      <c r="AT20">
        <v>400.005</v>
      </c>
      <c r="AU20">
        <v>412.084</v>
      </c>
      <c r="AV20">
        <v>13.210599999999999</v>
      </c>
      <c r="AW20">
        <v>11.173999999999999</v>
      </c>
      <c r="AX20">
        <v>402.73500000000001</v>
      </c>
      <c r="AY20">
        <v>13.320600000000001</v>
      </c>
      <c r="AZ20">
        <v>400.15</v>
      </c>
      <c r="BA20">
        <v>100.795</v>
      </c>
      <c r="BB20">
        <v>3.11138E-2</v>
      </c>
      <c r="BC20">
        <v>17.978300000000001</v>
      </c>
      <c r="BD20">
        <v>17.459299999999999</v>
      </c>
      <c r="BE20">
        <v>999.9</v>
      </c>
      <c r="BF20">
        <v>0</v>
      </c>
      <c r="BG20">
        <v>0</v>
      </c>
      <c r="BH20">
        <v>9985</v>
      </c>
      <c r="BI20">
        <v>0</v>
      </c>
      <c r="BJ20">
        <v>767.11500000000001</v>
      </c>
      <c r="BK20">
        <v>-12.079700000000001</v>
      </c>
      <c r="BL20">
        <v>405.36</v>
      </c>
      <c r="BM20">
        <v>416.74099999999999</v>
      </c>
      <c r="BN20">
        <v>2.03668</v>
      </c>
      <c r="BO20">
        <v>412.084</v>
      </c>
      <c r="BP20">
        <v>11.173999999999999</v>
      </c>
      <c r="BQ20">
        <v>1.3315600000000001</v>
      </c>
      <c r="BR20">
        <v>1.1262799999999999</v>
      </c>
      <c r="BS20">
        <v>11.1599</v>
      </c>
      <c r="BT20">
        <v>8.6611799999999999</v>
      </c>
      <c r="BU20">
        <v>1800.04</v>
      </c>
      <c r="BV20">
        <v>0.90001500000000001</v>
      </c>
      <c r="BW20">
        <v>9.9984900000000002E-2</v>
      </c>
      <c r="BX20">
        <v>0</v>
      </c>
      <c r="BY20">
        <v>2.6486999999999998</v>
      </c>
      <c r="BZ20">
        <v>0</v>
      </c>
      <c r="CA20">
        <v>7602.11</v>
      </c>
      <c r="CB20">
        <v>17200</v>
      </c>
      <c r="CC20">
        <v>37.875</v>
      </c>
      <c r="CD20">
        <v>40.75</v>
      </c>
      <c r="CE20">
        <v>39.311999999999998</v>
      </c>
      <c r="CF20">
        <v>38.375</v>
      </c>
      <c r="CG20">
        <v>37.061999999999998</v>
      </c>
      <c r="CH20">
        <v>1620.06</v>
      </c>
      <c r="CI20">
        <v>179.98</v>
      </c>
      <c r="CJ20">
        <v>0</v>
      </c>
      <c r="CK20">
        <v>1689721664.3</v>
      </c>
      <c r="CL20">
        <v>0</v>
      </c>
      <c r="CM20">
        <v>1689721487.0999999</v>
      </c>
      <c r="CN20" t="s">
        <v>354</v>
      </c>
      <c r="CO20">
        <v>1689721487.0999999</v>
      </c>
      <c r="CP20">
        <v>1689721478.0999999</v>
      </c>
      <c r="CQ20">
        <v>63</v>
      </c>
      <c r="CR20">
        <v>0.158</v>
      </c>
      <c r="CS20">
        <v>-4.9000000000000002E-2</v>
      </c>
      <c r="CT20">
        <v>-2.7309999999999999</v>
      </c>
      <c r="CU20">
        <v>-0.11</v>
      </c>
      <c r="CV20">
        <v>412</v>
      </c>
      <c r="CW20">
        <v>11</v>
      </c>
      <c r="CX20">
        <v>0.08</v>
      </c>
      <c r="CY20">
        <v>0.03</v>
      </c>
      <c r="CZ20">
        <v>12.879472744867099</v>
      </c>
      <c r="DA20">
        <v>-0.42477916796319298</v>
      </c>
      <c r="DB20">
        <v>6.6052372826321495E-2</v>
      </c>
      <c r="DC20">
        <v>1</v>
      </c>
      <c r="DD20">
        <v>412.11185714285699</v>
      </c>
      <c r="DE20">
        <v>-8.3220779220487304E-2</v>
      </c>
      <c r="DF20">
        <v>3.5488812072443601E-2</v>
      </c>
      <c r="DG20">
        <v>-1</v>
      </c>
      <c r="DH20">
        <v>1799.9929999999999</v>
      </c>
      <c r="DI20">
        <v>-0.20271933523265701</v>
      </c>
      <c r="DJ20">
        <v>0.12728314892393799</v>
      </c>
      <c r="DK20">
        <v>1</v>
      </c>
      <c r="DL20">
        <v>2</v>
      </c>
      <c r="DM20">
        <v>2</v>
      </c>
      <c r="DN20" t="s">
        <v>355</v>
      </c>
      <c r="DO20">
        <v>2.6535899999999999</v>
      </c>
      <c r="DP20">
        <v>2.7632599999999998</v>
      </c>
      <c r="DQ20">
        <v>9.5161700000000002E-2</v>
      </c>
      <c r="DR20">
        <v>9.7157999999999994E-2</v>
      </c>
      <c r="DS20">
        <v>7.8589099999999995E-2</v>
      </c>
      <c r="DT20">
        <v>6.9256899999999996E-2</v>
      </c>
      <c r="DU20">
        <v>28719.200000000001</v>
      </c>
      <c r="DV20">
        <v>29959.5</v>
      </c>
      <c r="DW20">
        <v>29486.7</v>
      </c>
      <c r="DX20">
        <v>30936.6</v>
      </c>
      <c r="DY20">
        <v>35622.699999999997</v>
      </c>
      <c r="DZ20">
        <v>37772.699999999997</v>
      </c>
      <c r="EA20">
        <v>40488.5</v>
      </c>
      <c r="EB20">
        <v>42937.2</v>
      </c>
      <c r="EC20">
        <v>1.8547</v>
      </c>
      <c r="ED20">
        <v>2.2083499999999998</v>
      </c>
      <c r="EE20">
        <v>-4.3824299999999997E-2</v>
      </c>
      <c r="EF20">
        <v>0</v>
      </c>
      <c r="EG20">
        <v>18.186900000000001</v>
      </c>
      <c r="EH20">
        <v>999.9</v>
      </c>
      <c r="EI20">
        <v>41.515000000000001</v>
      </c>
      <c r="EJ20">
        <v>27.422000000000001</v>
      </c>
      <c r="EK20">
        <v>15.1098</v>
      </c>
      <c r="EL20">
        <v>61.669199999999996</v>
      </c>
      <c r="EM20">
        <v>11.117800000000001</v>
      </c>
      <c r="EN20">
        <v>1</v>
      </c>
      <c r="EO20">
        <v>-0.22960900000000001</v>
      </c>
      <c r="EP20">
        <v>3.6580499999999998</v>
      </c>
      <c r="EQ20">
        <v>20.2531</v>
      </c>
      <c r="ER20">
        <v>5.2408000000000001</v>
      </c>
      <c r="ES20">
        <v>11.8302</v>
      </c>
      <c r="ET20">
        <v>4.9814999999999996</v>
      </c>
      <c r="EU20">
        <v>3.2989999999999999</v>
      </c>
      <c r="EV20">
        <v>173</v>
      </c>
      <c r="EW20">
        <v>4064</v>
      </c>
      <c r="EX20">
        <v>9281.9</v>
      </c>
      <c r="EY20">
        <v>61.3</v>
      </c>
      <c r="EZ20">
        <v>1.8734200000000001</v>
      </c>
      <c r="FA20">
        <v>1.8791199999999999</v>
      </c>
      <c r="FB20">
        <v>1.8794299999999999</v>
      </c>
      <c r="FC20">
        <v>1.8800399999999999</v>
      </c>
      <c r="FD20">
        <v>1.87765</v>
      </c>
      <c r="FE20">
        <v>1.8767199999999999</v>
      </c>
      <c r="FF20">
        <v>1.8772899999999999</v>
      </c>
      <c r="FG20">
        <v>1.8749499999999999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-2.73</v>
      </c>
      <c r="FV20">
        <v>-0.11</v>
      </c>
      <c r="FW20">
        <v>-2.7314041341871298</v>
      </c>
      <c r="FX20">
        <v>1.4527828764109799E-4</v>
      </c>
      <c r="FY20">
        <v>-4.3579519040863002E-7</v>
      </c>
      <c r="FZ20">
        <v>2.0799061152897499E-10</v>
      </c>
      <c r="GA20">
        <v>-0.109972727272726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2.9</v>
      </c>
      <c r="GJ20">
        <v>3</v>
      </c>
      <c r="GK20">
        <v>1.0571299999999999</v>
      </c>
      <c r="GL20">
        <v>2.5549300000000001</v>
      </c>
      <c r="GM20">
        <v>1.54541</v>
      </c>
      <c r="GN20">
        <v>2.2839399999999999</v>
      </c>
      <c r="GO20">
        <v>1.5979000000000001</v>
      </c>
      <c r="GP20">
        <v>2.4060100000000002</v>
      </c>
      <c r="GQ20">
        <v>30.846900000000002</v>
      </c>
      <c r="GR20">
        <v>15.6906</v>
      </c>
      <c r="GS20">
        <v>18</v>
      </c>
      <c r="GT20">
        <v>395.125</v>
      </c>
      <c r="GU20">
        <v>664.13900000000001</v>
      </c>
      <c r="GV20">
        <v>14.842599999999999</v>
      </c>
      <c r="GW20">
        <v>23.854600000000001</v>
      </c>
      <c r="GX20">
        <v>30.0002</v>
      </c>
      <c r="GY20">
        <v>23.914400000000001</v>
      </c>
      <c r="GZ20">
        <v>23.883500000000002</v>
      </c>
      <c r="HA20">
        <v>21.207699999999999</v>
      </c>
      <c r="HB20">
        <v>30</v>
      </c>
      <c r="HC20">
        <v>-30</v>
      </c>
      <c r="HD20">
        <v>14.8528</v>
      </c>
      <c r="HE20">
        <v>412.14499999999998</v>
      </c>
      <c r="HF20">
        <v>0</v>
      </c>
      <c r="HG20">
        <v>100.417</v>
      </c>
      <c r="HH20">
        <v>99.491900000000001</v>
      </c>
    </row>
    <row r="21" spans="1:216" x14ac:dyDescent="0.2">
      <c r="A21">
        <v>3</v>
      </c>
      <c r="B21">
        <v>1689721721.0999999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1689721721.0999999</v>
      </c>
      <c r="M21">
        <f t="shared" si="0"/>
        <v>1.818255298016913E-3</v>
      </c>
      <c r="N21">
        <f t="shared" si="1"/>
        <v>1.8182552980169129</v>
      </c>
      <c r="O21">
        <f t="shared" si="2"/>
        <v>10.143694793440101</v>
      </c>
      <c r="P21">
        <f t="shared" si="3"/>
        <v>399.97399999999999</v>
      </c>
      <c r="Q21">
        <f t="shared" si="4"/>
        <v>317.66938118082817</v>
      </c>
      <c r="R21">
        <f t="shared" si="5"/>
        <v>32.029346782022387</v>
      </c>
      <c r="S21">
        <f t="shared" si="6"/>
        <v>40.327795842874195</v>
      </c>
      <c r="T21">
        <f t="shared" si="7"/>
        <v>0.21635755903127404</v>
      </c>
      <c r="U21">
        <f t="shared" si="8"/>
        <v>3.3247707011848542</v>
      </c>
      <c r="V21">
        <f t="shared" si="9"/>
        <v>0.20882909469232006</v>
      </c>
      <c r="W21">
        <f t="shared" si="10"/>
        <v>0.13117276269900785</v>
      </c>
      <c r="X21">
        <f t="shared" si="11"/>
        <v>248.06425199999998</v>
      </c>
      <c r="Y21">
        <f t="shared" si="12"/>
        <v>18.89640212246265</v>
      </c>
      <c r="Z21">
        <f t="shared" si="13"/>
        <v>18.89640212246265</v>
      </c>
      <c r="AA21">
        <f t="shared" si="14"/>
        <v>2.1909647638786707</v>
      </c>
      <c r="AB21">
        <f t="shared" si="15"/>
        <v>64.085307628834613</v>
      </c>
      <c r="AC21">
        <f t="shared" si="16"/>
        <v>1.3284032856861601</v>
      </c>
      <c r="AD21">
        <f t="shared" si="17"/>
        <v>2.0728671435579669</v>
      </c>
      <c r="AE21">
        <f t="shared" si="18"/>
        <v>0.86256147819251061</v>
      </c>
      <c r="AF21">
        <f t="shared" si="19"/>
        <v>-80.185058642545869</v>
      </c>
      <c r="AG21">
        <f t="shared" si="20"/>
        <v>-158.48884307788052</v>
      </c>
      <c r="AH21">
        <f t="shared" si="21"/>
        <v>-9.4332340421949343</v>
      </c>
      <c r="AI21">
        <f t="shared" si="22"/>
        <v>-4.2883762621329424E-2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55022.648702799808</v>
      </c>
      <c r="AO21">
        <f t="shared" si="26"/>
        <v>1499.87</v>
      </c>
      <c r="AP21">
        <f t="shared" si="27"/>
        <v>1264.3907999999999</v>
      </c>
      <c r="AQ21">
        <f t="shared" si="28"/>
        <v>0.84300026002253525</v>
      </c>
      <c r="AR21">
        <f t="shared" si="29"/>
        <v>0.1653905018434931</v>
      </c>
      <c r="AS21">
        <v>1689721721.0999999</v>
      </c>
      <c r="AT21">
        <v>399.97399999999999</v>
      </c>
      <c r="AU21">
        <v>411.98700000000002</v>
      </c>
      <c r="AV21">
        <v>13.1752</v>
      </c>
      <c r="AW21">
        <v>11.192399999999999</v>
      </c>
      <c r="AX21">
        <v>402.70400000000001</v>
      </c>
      <c r="AY21">
        <v>13.2852</v>
      </c>
      <c r="AZ21">
        <v>399.98</v>
      </c>
      <c r="BA21">
        <v>100.795</v>
      </c>
      <c r="BB21">
        <v>3.1043299999999999E-2</v>
      </c>
      <c r="BC21">
        <v>18.0122</v>
      </c>
      <c r="BD21">
        <v>17.5047</v>
      </c>
      <c r="BE21">
        <v>999.9</v>
      </c>
      <c r="BF21">
        <v>0</v>
      </c>
      <c r="BG21">
        <v>0</v>
      </c>
      <c r="BH21">
        <v>10015</v>
      </c>
      <c r="BI21">
        <v>0</v>
      </c>
      <c r="BJ21">
        <v>707.09100000000001</v>
      </c>
      <c r="BK21">
        <v>-12.0128</v>
      </c>
      <c r="BL21">
        <v>405.31400000000002</v>
      </c>
      <c r="BM21">
        <v>416.65</v>
      </c>
      <c r="BN21">
        <v>1.9828399999999999</v>
      </c>
      <c r="BO21">
        <v>411.98700000000002</v>
      </c>
      <c r="BP21">
        <v>11.192399999999999</v>
      </c>
      <c r="BQ21">
        <v>1.32799</v>
      </c>
      <c r="BR21">
        <v>1.1281300000000001</v>
      </c>
      <c r="BS21">
        <v>11.1195</v>
      </c>
      <c r="BT21">
        <v>8.6855200000000004</v>
      </c>
      <c r="BU21">
        <v>1499.87</v>
      </c>
      <c r="BV21">
        <v>0.89999300000000004</v>
      </c>
      <c r="BW21">
        <v>0.100007</v>
      </c>
      <c r="BX21">
        <v>0</v>
      </c>
      <c r="BY21">
        <v>2.3252999999999999</v>
      </c>
      <c r="BZ21">
        <v>0</v>
      </c>
      <c r="CA21">
        <v>6290.75</v>
      </c>
      <c r="CB21">
        <v>14331.7</v>
      </c>
      <c r="CC21">
        <v>37.625</v>
      </c>
      <c r="CD21">
        <v>40.811999999999998</v>
      </c>
      <c r="CE21">
        <v>39.311999999999998</v>
      </c>
      <c r="CF21">
        <v>38.375</v>
      </c>
      <c r="CG21">
        <v>37.061999999999998</v>
      </c>
      <c r="CH21">
        <v>1349.87</v>
      </c>
      <c r="CI21">
        <v>150</v>
      </c>
      <c r="CJ21">
        <v>0</v>
      </c>
      <c r="CK21">
        <v>1689721725.5</v>
      </c>
      <c r="CL21">
        <v>0</v>
      </c>
      <c r="CM21">
        <v>1689721487.0999999</v>
      </c>
      <c r="CN21" t="s">
        <v>354</v>
      </c>
      <c r="CO21">
        <v>1689721487.0999999</v>
      </c>
      <c r="CP21">
        <v>1689721478.0999999</v>
      </c>
      <c r="CQ21">
        <v>63</v>
      </c>
      <c r="CR21">
        <v>0.158</v>
      </c>
      <c r="CS21">
        <v>-4.9000000000000002E-2</v>
      </c>
      <c r="CT21">
        <v>-2.7309999999999999</v>
      </c>
      <c r="CU21">
        <v>-0.11</v>
      </c>
      <c r="CV21">
        <v>412</v>
      </c>
      <c r="CW21">
        <v>11</v>
      </c>
      <c r="CX21">
        <v>0.08</v>
      </c>
      <c r="CY21">
        <v>0.03</v>
      </c>
      <c r="CZ21">
        <v>12.688724159039101</v>
      </c>
      <c r="DA21">
        <v>0.108123864204691</v>
      </c>
      <c r="DB21">
        <v>5.01640771192585E-2</v>
      </c>
      <c r="DC21">
        <v>1</v>
      </c>
      <c r="DD21">
        <v>411.92275000000001</v>
      </c>
      <c r="DE21">
        <v>-8.0887218044990605E-2</v>
      </c>
      <c r="DF21">
        <v>5.77147078308528E-2</v>
      </c>
      <c r="DG21">
        <v>-1</v>
      </c>
      <c r="DH21">
        <v>1499.973</v>
      </c>
      <c r="DI21">
        <v>0.12748769489110501</v>
      </c>
      <c r="DJ21">
        <v>0.14629080627306601</v>
      </c>
      <c r="DK21">
        <v>1</v>
      </c>
      <c r="DL21">
        <v>2</v>
      </c>
      <c r="DM21">
        <v>2</v>
      </c>
      <c r="DN21" t="s">
        <v>355</v>
      </c>
      <c r="DO21">
        <v>2.6530800000000001</v>
      </c>
      <c r="DP21">
        <v>2.7634500000000002</v>
      </c>
      <c r="DQ21">
        <v>9.5149200000000003E-2</v>
      </c>
      <c r="DR21">
        <v>9.7133399999999995E-2</v>
      </c>
      <c r="DS21">
        <v>7.8424400000000005E-2</v>
      </c>
      <c r="DT21">
        <v>6.9338700000000003E-2</v>
      </c>
      <c r="DU21">
        <v>28717.9</v>
      </c>
      <c r="DV21">
        <v>29958.2</v>
      </c>
      <c r="DW21">
        <v>29485</v>
      </c>
      <c r="DX21">
        <v>30934.5</v>
      </c>
      <c r="DY21">
        <v>35627.9</v>
      </c>
      <c r="DZ21">
        <v>37767.300000000003</v>
      </c>
      <c r="EA21">
        <v>40487.1</v>
      </c>
      <c r="EB21">
        <v>42934.9</v>
      </c>
      <c r="EC21">
        <v>1.8549</v>
      </c>
      <c r="ED21">
        <v>2.2077499999999999</v>
      </c>
      <c r="EE21">
        <v>-4.0531200000000003E-2</v>
      </c>
      <c r="EF21">
        <v>0</v>
      </c>
      <c r="EG21">
        <v>18.177600000000002</v>
      </c>
      <c r="EH21">
        <v>999.9</v>
      </c>
      <c r="EI21">
        <v>41.503</v>
      </c>
      <c r="EJ21">
        <v>27.462</v>
      </c>
      <c r="EK21">
        <v>15.143599999999999</v>
      </c>
      <c r="EL21">
        <v>61.389200000000002</v>
      </c>
      <c r="EM21">
        <v>11.806900000000001</v>
      </c>
      <c r="EN21">
        <v>1</v>
      </c>
      <c r="EO21">
        <v>-0.22650200000000001</v>
      </c>
      <c r="EP21">
        <v>4.2429800000000002</v>
      </c>
      <c r="EQ21">
        <v>20.239999999999998</v>
      </c>
      <c r="ER21">
        <v>5.2406499999999996</v>
      </c>
      <c r="ES21">
        <v>11.8302</v>
      </c>
      <c r="ET21">
        <v>4.9820000000000002</v>
      </c>
      <c r="EU21">
        <v>3.2989999999999999</v>
      </c>
      <c r="EV21">
        <v>173</v>
      </c>
      <c r="EW21">
        <v>4065.3</v>
      </c>
      <c r="EX21">
        <v>9286.7000000000007</v>
      </c>
      <c r="EY21">
        <v>61.3</v>
      </c>
      <c r="EZ21">
        <v>1.87347</v>
      </c>
      <c r="FA21">
        <v>1.8791199999999999</v>
      </c>
      <c r="FB21">
        <v>1.87944</v>
      </c>
      <c r="FC21">
        <v>1.8800399999999999</v>
      </c>
      <c r="FD21">
        <v>1.87771</v>
      </c>
      <c r="FE21">
        <v>1.8768100000000001</v>
      </c>
      <c r="FF21">
        <v>1.8772899999999999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-2.73</v>
      </c>
      <c r="FV21">
        <v>-0.11</v>
      </c>
      <c r="FW21">
        <v>-2.7314041341871298</v>
      </c>
      <c r="FX21">
        <v>1.4527828764109799E-4</v>
      </c>
      <c r="FY21">
        <v>-4.3579519040863002E-7</v>
      </c>
      <c r="FZ21">
        <v>2.0799061152897499E-10</v>
      </c>
      <c r="GA21">
        <v>-0.109972727272726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3.9</v>
      </c>
      <c r="GJ21">
        <v>4</v>
      </c>
      <c r="GK21">
        <v>1.0559099999999999</v>
      </c>
      <c r="GL21">
        <v>2.5500500000000001</v>
      </c>
      <c r="GM21">
        <v>1.54541</v>
      </c>
      <c r="GN21">
        <v>2.2839399999999999</v>
      </c>
      <c r="GO21">
        <v>1.5979000000000001</v>
      </c>
      <c r="GP21">
        <v>2.4487299999999999</v>
      </c>
      <c r="GQ21">
        <v>30.8902</v>
      </c>
      <c r="GR21">
        <v>15.6731</v>
      </c>
      <c r="GS21">
        <v>18</v>
      </c>
      <c r="GT21">
        <v>395.42</v>
      </c>
      <c r="GU21">
        <v>664.02599999999995</v>
      </c>
      <c r="GV21">
        <v>14.9771</v>
      </c>
      <c r="GW21">
        <v>23.871099999999998</v>
      </c>
      <c r="GX21">
        <v>30.001300000000001</v>
      </c>
      <c r="GY21">
        <v>23.942299999999999</v>
      </c>
      <c r="GZ21">
        <v>23.914200000000001</v>
      </c>
      <c r="HA21">
        <v>21.2043</v>
      </c>
      <c r="HB21">
        <v>30</v>
      </c>
      <c r="HC21">
        <v>-30</v>
      </c>
      <c r="HD21">
        <v>14.829800000000001</v>
      </c>
      <c r="HE21">
        <v>412.06700000000001</v>
      </c>
      <c r="HF21">
        <v>0</v>
      </c>
      <c r="HG21">
        <v>100.413</v>
      </c>
      <c r="HH21">
        <v>99.486000000000004</v>
      </c>
    </row>
    <row r="22" spans="1:216" x14ac:dyDescent="0.2">
      <c r="A22">
        <v>4</v>
      </c>
      <c r="B22">
        <v>1689721782.0999999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1689721782.0999999</v>
      </c>
      <c r="M22">
        <f t="shared" si="0"/>
        <v>1.7658370195927904E-3</v>
      </c>
      <c r="N22">
        <f t="shared" si="1"/>
        <v>1.7658370195927904</v>
      </c>
      <c r="O22">
        <f t="shared" si="2"/>
        <v>9.8473714229371723</v>
      </c>
      <c r="P22">
        <f t="shared" si="3"/>
        <v>400.06</v>
      </c>
      <c r="Q22">
        <f t="shared" si="4"/>
        <v>320.74945910181873</v>
      </c>
      <c r="R22">
        <f t="shared" si="5"/>
        <v>32.338557477613584</v>
      </c>
      <c r="S22">
        <f t="shared" si="6"/>
        <v>40.334793831677999</v>
      </c>
      <c r="T22">
        <f t="shared" si="7"/>
        <v>0.21807912260376164</v>
      </c>
      <c r="U22">
        <f t="shared" si="8"/>
        <v>3.3260092287527518</v>
      </c>
      <c r="V22">
        <f t="shared" si="9"/>
        <v>0.21043539113432277</v>
      </c>
      <c r="W22">
        <f t="shared" si="10"/>
        <v>0.13218655827695774</v>
      </c>
      <c r="X22">
        <f t="shared" si="11"/>
        <v>206.778558</v>
      </c>
      <c r="Y22">
        <f t="shared" si="12"/>
        <v>18.627615973699939</v>
      </c>
      <c r="Z22">
        <f t="shared" si="13"/>
        <v>18.627615973699939</v>
      </c>
      <c r="AA22">
        <f t="shared" si="14"/>
        <v>2.1544558999462353</v>
      </c>
      <c r="AB22">
        <f t="shared" si="15"/>
        <v>64.079961961661226</v>
      </c>
      <c r="AC22">
        <f t="shared" si="16"/>
        <v>1.3230147105369898</v>
      </c>
      <c r="AD22">
        <f t="shared" si="17"/>
        <v>2.0646309236708724</v>
      </c>
      <c r="AE22">
        <f t="shared" si="18"/>
        <v>0.8314411894092455</v>
      </c>
      <c r="AF22">
        <f t="shared" si="19"/>
        <v>-77.873412564042056</v>
      </c>
      <c r="AG22">
        <f t="shared" si="20"/>
        <v>-121.70178940819123</v>
      </c>
      <c r="AH22">
        <f t="shared" si="21"/>
        <v>-7.2286008760060527</v>
      </c>
      <c r="AI22">
        <f t="shared" si="22"/>
        <v>-2.5244848239339035E-2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55065.096892575639</v>
      </c>
      <c r="AO22">
        <f t="shared" si="26"/>
        <v>1250.25</v>
      </c>
      <c r="AP22">
        <f t="shared" si="27"/>
        <v>1053.9605999999999</v>
      </c>
      <c r="AQ22">
        <f t="shared" si="28"/>
        <v>0.84299988002399517</v>
      </c>
      <c r="AR22">
        <f t="shared" si="29"/>
        <v>0.16538976844631073</v>
      </c>
      <c r="AS22">
        <v>1689721782.0999999</v>
      </c>
      <c r="AT22">
        <v>400.06</v>
      </c>
      <c r="AU22">
        <v>411.71199999999999</v>
      </c>
      <c r="AV22">
        <v>13.122299999999999</v>
      </c>
      <c r="AW22">
        <v>11.1983</v>
      </c>
      <c r="AX22">
        <v>402.79</v>
      </c>
      <c r="AY22">
        <v>13.2323</v>
      </c>
      <c r="AZ22">
        <v>400.34199999999998</v>
      </c>
      <c r="BA22">
        <v>100.791</v>
      </c>
      <c r="BB22">
        <v>3.0861300000000001E-2</v>
      </c>
      <c r="BC22">
        <v>17.948899999999998</v>
      </c>
      <c r="BD22">
        <v>17.448799999999999</v>
      </c>
      <c r="BE22">
        <v>999.9</v>
      </c>
      <c r="BF22">
        <v>0</v>
      </c>
      <c r="BG22">
        <v>0</v>
      </c>
      <c r="BH22">
        <v>10021.200000000001</v>
      </c>
      <c r="BI22">
        <v>0</v>
      </c>
      <c r="BJ22">
        <v>651.79700000000003</v>
      </c>
      <c r="BK22">
        <v>-11.6518</v>
      </c>
      <c r="BL22">
        <v>405.38</v>
      </c>
      <c r="BM22">
        <v>416.375</v>
      </c>
      <c r="BN22">
        <v>1.9239999999999999</v>
      </c>
      <c r="BO22">
        <v>411.71199999999999</v>
      </c>
      <c r="BP22">
        <v>11.1983</v>
      </c>
      <c r="BQ22">
        <v>1.3226199999999999</v>
      </c>
      <c r="BR22">
        <v>1.1287</v>
      </c>
      <c r="BS22">
        <v>11.058400000000001</v>
      </c>
      <c r="BT22">
        <v>8.6928800000000006</v>
      </c>
      <c r="BU22">
        <v>1250.25</v>
      </c>
      <c r="BV22">
        <v>0.90000599999999997</v>
      </c>
      <c r="BW22">
        <v>9.9993799999999994E-2</v>
      </c>
      <c r="BX22">
        <v>0</v>
      </c>
      <c r="BY22">
        <v>2.3222</v>
      </c>
      <c r="BZ22">
        <v>0</v>
      </c>
      <c r="CA22">
        <v>5239.91</v>
      </c>
      <c r="CB22">
        <v>11946.6</v>
      </c>
      <c r="CC22">
        <v>37.311999999999998</v>
      </c>
      <c r="CD22">
        <v>40.686999999999998</v>
      </c>
      <c r="CE22">
        <v>39.25</v>
      </c>
      <c r="CF22">
        <v>38.375</v>
      </c>
      <c r="CG22">
        <v>36.875</v>
      </c>
      <c r="CH22">
        <v>1125.23</v>
      </c>
      <c r="CI22">
        <v>125.02</v>
      </c>
      <c r="CJ22">
        <v>0</v>
      </c>
      <c r="CK22">
        <v>1689721786.0999999</v>
      </c>
      <c r="CL22">
        <v>0</v>
      </c>
      <c r="CM22">
        <v>1689721487.0999999</v>
      </c>
      <c r="CN22" t="s">
        <v>354</v>
      </c>
      <c r="CO22">
        <v>1689721487.0999999</v>
      </c>
      <c r="CP22">
        <v>1689721478.0999999</v>
      </c>
      <c r="CQ22">
        <v>63</v>
      </c>
      <c r="CR22">
        <v>0.158</v>
      </c>
      <c r="CS22">
        <v>-4.9000000000000002E-2</v>
      </c>
      <c r="CT22">
        <v>-2.7309999999999999</v>
      </c>
      <c r="CU22">
        <v>-0.11</v>
      </c>
      <c r="CV22">
        <v>412</v>
      </c>
      <c r="CW22">
        <v>11</v>
      </c>
      <c r="CX22">
        <v>0.08</v>
      </c>
      <c r="CY22">
        <v>0.03</v>
      </c>
      <c r="CZ22">
        <v>12.451080841573701</v>
      </c>
      <c r="DA22">
        <v>-0.359881266437167</v>
      </c>
      <c r="DB22">
        <v>4.4619213191341399E-2</v>
      </c>
      <c r="DC22">
        <v>1</v>
      </c>
      <c r="DD22">
        <v>411.72557142857102</v>
      </c>
      <c r="DE22">
        <v>-0.184441558441337</v>
      </c>
      <c r="DF22">
        <v>3.0385728837834799E-2</v>
      </c>
      <c r="DG22">
        <v>-1</v>
      </c>
      <c r="DH22">
        <v>1250.0257142857099</v>
      </c>
      <c r="DI22">
        <v>-0.123535223338469</v>
      </c>
      <c r="DJ22">
        <v>0.15487541624745099</v>
      </c>
      <c r="DK22">
        <v>1</v>
      </c>
      <c r="DL22">
        <v>2</v>
      </c>
      <c r="DM22">
        <v>2</v>
      </c>
      <c r="DN22" t="s">
        <v>355</v>
      </c>
      <c r="DO22">
        <v>2.6541000000000001</v>
      </c>
      <c r="DP22">
        <v>2.7633299999999998</v>
      </c>
      <c r="DQ22">
        <v>9.5153399999999999E-2</v>
      </c>
      <c r="DR22">
        <v>9.7073099999999996E-2</v>
      </c>
      <c r="DS22">
        <v>7.8177700000000003E-2</v>
      </c>
      <c r="DT22">
        <v>6.9358699999999995E-2</v>
      </c>
      <c r="DU22">
        <v>28716.3</v>
      </c>
      <c r="DV22">
        <v>29957.8</v>
      </c>
      <c r="DW22">
        <v>29483.7</v>
      </c>
      <c r="DX22">
        <v>30932.1</v>
      </c>
      <c r="DY22">
        <v>35636.400000000001</v>
      </c>
      <c r="DZ22">
        <v>37764.300000000003</v>
      </c>
      <c r="EA22">
        <v>40485.5</v>
      </c>
      <c r="EB22">
        <v>42932.3</v>
      </c>
      <c r="EC22">
        <v>1.85483</v>
      </c>
      <c r="ED22">
        <v>2.2067000000000001</v>
      </c>
      <c r="EE22">
        <v>-4.28855E-2</v>
      </c>
      <c r="EF22">
        <v>0</v>
      </c>
      <c r="EG22">
        <v>18.160799999999998</v>
      </c>
      <c r="EH22">
        <v>999.9</v>
      </c>
      <c r="EI22">
        <v>41.478000000000002</v>
      </c>
      <c r="EJ22">
        <v>27.523</v>
      </c>
      <c r="EK22">
        <v>15.1884</v>
      </c>
      <c r="EL22">
        <v>61.199300000000001</v>
      </c>
      <c r="EM22">
        <v>11.0617</v>
      </c>
      <c r="EN22">
        <v>1</v>
      </c>
      <c r="EO22">
        <v>-0.22666700000000001</v>
      </c>
      <c r="EP22">
        <v>3.30132</v>
      </c>
      <c r="EQ22">
        <v>20.2652</v>
      </c>
      <c r="ER22">
        <v>5.2408000000000001</v>
      </c>
      <c r="ES22">
        <v>11.8302</v>
      </c>
      <c r="ET22">
        <v>4.9817</v>
      </c>
      <c r="EU22">
        <v>3.2989999999999999</v>
      </c>
      <c r="EV22">
        <v>173</v>
      </c>
      <c r="EW22">
        <v>4066.9</v>
      </c>
      <c r="EX22">
        <v>9292.4</v>
      </c>
      <c r="EY22">
        <v>61.3</v>
      </c>
      <c r="EZ22">
        <v>1.8734599999999999</v>
      </c>
      <c r="FA22">
        <v>1.8791199999999999</v>
      </c>
      <c r="FB22">
        <v>1.8794299999999999</v>
      </c>
      <c r="FC22">
        <v>1.88005</v>
      </c>
      <c r="FD22">
        <v>1.87771</v>
      </c>
      <c r="FE22">
        <v>1.8768199999999999</v>
      </c>
      <c r="FF22">
        <v>1.8773</v>
      </c>
      <c r="FG22">
        <v>1.875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-2.73</v>
      </c>
      <c r="FV22">
        <v>-0.11</v>
      </c>
      <c r="FW22">
        <v>-2.7314041341871298</v>
      </c>
      <c r="FX22">
        <v>1.4527828764109799E-4</v>
      </c>
      <c r="FY22">
        <v>-4.3579519040863002E-7</v>
      </c>
      <c r="FZ22">
        <v>2.0799061152897499E-10</v>
      </c>
      <c r="GA22">
        <v>-0.109972727272726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4.9000000000000004</v>
      </c>
      <c r="GJ22">
        <v>5.0999999999999996</v>
      </c>
      <c r="GK22">
        <v>1.0559099999999999</v>
      </c>
      <c r="GL22">
        <v>2.5488300000000002</v>
      </c>
      <c r="GM22">
        <v>1.54541</v>
      </c>
      <c r="GN22">
        <v>2.2839399999999999</v>
      </c>
      <c r="GO22">
        <v>1.5979000000000001</v>
      </c>
      <c r="GP22">
        <v>2.4621599999999999</v>
      </c>
      <c r="GQ22">
        <v>30.955200000000001</v>
      </c>
      <c r="GR22">
        <v>15.6906</v>
      </c>
      <c r="GS22">
        <v>18</v>
      </c>
      <c r="GT22">
        <v>395.59100000000001</v>
      </c>
      <c r="GU22">
        <v>663.54100000000005</v>
      </c>
      <c r="GV22">
        <v>15.103899999999999</v>
      </c>
      <c r="GW22">
        <v>23.8948</v>
      </c>
      <c r="GX22">
        <v>30.0001</v>
      </c>
      <c r="GY22">
        <v>23.972100000000001</v>
      </c>
      <c r="GZ22">
        <v>23.945900000000002</v>
      </c>
      <c r="HA22">
        <v>21.1936</v>
      </c>
      <c r="HB22">
        <v>30</v>
      </c>
      <c r="HC22">
        <v>-30</v>
      </c>
      <c r="HD22">
        <v>15.1173</v>
      </c>
      <c r="HE22">
        <v>411.505</v>
      </c>
      <c r="HF22">
        <v>0</v>
      </c>
      <c r="HG22">
        <v>100.40900000000001</v>
      </c>
      <c r="HH22">
        <v>99.479399999999998</v>
      </c>
    </row>
    <row r="23" spans="1:216" x14ac:dyDescent="0.2">
      <c r="A23">
        <v>5</v>
      </c>
      <c r="B23">
        <v>1689721843.0999999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1689721843.0999999</v>
      </c>
      <c r="M23">
        <f t="shared" si="0"/>
        <v>1.7306890165372484E-3</v>
      </c>
      <c r="N23">
        <f t="shared" si="1"/>
        <v>1.7306890165372484</v>
      </c>
      <c r="O23">
        <f t="shared" si="2"/>
        <v>9.6096027008841194</v>
      </c>
      <c r="P23">
        <f t="shared" si="3"/>
        <v>400.05399999999997</v>
      </c>
      <c r="Q23">
        <f t="shared" si="4"/>
        <v>322.57539252098798</v>
      </c>
      <c r="R23">
        <f t="shared" si="5"/>
        <v>32.522885705536616</v>
      </c>
      <c r="S23">
        <f t="shared" si="6"/>
        <v>40.334479379719596</v>
      </c>
      <c r="T23">
        <f t="shared" si="7"/>
        <v>0.2179476901470814</v>
      </c>
      <c r="U23">
        <f t="shared" si="8"/>
        <v>3.3182758201450708</v>
      </c>
      <c r="V23">
        <f t="shared" si="9"/>
        <v>0.21029587495848506</v>
      </c>
      <c r="W23">
        <f t="shared" si="10"/>
        <v>0.13210002619094766</v>
      </c>
      <c r="X23">
        <f t="shared" si="11"/>
        <v>165.38438504913145</v>
      </c>
      <c r="Y23">
        <f t="shared" si="12"/>
        <v>18.486840349854205</v>
      </c>
      <c r="Z23">
        <f t="shared" si="13"/>
        <v>18.486840349854205</v>
      </c>
      <c r="AA23">
        <f t="shared" si="14"/>
        <v>2.1355482654166305</v>
      </c>
      <c r="AB23">
        <f t="shared" si="15"/>
        <v>63.662048121965967</v>
      </c>
      <c r="AC23">
        <f t="shared" si="16"/>
        <v>1.3200197255344999</v>
      </c>
      <c r="AD23">
        <f t="shared" si="17"/>
        <v>2.0734798274249049</v>
      </c>
      <c r="AE23">
        <f t="shared" si="18"/>
        <v>0.81552853988213059</v>
      </c>
      <c r="AF23">
        <f t="shared" si="19"/>
        <v>-76.323385629292659</v>
      </c>
      <c r="AG23">
        <f t="shared" si="20"/>
        <v>-84.069925321327958</v>
      </c>
      <c r="AH23">
        <f t="shared" si="21"/>
        <v>-5.0031766594489326</v>
      </c>
      <c r="AI23">
        <f t="shared" si="22"/>
        <v>-1.2102560938103579E-2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54861.491608306045</v>
      </c>
      <c r="AO23">
        <f t="shared" si="26"/>
        <v>999.96500000000003</v>
      </c>
      <c r="AP23">
        <f t="shared" si="27"/>
        <v>842.97058499954994</v>
      </c>
      <c r="AQ23">
        <f t="shared" si="28"/>
        <v>0.84300009000270004</v>
      </c>
      <c r="AR23">
        <f t="shared" si="29"/>
        <v>0.16539017370521114</v>
      </c>
      <c r="AS23">
        <v>1689721843.0999999</v>
      </c>
      <c r="AT23">
        <v>400.05399999999997</v>
      </c>
      <c r="AU23">
        <v>411.43</v>
      </c>
      <c r="AV23">
        <v>13.092499999999999</v>
      </c>
      <c r="AW23">
        <v>11.2064</v>
      </c>
      <c r="AX23">
        <v>402.78399999999999</v>
      </c>
      <c r="AY23">
        <v>13.202500000000001</v>
      </c>
      <c r="AZ23">
        <v>400.27</v>
      </c>
      <c r="BA23">
        <v>100.791</v>
      </c>
      <c r="BB23">
        <v>3.1587400000000002E-2</v>
      </c>
      <c r="BC23">
        <v>18.0169</v>
      </c>
      <c r="BD23">
        <v>17.531099999999999</v>
      </c>
      <c r="BE23">
        <v>999.9</v>
      </c>
      <c r="BF23">
        <v>0</v>
      </c>
      <c r="BG23">
        <v>0</v>
      </c>
      <c r="BH23">
        <v>9985</v>
      </c>
      <c r="BI23">
        <v>0</v>
      </c>
      <c r="BJ23">
        <v>516.51199999999994</v>
      </c>
      <c r="BK23">
        <v>-11.375999999999999</v>
      </c>
      <c r="BL23">
        <v>405.36099999999999</v>
      </c>
      <c r="BM23">
        <v>416.09300000000002</v>
      </c>
      <c r="BN23">
        <v>1.88615</v>
      </c>
      <c r="BO23">
        <v>411.43</v>
      </c>
      <c r="BP23">
        <v>11.2064</v>
      </c>
      <c r="BQ23">
        <v>1.3196099999999999</v>
      </c>
      <c r="BR23">
        <v>1.1294999999999999</v>
      </c>
      <c r="BS23">
        <v>11.024100000000001</v>
      </c>
      <c r="BT23">
        <v>8.7034599999999998</v>
      </c>
      <c r="BU23">
        <v>999.96500000000003</v>
      </c>
      <c r="BV23">
        <v>0.89999799999999996</v>
      </c>
      <c r="BW23">
        <v>0.10000199999999999</v>
      </c>
      <c r="BX23">
        <v>0</v>
      </c>
      <c r="BY23">
        <v>2.6743999999999999</v>
      </c>
      <c r="BZ23">
        <v>0</v>
      </c>
      <c r="CA23">
        <v>4192.43</v>
      </c>
      <c r="CB23">
        <v>9555</v>
      </c>
      <c r="CC23">
        <v>36.875</v>
      </c>
      <c r="CD23">
        <v>40.561999999999998</v>
      </c>
      <c r="CE23">
        <v>39</v>
      </c>
      <c r="CF23">
        <v>38.311999999999998</v>
      </c>
      <c r="CG23">
        <v>36.625</v>
      </c>
      <c r="CH23">
        <v>899.97</v>
      </c>
      <c r="CI23">
        <v>100</v>
      </c>
      <c r="CJ23">
        <v>0</v>
      </c>
      <c r="CK23">
        <v>1689721847.3</v>
      </c>
      <c r="CL23">
        <v>0</v>
      </c>
      <c r="CM23">
        <v>1689721487.0999999</v>
      </c>
      <c r="CN23" t="s">
        <v>354</v>
      </c>
      <c r="CO23">
        <v>1689721487.0999999</v>
      </c>
      <c r="CP23">
        <v>1689721478.0999999</v>
      </c>
      <c r="CQ23">
        <v>63</v>
      </c>
      <c r="CR23">
        <v>0.158</v>
      </c>
      <c r="CS23">
        <v>-4.9000000000000002E-2</v>
      </c>
      <c r="CT23">
        <v>-2.7309999999999999</v>
      </c>
      <c r="CU23">
        <v>-0.11</v>
      </c>
      <c r="CV23">
        <v>412</v>
      </c>
      <c r="CW23">
        <v>11</v>
      </c>
      <c r="CX23">
        <v>0.08</v>
      </c>
      <c r="CY23">
        <v>0.03</v>
      </c>
      <c r="CZ23">
        <v>12.3271542141108</v>
      </c>
      <c r="DA23">
        <v>-0.297041517460919</v>
      </c>
      <c r="DB23">
        <v>4.9763467582775299E-2</v>
      </c>
      <c r="DC23">
        <v>1</v>
      </c>
      <c r="DD23">
        <v>411.57884999999999</v>
      </c>
      <c r="DE23">
        <v>-0.17138345864667601</v>
      </c>
      <c r="DF23">
        <v>3.6801188839493702E-2</v>
      </c>
      <c r="DG23">
        <v>-1</v>
      </c>
      <c r="DH23">
        <v>1000.02895</v>
      </c>
      <c r="DI23">
        <v>2.7327664618904599E-2</v>
      </c>
      <c r="DJ23">
        <v>0.13814429955666699</v>
      </c>
      <c r="DK23">
        <v>1</v>
      </c>
      <c r="DL23">
        <v>2</v>
      </c>
      <c r="DM23">
        <v>2</v>
      </c>
      <c r="DN23" t="s">
        <v>355</v>
      </c>
      <c r="DO23">
        <v>2.65387</v>
      </c>
      <c r="DP23">
        <v>2.7637399999999999</v>
      </c>
      <c r="DQ23">
        <v>9.5147200000000001E-2</v>
      </c>
      <c r="DR23">
        <v>9.7017599999999996E-2</v>
      </c>
      <c r="DS23">
        <v>7.8039700000000004E-2</v>
      </c>
      <c r="DT23">
        <v>6.9393099999999999E-2</v>
      </c>
      <c r="DU23">
        <v>28715.3</v>
      </c>
      <c r="DV23">
        <v>29958.3</v>
      </c>
      <c r="DW23">
        <v>29482.5</v>
      </c>
      <c r="DX23">
        <v>30930.799999999999</v>
      </c>
      <c r="DY23">
        <v>35640.800000000003</v>
      </c>
      <c r="DZ23">
        <v>37761.800000000003</v>
      </c>
      <c r="EA23">
        <v>40484.400000000001</v>
      </c>
      <c r="EB23">
        <v>42931.1</v>
      </c>
      <c r="EC23">
        <v>1.8544499999999999</v>
      </c>
      <c r="ED23">
        <v>2.20655</v>
      </c>
      <c r="EE23">
        <v>-3.6425899999999997E-2</v>
      </c>
      <c r="EF23">
        <v>0</v>
      </c>
      <c r="EG23">
        <v>18.135899999999999</v>
      </c>
      <c r="EH23">
        <v>999.9</v>
      </c>
      <c r="EI23">
        <v>41.466000000000001</v>
      </c>
      <c r="EJ23">
        <v>27.562999999999999</v>
      </c>
      <c r="EK23">
        <v>15.2201</v>
      </c>
      <c r="EL23">
        <v>61.909300000000002</v>
      </c>
      <c r="EM23">
        <v>11.1699</v>
      </c>
      <c r="EN23">
        <v>1</v>
      </c>
      <c r="EO23">
        <v>-0.22108700000000001</v>
      </c>
      <c r="EP23">
        <v>4.3970500000000001</v>
      </c>
      <c r="EQ23">
        <v>20.239599999999999</v>
      </c>
      <c r="ER23">
        <v>5.24125</v>
      </c>
      <c r="ES23">
        <v>11.8302</v>
      </c>
      <c r="ET23">
        <v>4.9816000000000003</v>
      </c>
      <c r="EU23">
        <v>3.2989999999999999</v>
      </c>
      <c r="EV23">
        <v>173</v>
      </c>
      <c r="EW23">
        <v>4068.2</v>
      </c>
      <c r="EX23">
        <v>9297.2000000000007</v>
      </c>
      <c r="EY23">
        <v>61.3</v>
      </c>
      <c r="EZ23">
        <v>1.87347</v>
      </c>
      <c r="FA23">
        <v>1.87913</v>
      </c>
      <c r="FB23">
        <v>1.87947</v>
      </c>
      <c r="FC23">
        <v>1.88012</v>
      </c>
      <c r="FD23">
        <v>1.87774</v>
      </c>
      <c r="FE23">
        <v>1.87683</v>
      </c>
      <c r="FF23">
        <v>1.8773500000000001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-2.73</v>
      </c>
      <c r="FV23">
        <v>-0.11</v>
      </c>
      <c r="FW23">
        <v>-2.7314041341871298</v>
      </c>
      <c r="FX23">
        <v>1.4527828764109799E-4</v>
      </c>
      <c r="FY23">
        <v>-4.3579519040863002E-7</v>
      </c>
      <c r="FZ23">
        <v>2.0799061152897499E-10</v>
      </c>
      <c r="GA23">
        <v>-0.109972727272726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5.9</v>
      </c>
      <c r="GJ23">
        <v>6.1</v>
      </c>
      <c r="GK23">
        <v>1.0559099999999999</v>
      </c>
      <c r="GL23">
        <v>2.5549300000000001</v>
      </c>
      <c r="GM23">
        <v>1.54541</v>
      </c>
      <c r="GN23">
        <v>2.2839399999999999</v>
      </c>
      <c r="GO23">
        <v>1.5979000000000001</v>
      </c>
      <c r="GP23">
        <v>2.35107</v>
      </c>
      <c r="GQ23">
        <v>30.976900000000001</v>
      </c>
      <c r="GR23">
        <v>15.664300000000001</v>
      </c>
      <c r="GS23">
        <v>18</v>
      </c>
      <c r="GT23">
        <v>395.58</v>
      </c>
      <c r="GU23">
        <v>663.76599999999996</v>
      </c>
      <c r="GV23">
        <v>15.243</v>
      </c>
      <c r="GW23">
        <v>23.9133</v>
      </c>
      <c r="GX23">
        <v>30.0031</v>
      </c>
      <c r="GY23">
        <v>23.997599999999998</v>
      </c>
      <c r="GZ23">
        <v>23.972799999999999</v>
      </c>
      <c r="HA23">
        <v>21.196000000000002</v>
      </c>
      <c r="HB23">
        <v>30</v>
      </c>
      <c r="HC23">
        <v>-30</v>
      </c>
      <c r="HD23">
        <v>15.1008</v>
      </c>
      <c r="HE23">
        <v>411.53199999999998</v>
      </c>
      <c r="HF23">
        <v>0</v>
      </c>
      <c r="HG23">
        <v>100.405</v>
      </c>
      <c r="HH23">
        <v>99.475999999999999</v>
      </c>
    </row>
    <row r="24" spans="1:216" x14ac:dyDescent="0.2">
      <c r="A24">
        <v>6</v>
      </c>
      <c r="B24">
        <v>1689721904.0999999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1689721904.0999999</v>
      </c>
      <c r="M24">
        <f t="shared" si="0"/>
        <v>1.6683045780273753E-3</v>
      </c>
      <c r="N24">
        <f t="shared" si="1"/>
        <v>1.6683045780273753</v>
      </c>
      <c r="O24">
        <f t="shared" si="2"/>
        <v>9.7499553122773879</v>
      </c>
      <c r="P24">
        <f t="shared" si="3"/>
        <v>399.98099999999999</v>
      </c>
      <c r="Q24">
        <f t="shared" si="4"/>
        <v>321.91226515598578</v>
      </c>
      <c r="R24">
        <f t="shared" si="5"/>
        <v>32.455879473561829</v>
      </c>
      <c r="S24">
        <f t="shared" si="6"/>
        <v>40.326935419575605</v>
      </c>
      <c r="T24">
        <f t="shared" si="7"/>
        <v>0.21880675925256246</v>
      </c>
      <c r="U24">
        <f t="shared" si="8"/>
        <v>3.3164041703738185</v>
      </c>
      <c r="V24">
        <f t="shared" si="9"/>
        <v>0.2110914653337552</v>
      </c>
      <c r="W24">
        <f t="shared" si="10"/>
        <v>0.13260268982858425</v>
      </c>
      <c r="X24">
        <f t="shared" si="11"/>
        <v>124.04533656277918</v>
      </c>
      <c r="Y24">
        <f t="shared" si="12"/>
        <v>18.20298125390341</v>
      </c>
      <c r="Z24">
        <f t="shared" si="13"/>
        <v>18.20298125390341</v>
      </c>
      <c r="AA24">
        <f t="shared" si="14"/>
        <v>2.0978650607430178</v>
      </c>
      <c r="AB24">
        <f t="shared" si="15"/>
        <v>63.718646621768627</v>
      </c>
      <c r="AC24">
        <f t="shared" si="16"/>
        <v>1.31452898186156</v>
      </c>
      <c r="AD24">
        <f t="shared" si="17"/>
        <v>2.063020876235103</v>
      </c>
      <c r="AE24">
        <f t="shared" si="18"/>
        <v>0.78333607888145784</v>
      </c>
      <c r="AF24">
        <f t="shared" si="19"/>
        <v>-73.572231891007249</v>
      </c>
      <c r="AG24">
        <f t="shared" si="20"/>
        <v>-47.645244415996778</v>
      </c>
      <c r="AH24">
        <f t="shared" si="21"/>
        <v>-2.831747867013632</v>
      </c>
      <c r="AI24">
        <f t="shared" si="22"/>
        <v>-3.8876112384755857E-3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54830.50557741282</v>
      </c>
      <c r="AO24">
        <f t="shared" si="26"/>
        <v>750.01400000000001</v>
      </c>
      <c r="AP24">
        <f t="shared" si="27"/>
        <v>632.26207200143995</v>
      </c>
      <c r="AQ24">
        <f t="shared" si="28"/>
        <v>0.84300035999520007</v>
      </c>
      <c r="AR24">
        <f t="shared" si="29"/>
        <v>0.16539069479073615</v>
      </c>
      <c r="AS24">
        <v>1689721904.0999999</v>
      </c>
      <c r="AT24">
        <v>399.98099999999999</v>
      </c>
      <c r="AU24">
        <v>411.488</v>
      </c>
      <c r="AV24">
        <v>13.0381</v>
      </c>
      <c r="AW24">
        <v>11.2193</v>
      </c>
      <c r="AX24">
        <v>402.71100000000001</v>
      </c>
      <c r="AY24">
        <v>13.148099999999999</v>
      </c>
      <c r="AZ24">
        <v>400.14100000000002</v>
      </c>
      <c r="BA24">
        <v>100.791</v>
      </c>
      <c r="BB24">
        <v>3.1127599999999998E-2</v>
      </c>
      <c r="BC24">
        <v>17.936499999999999</v>
      </c>
      <c r="BD24">
        <v>17.4407</v>
      </c>
      <c r="BE24">
        <v>999.9</v>
      </c>
      <c r="BF24">
        <v>0</v>
      </c>
      <c r="BG24">
        <v>0</v>
      </c>
      <c r="BH24">
        <v>9976.25</v>
      </c>
      <c r="BI24">
        <v>0</v>
      </c>
      <c r="BJ24">
        <v>482.41800000000001</v>
      </c>
      <c r="BK24">
        <v>-11.507400000000001</v>
      </c>
      <c r="BL24">
        <v>405.26499999999999</v>
      </c>
      <c r="BM24">
        <v>416.15699999999998</v>
      </c>
      <c r="BN24">
        <v>1.8187800000000001</v>
      </c>
      <c r="BO24">
        <v>411.488</v>
      </c>
      <c r="BP24">
        <v>11.2193</v>
      </c>
      <c r="BQ24">
        <v>1.31412</v>
      </c>
      <c r="BR24">
        <v>1.1308100000000001</v>
      </c>
      <c r="BS24">
        <v>10.961399999999999</v>
      </c>
      <c r="BT24">
        <v>8.7205100000000009</v>
      </c>
      <c r="BU24">
        <v>750.01400000000001</v>
      </c>
      <c r="BV24">
        <v>0.89998500000000003</v>
      </c>
      <c r="BW24">
        <v>0.10001500000000001</v>
      </c>
      <c r="BX24">
        <v>0</v>
      </c>
      <c r="BY24">
        <v>2.3016999999999999</v>
      </c>
      <c r="BZ24">
        <v>0</v>
      </c>
      <c r="CA24">
        <v>3258.49</v>
      </c>
      <c r="CB24">
        <v>7166.62</v>
      </c>
      <c r="CC24">
        <v>36.436999999999998</v>
      </c>
      <c r="CD24">
        <v>40.436999999999998</v>
      </c>
      <c r="CE24">
        <v>38.686999999999998</v>
      </c>
      <c r="CF24">
        <v>38.125</v>
      </c>
      <c r="CG24">
        <v>36.25</v>
      </c>
      <c r="CH24">
        <v>675</v>
      </c>
      <c r="CI24">
        <v>75.010000000000005</v>
      </c>
      <c r="CJ24">
        <v>0</v>
      </c>
      <c r="CK24">
        <v>1689721908.5</v>
      </c>
      <c r="CL24">
        <v>0</v>
      </c>
      <c r="CM24">
        <v>1689721487.0999999</v>
      </c>
      <c r="CN24" t="s">
        <v>354</v>
      </c>
      <c r="CO24">
        <v>1689721487.0999999</v>
      </c>
      <c r="CP24">
        <v>1689721478.0999999</v>
      </c>
      <c r="CQ24">
        <v>63</v>
      </c>
      <c r="CR24">
        <v>0.158</v>
      </c>
      <c r="CS24">
        <v>-4.9000000000000002E-2</v>
      </c>
      <c r="CT24">
        <v>-2.7309999999999999</v>
      </c>
      <c r="CU24">
        <v>-0.11</v>
      </c>
      <c r="CV24">
        <v>412</v>
      </c>
      <c r="CW24">
        <v>11</v>
      </c>
      <c r="CX24">
        <v>0.08</v>
      </c>
      <c r="CY24">
        <v>0.03</v>
      </c>
      <c r="CZ24">
        <v>12.312910220738299</v>
      </c>
      <c r="DA24">
        <v>-0.103128161912991</v>
      </c>
      <c r="DB24">
        <v>2.5201761495729301E-2</v>
      </c>
      <c r="DC24">
        <v>1</v>
      </c>
      <c r="DD24">
        <v>411.449761904762</v>
      </c>
      <c r="DE24">
        <v>0.16932467532434201</v>
      </c>
      <c r="DF24">
        <v>3.4253821145068697E-2</v>
      </c>
      <c r="DG24">
        <v>-1</v>
      </c>
      <c r="DH24">
        <v>750.01361904761904</v>
      </c>
      <c r="DI24">
        <v>-4.7136811663147898E-2</v>
      </c>
      <c r="DJ24">
        <v>8.7285233677524096E-2</v>
      </c>
      <c r="DK24">
        <v>1</v>
      </c>
      <c r="DL24">
        <v>2</v>
      </c>
      <c r="DM24">
        <v>2</v>
      </c>
      <c r="DN24" t="s">
        <v>355</v>
      </c>
      <c r="DO24">
        <v>2.6535000000000002</v>
      </c>
      <c r="DP24">
        <v>2.7631999999999999</v>
      </c>
      <c r="DQ24">
        <v>9.5128599999999994E-2</v>
      </c>
      <c r="DR24">
        <v>9.7023100000000001E-2</v>
      </c>
      <c r="DS24">
        <v>7.7790200000000004E-2</v>
      </c>
      <c r="DT24">
        <v>6.9450700000000004E-2</v>
      </c>
      <c r="DU24">
        <v>28715.8</v>
      </c>
      <c r="DV24">
        <v>29958.9</v>
      </c>
      <c r="DW24">
        <v>29482.5</v>
      </c>
      <c r="DX24">
        <v>30931.7</v>
      </c>
      <c r="DY24">
        <v>35650.5</v>
      </c>
      <c r="DZ24">
        <v>37759.599999999999</v>
      </c>
      <c r="EA24">
        <v>40484.300000000003</v>
      </c>
      <c r="EB24">
        <v>42931.199999999997</v>
      </c>
      <c r="EC24">
        <v>1.85422</v>
      </c>
      <c r="ED24">
        <v>2.2061799999999998</v>
      </c>
      <c r="EE24">
        <v>-3.8828700000000001E-2</v>
      </c>
      <c r="EF24">
        <v>0</v>
      </c>
      <c r="EG24">
        <v>18.0854</v>
      </c>
      <c r="EH24">
        <v>999.9</v>
      </c>
      <c r="EI24">
        <v>41.405000000000001</v>
      </c>
      <c r="EJ24">
        <v>27.614000000000001</v>
      </c>
      <c r="EK24">
        <v>15.2417</v>
      </c>
      <c r="EL24">
        <v>61.4193</v>
      </c>
      <c r="EM24">
        <v>11.1899</v>
      </c>
      <c r="EN24">
        <v>1</v>
      </c>
      <c r="EO24">
        <v>-0.226072</v>
      </c>
      <c r="EP24">
        <v>2.9232399999999998</v>
      </c>
      <c r="EQ24">
        <v>20.276499999999999</v>
      </c>
      <c r="ER24">
        <v>5.24125</v>
      </c>
      <c r="ES24">
        <v>11.8302</v>
      </c>
      <c r="ET24">
        <v>4.9820000000000002</v>
      </c>
      <c r="EU24">
        <v>3.2989999999999999</v>
      </c>
      <c r="EV24">
        <v>173</v>
      </c>
      <c r="EW24">
        <v>4069.7</v>
      </c>
      <c r="EX24">
        <v>9303</v>
      </c>
      <c r="EY24">
        <v>61.4</v>
      </c>
      <c r="EZ24">
        <v>1.87347</v>
      </c>
      <c r="FA24">
        <v>1.8791199999999999</v>
      </c>
      <c r="FB24">
        <v>1.8794500000000001</v>
      </c>
      <c r="FC24">
        <v>1.8801699999999999</v>
      </c>
      <c r="FD24">
        <v>1.87775</v>
      </c>
      <c r="FE24">
        <v>1.87683</v>
      </c>
      <c r="FF24">
        <v>1.8773299999999999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-2.73</v>
      </c>
      <c r="FV24">
        <v>-0.11</v>
      </c>
      <c r="FW24">
        <v>-2.7314041341871298</v>
      </c>
      <c r="FX24">
        <v>1.4527828764109799E-4</v>
      </c>
      <c r="FY24">
        <v>-4.3579519040863002E-7</v>
      </c>
      <c r="FZ24">
        <v>2.0799061152897499E-10</v>
      </c>
      <c r="GA24">
        <v>-0.109972727272726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</v>
      </c>
      <c r="GJ24">
        <v>7.1</v>
      </c>
      <c r="GK24">
        <v>1.0546899999999999</v>
      </c>
      <c r="GL24">
        <v>2.5512700000000001</v>
      </c>
      <c r="GM24">
        <v>1.54541</v>
      </c>
      <c r="GN24">
        <v>2.2839399999999999</v>
      </c>
      <c r="GO24">
        <v>1.5979000000000001</v>
      </c>
      <c r="GP24">
        <v>2.4487299999999999</v>
      </c>
      <c r="GQ24">
        <v>30.9985</v>
      </c>
      <c r="GR24">
        <v>15.681800000000001</v>
      </c>
      <c r="GS24">
        <v>18</v>
      </c>
      <c r="GT24">
        <v>395.57100000000003</v>
      </c>
      <c r="GU24">
        <v>663.63599999999997</v>
      </c>
      <c r="GV24">
        <v>15.4711</v>
      </c>
      <c r="GW24">
        <v>23.918900000000001</v>
      </c>
      <c r="GX24">
        <v>29.9998</v>
      </c>
      <c r="GY24">
        <v>24.012599999999999</v>
      </c>
      <c r="GZ24">
        <v>23.987500000000001</v>
      </c>
      <c r="HA24">
        <v>21.179200000000002</v>
      </c>
      <c r="HB24">
        <v>30</v>
      </c>
      <c r="HC24">
        <v>-30</v>
      </c>
      <c r="HD24">
        <v>15.514200000000001</v>
      </c>
      <c r="HE24">
        <v>411.41</v>
      </c>
      <c r="HF24">
        <v>0</v>
      </c>
      <c r="HG24">
        <v>100.405</v>
      </c>
      <c r="HH24">
        <v>99.4773</v>
      </c>
    </row>
    <row r="25" spans="1:216" x14ac:dyDescent="0.2">
      <c r="A25">
        <v>7</v>
      </c>
      <c r="B25">
        <v>1689721965.0999999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1689721965.0999999</v>
      </c>
      <c r="M25">
        <f t="shared" si="0"/>
        <v>1.6198517588260403E-3</v>
      </c>
      <c r="N25">
        <f t="shared" si="1"/>
        <v>1.6198517588260402</v>
      </c>
      <c r="O25">
        <f t="shared" si="2"/>
        <v>9.5676303479757117</v>
      </c>
      <c r="P25">
        <f t="shared" si="3"/>
        <v>400.03</v>
      </c>
      <c r="Q25">
        <f t="shared" si="4"/>
        <v>321.50225834241456</v>
      </c>
      <c r="R25">
        <f t="shared" si="5"/>
        <v>32.415523260681802</v>
      </c>
      <c r="S25">
        <f t="shared" si="6"/>
        <v>40.333096995417996</v>
      </c>
      <c r="T25">
        <f t="shared" si="7"/>
        <v>0.21313729198458919</v>
      </c>
      <c r="U25">
        <f t="shared" si="8"/>
        <v>3.3260728835507409</v>
      </c>
      <c r="V25">
        <f t="shared" si="9"/>
        <v>0.205829949832601</v>
      </c>
      <c r="W25">
        <f t="shared" si="10"/>
        <v>0.1292793830886633</v>
      </c>
      <c r="X25">
        <f t="shared" si="11"/>
        <v>99.23889522463169</v>
      </c>
      <c r="Y25">
        <f t="shared" si="12"/>
        <v>18.149584400375552</v>
      </c>
      <c r="Z25">
        <f t="shared" si="13"/>
        <v>18.149584400375552</v>
      </c>
      <c r="AA25">
        <f t="shared" si="14"/>
        <v>2.0908420077121965</v>
      </c>
      <c r="AB25">
        <f t="shared" si="15"/>
        <v>63.269347866931057</v>
      </c>
      <c r="AC25">
        <f t="shared" si="16"/>
        <v>1.3107475128361199</v>
      </c>
      <c r="AD25">
        <f t="shared" si="17"/>
        <v>2.0716943623204425</v>
      </c>
      <c r="AE25">
        <f t="shared" si="18"/>
        <v>0.78009449487607663</v>
      </c>
      <c r="AF25">
        <f t="shared" si="19"/>
        <v>-71.435462564228374</v>
      </c>
      <c r="AG25">
        <f t="shared" si="20"/>
        <v>-26.248954075603425</v>
      </c>
      <c r="AH25">
        <f t="shared" si="21"/>
        <v>-1.5556519107419911</v>
      </c>
      <c r="AI25">
        <f t="shared" si="22"/>
        <v>-1.1733259420942943E-3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55056.460654699753</v>
      </c>
      <c r="AO25">
        <f t="shared" si="26"/>
        <v>600.03800000000001</v>
      </c>
      <c r="AP25">
        <f t="shared" si="27"/>
        <v>505.83131400239984</v>
      </c>
      <c r="AQ25">
        <f t="shared" si="28"/>
        <v>0.84299880007999461</v>
      </c>
      <c r="AR25">
        <f t="shared" si="29"/>
        <v>0.1653876841543897</v>
      </c>
      <c r="AS25">
        <v>1689721965.0999999</v>
      </c>
      <c r="AT25">
        <v>400.03</v>
      </c>
      <c r="AU25">
        <v>411.31400000000002</v>
      </c>
      <c r="AV25">
        <v>13.0002</v>
      </c>
      <c r="AW25">
        <v>11.2342</v>
      </c>
      <c r="AX25">
        <v>402.76</v>
      </c>
      <c r="AY25">
        <v>13.110200000000001</v>
      </c>
      <c r="AZ25">
        <v>400.15100000000001</v>
      </c>
      <c r="BA25">
        <v>100.794</v>
      </c>
      <c r="BB25">
        <v>3.1180599999999999E-2</v>
      </c>
      <c r="BC25">
        <v>18.0032</v>
      </c>
      <c r="BD25">
        <v>17.514800000000001</v>
      </c>
      <c r="BE25">
        <v>999.9</v>
      </c>
      <c r="BF25">
        <v>0</v>
      </c>
      <c r="BG25">
        <v>0</v>
      </c>
      <c r="BH25">
        <v>10021.200000000001</v>
      </c>
      <c r="BI25">
        <v>0</v>
      </c>
      <c r="BJ25">
        <v>466.86200000000002</v>
      </c>
      <c r="BK25">
        <v>-11.2844</v>
      </c>
      <c r="BL25">
        <v>405.29899999999998</v>
      </c>
      <c r="BM25">
        <v>415.988</v>
      </c>
      <c r="BN25">
        <v>1.7659899999999999</v>
      </c>
      <c r="BO25">
        <v>411.31400000000002</v>
      </c>
      <c r="BP25">
        <v>11.2342</v>
      </c>
      <c r="BQ25">
        <v>1.3103499999999999</v>
      </c>
      <c r="BR25">
        <v>1.13235</v>
      </c>
      <c r="BS25">
        <v>10.918100000000001</v>
      </c>
      <c r="BT25">
        <v>8.7406500000000005</v>
      </c>
      <c r="BU25">
        <v>600.03800000000001</v>
      </c>
      <c r="BV25">
        <v>0.90003999999999995</v>
      </c>
      <c r="BW25">
        <v>9.9960199999999999E-2</v>
      </c>
      <c r="BX25">
        <v>0</v>
      </c>
      <c r="BY25">
        <v>2.1909000000000001</v>
      </c>
      <c r="BZ25">
        <v>0</v>
      </c>
      <c r="CA25">
        <v>2762.21</v>
      </c>
      <c r="CB25">
        <v>5733.62</v>
      </c>
      <c r="CC25">
        <v>35.936999999999998</v>
      </c>
      <c r="CD25">
        <v>40.186999999999998</v>
      </c>
      <c r="CE25">
        <v>38.375</v>
      </c>
      <c r="CF25">
        <v>37.936999999999998</v>
      </c>
      <c r="CG25">
        <v>35.875</v>
      </c>
      <c r="CH25">
        <v>540.05999999999995</v>
      </c>
      <c r="CI25">
        <v>59.98</v>
      </c>
      <c r="CJ25">
        <v>0</v>
      </c>
      <c r="CK25">
        <v>1689721969.0999999</v>
      </c>
      <c r="CL25">
        <v>0</v>
      </c>
      <c r="CM25">
        <v>1689721487.0999999</v>
      </c>
      <c r="CN25" t="s">
        <v>354</v>
      </c>
      <c r="CO25">
        <v>1689721487.0999999</v>
      </c>
      <c r="CP25">
        <v>1689721478.0999999</v>
      </c>
      <c r="CQ25">
        <v>63</v>
      </c>
      <c r="CR25">
        <v>0.158</v>
      </c>
      <c r="CS25">
        <v>-4.9000000000000002E-2</v>
      </c>
      <c r="CT25">
        <v>-2.7309999999999999</v>
      </c>
      <c r="CU25">
        <v>-0.11</v>
      </c>
      <c r="CV25">
        <v>412</v>
      </c>
      <c r="CW25">
        <v>11</v>
      </c>
      <c r="CX25">
        <v>0.08</v>
      </c>
      <c r="CY25">
        <v>0.03</v>
      </c>
      <c r="CZ25">
        <v>12.115525272810499</v>
      </c>
      <c r="DA25">
        <v>0.43531043096813299</v>
      </c>
      <c r="DB25">
        <v>5.2074799007903197E-2</v>
      </c>
      <c r="DC25">
        <v>1</v>
      </c>
      <c r="DD25">
        <v>411.28559999999999</v>
      </c>
      <c r="DE25">
        <v>0.41684210526290699</v>
      </c>
      <c r="DF25">
        <v>4.2114605542493203E-2</v>
      </c>
      <c r="DG25">
        <v>-1</v>
      </c>
      <c r="DH25">
        <v>600.00247619047605</v>
      </c>
      <c r="DI25">
        <v>-6.3973038900754106E-2</v>
      </c>
      <c r="DJ25">
        <v>8.9882261106831798E-2</v>
      </c>
      <c r="DK25">
        <v>1</v>
      </c>
      <c r="DL25">
        <v>2</v>
      </c>
      <c r="DM25">
        <v>2</v>
      </c>
      <c r="DN25" t="s">
        <v>355</v>
      </c>
      <c r="DO25">
        <v>2.65354</v>
      </c>
      <c r="DP25">
        <v>2.7636400000000001</v>
      </c>
      <c r="DQ25">
        <v>9.5140600000000006E-2</v>
      </c>
      <c r="DR25">
        <v>9.6994999999999998E-2</v>
      </c>
      <c r="DS25">
        <v>7.7622300000000005E-2</v>
      </c>
      <c r="DT25">
        <v>6.9523299999999996E-2</v>
      </c>
      <c r="DU25">
        <v>28715</v>
      </c>
      <c r="DV25">
        <v>29958.799999999999</v>
      </c>
      <c r="DW25">
        <v>29482</v>
      </c>
      <c r="DX25">
        <v>30930.5</v>
      </c>
      <c r="DY25">
        <v>35656.1</v>
      </c>
      <c r="DZ25">
        <v>37755.4</v>
      </c>
      <c r="EA25">
        <v>40483.1</v>
      </c>
      <c r="EB25">
        <v>42929.9</v>
      </c>
      <c r="EC25">
        <v>1.8534999999999999</v>
      </c>
      <c r="ED25">
        <v>2.2061999999999999</v>
      </c>
      <c r="EE25">
        <v>-3.1776699999999998E-2</v>
      </c>
      <c r="EF25">
        <v>0</v>
      </c>
      <c r="EG25">
        <v>18.042400000000001</v>
      </c>
      <c r="EH25">
        <v>999.9</v>
      </c>
      <c r="EI25">
        <v>41.381</v>
      </c>
      <c r="EJ25">
        <v>27.654</v>
      </c>
      <c r="EK25">
        <v>15.2697</v>
      </c>
      <c r="EL25">
        <v>61.229300000000002</v>
      </c>
      <c r="EM25">
        <v>11.5825</v>
      </c>
      <c r="EN25">
        <v>1</v>
      </c>
      <c r="EO25">
        <v>-0.22379099999999999</v>
      </c>
      <c r="EP25">
        <v>3.5168400000000002</v>
      </c>
      <c r="EQ25">
        <v>20.264900000000001</v>
      </c>
      <c r="ER25">
        <v>5.2411000000000003</v>
      </c>
      <c r="ES25">
        <v>11.8302</v>
      </c>
      <c r="ET25">
        <v>4.9821999999999997</v>
      </c>
      <c r="EU25">
        <v>3.2989999999999999</v>
      </c>
      <c r="EV25">
        <v>173</v>
      </c>
      <c r="EW25">
        <v>4071.3</v>
      </c>
      <c r="EX25">
        <v>9308.7999999999993</v>
      </c>
      <c r="EY25">
        <v>61.4</v>
      </c>
      <c r="EZ25">
        <v>1.87347</v>
      </c>
      <c r="FA25">
        <v>1.8791199999999999</v>
      </c>
      <c r="FB25">
        <v>1.87948</v>
      </c>
      <c r="FC25">
        <v>1.8801600000000001</v>
      </c>
      <c r="FD25">
        <v>1.87775</v>
      </c>
      <c r="FE25">
        <v>1.87683</v>
      </c>
      <c r="FF25">
        <v>1.8773599999999999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-2.73</v>
      </c>
      <c r="FV25">
        <v>-0.11</v>
      </c>
      <c r="FW25">
        <v>-2.7314041341871298</v>
      </c>
      <c r="FX25">
        <v>1.4527828764109799E-4</v>
      </c>
      <c r="FY25">
        <v>-4.3579519040863002E-7</v>
      </c>
      <c r="FZ25">
        <v>2.0799061152897499E-10</v>
      </c>
      <c r="GA25">
        <v>-0.109972727272726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</v>
      </c>
      <c r="GJ25">
        <v>8.1</v>
      </c>
      <c r="GK25">
        <v>1.0546899999999999</v>
      </c>
      <c r="GL25">
        <v>2.5476100000000002</v>
      </c>
      <c r="GM25">
        <v>1.54541</v>
      </c>
      <c r="GN25">
        <v>2.2839399999999999</v>
      </c>
      <c r="GO25">
        <v>1.5979000000000001</v>
      </c>
      <c r="GP25">
        <v>2.3303199999999999</v>
      </c>
      <c r="GQ25">
        <v>31.020199999999999</v>
      </c>
      <c r="GR25">
        <v>15.6556</v>
      </c>
      <c r="GS25">
        <v>18</v>
      </c>
      <c r="GT25">
        <v>395.19299999999998</v>
      </c>
      <c r="GU25">
        <v>663.67899999999997</v>
      </c>
      <c r="GV25">
        <v>15.399900000000001</v>
      </c>
      <c r="GW25">
        <v>23.901499999999999</v>
      </c>
      <c r="GX25">
        <v>29.9999</v>
      </c>
      <c r="GY25">
        <v>24.010400000000001</v>
      </c>
      <c r="GZ25">
        <v>23.989000000000001</v>
      </c>
      <c r="HA25">
        <v>21.181000000000001</v>
      </c>
      <c r="HB25">
        <v>30</v>
      </c>
      <c r="HC25">
        <v>-30</v>
      </c>
      <c r="HD25">
        <v>15.4194</v>
      </c>
      <c r="HE25">
        <v>411.20699999999999</v>
      </c>
      <c r="HF25">
        <v>0</v>
      </c>
      <c r="HG25">
        <v>100.40300000000001</v>
      </c>
      <c r="HH25">
        <v>99.4739</v>
      </c>
    </row>
    <row r="26" spans="1:216" x14ac:dyDescent="0.2">
      <c r="A26">
        <v>8</v>
      </c>
      <c r="B26">
        <v>1689722026.0999999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1689722026.0999999</v>
      </c>
      <c r="M26">
        <f t="shared" si="0"/>
        <v>1.6110171151349597E-3</v>
      </c>
      <c r="N26">
        <f t="shared" si="1"/>
        <v>1.6110171151349597</v>
      </c>
      <c r="O26">
        <f t="shared" si="2"/>
        <v>9.4171492983095462</v>
      </c>
      <c r="P26">
        <f t="shared" si="3"/>
        <v>399.97399999999999</v>
      </c>
      <c r="Q26">
        <f t="shared" si="4"/>
        <v>323.97172886798847</v>
      </c>
      <c r="R26">
        <f t="shared" si="5"/>
        <v>32.665049299579422</v>
      </c>
      <c r="S26">
        <f t="shared" si="6"/>
        <v>40.328118981868798</v>
      </c>
      <c r="T26">
        <f t="shared" si="7"/>
        <v>0.21704940772400361</v>
      </c>
      <c r="U26">
        <f t="shared" si="8"/>
        <v>3.3241300354600449</v>
      </c>
      <c r="V26">
        <f t="shared" si="9"/>
        <v>0.20947222046584132</v>
      </c>
      <c r="W26">
        <f t="shared" si="10"/>
        <v>0.13157888085682612</v>
      </c>
      <c r="X26">
        <f t="shared" si="11"/>
        <v>82.683637960423667</v>
      </c>
      <c r="Y26">
        <f t="shared" si="12"/>
        <v>18.016208162938572</v>
      </c>
      <c r="Z26">
        <f t="shared" si="13"/>
        <v>18.016208162938572</v>
      </c>
      <c r="AA26">
        <f t="shared" si="14"/>
        <v>2.0733896307734989</v>
      </c>
      <c r="AB26">
        <f t="shared" si="15"/>
        <v>63.472170865636244</v>
      </c>
      <c r="AC26">
        <f t="shared" si="16"/>
        <v>1.3109608019875203</v>
      </c>
      <c r="AD26">
        <f t="shared" si="17"/>
        <v>2.065410374513081</v>
      </c>
      <c r="AE26">
        <f t="shared" si="18"/>
        <v>0.76242882878597862</v>
      </c>
      <c r="AF26">
        <f t="shared" si="19"/>
        <v>-71.045854777451723</v>
      </c>
      <c r="AG26">
        <f t="shared" si="20"/>
        <v>-10.987066440607256</v>
      </c>
      <c r="AH26">
        <f t="shared" si="21"/>
        <v>-0.65092244358808526</v>
      </c>
      <c r="AI26">
        <f t="shared" si="22"/>
        <v>-2.0570122339869101E-4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55017.697410630826</v>
      </c>
      <c r="AO26">
        <f t="shared" si="26"/>
        <v>499.92500000000001</v>
      </c>
      <c r="AP26">
        <f t="shared" si="27"/>
        <v>421.43731500540082</v>
      </c>
      <c r="AQ26">
        <f t="shared" si="28"/>
        <v>0.8430010801728276</v>
      </c>
      <c r="AR26">
        <f t="shared" si="29"/>
        <v>0.16539208473355738</v>
      </c>
      <c r="AS26">
        <v>1689722026.0999999</v>
      </c>
      <c r="AT26">
        <v>399.97399999999999</v>
      </c>
      <c r="AU26">
        <v>411.08800000000002</v>
      </c>
      <c r="AV26">
        <v>13.0021</v>
      </c>
      <c r="AW26">
        <v>11.245699999999999</v>
      </c>
      <c r="AX26">
        <v>402.70400000000001</v>
      </c>
      <c r="AY26">
        <v>13.112</v>
      </c>
      <c r="AZ26">
        <v>400.14299999999997</v>
      </c>
      <c r="BA26">
        <v>100.79600000000001</v>
      </c>
      <c r="BB26">
        <v>3.0851199999999999E-2</v>
      </c>
      <c r="BC26">
        <v>17.954899999999999</v>
      </c>
      <c r="BD26">
        <v>17.477599999999999</v>
      </c>
      <c r="BE26">
        <v>999.9</v>
      </c>
      <c r="BF26">
        <v>0</v>
      </c>
      <c r="BG26">
        <v>0</v>
      </c>
      <c r="BH26">
        <v>10011.9</v>
      </c>
      <c r="BI26">
        <v>0</v>
      </c>
      <c r="BJ26">
        <v>417.005</v>
      </c>
      <c r="BK26">
        <v>-11.1144</v>
      </c>
      <c r="BL26">
        <v>405.24299999999999</v>
      </c>
      <c r="BM26">
        <v>415.76400000000001</v>
      </c>
      <c r="BN26">
        <v>1.7564</v>
      </c>
      <c r="BO26">
        <v>411.08800000000002</v>
      </c>
      <c r="BP26">
        <v>11.245699999999999</v>
      </c>
      <c r="BQ26">
        <v>1.3105599999999999</v>
      </c>
      <c r="BR26">
        <v>1.1335200000000001</v>
      </c>
      <c r="BS26">
        <v>10.920500000000001</v>
      </c>
      <c r="BT26">
        <v>8.75596</v>
      </c>
      <c r="BU26">
        <v>499.92500000000001</v>
      </c>
      <c r="BV26">
        <v>0.89996399999999999</v>
      </c>
      <c r="BW26">
        <v>0.100036</v>
      </c>
      <c r="BX26">
        <v>0</v>
      </c>
      <c r="BY26">
        <v>2.5276000000000001</v>
      </c>
      <c r="BZ26">
        <v>0</v>
      </c>
      <c r="CA26">
        <v>2447.2800000000002</v>
      </c>
      <c r="CB26">
        <v>4776.92</v>
      </c>
      <c r="CC26">
        <v>35.375</v>
      </c>
      <c r="CD26">
        <v>39.936999999999998</v>
      </c>
      <c r="CE26">
        <v>38</v>
      </c>
      <c r="CF26">
        <v>37.686999999999998</v>
      </c>
      <c r="CG26">
        <v>35.5</v>
      </c>
      <c r="CH26">
        <v>449.91</v>
      </c>
      <c r="CI26">
        <v>50.01</v>
      </c>
      <c r="CJ26">
        <v>0</v>
      </c>
      <c r="CK26">
        <v>1689722030.3</v>
      </c>
      <c r="CL26">
        <v>0</v>
      </c>
      <c r="CM26">
        <v>1689721487.0999999</v>
      </c>
      <c r="CN26" t="s">
        <v>354</v>
      </c>
      <c r="CO26">
        <v>1689721487.0999999</v>
      </c>
      <c r="CP26">
        <v>1689721478.0999999</v>
      </c>
      <c r="CQ26">
        <v>63</v>
      </c>
      <c r="CR26">
        <v>0.158</v>
      </c>
      <c r="CS26">
        <v>-4.9000000000000002E-2</v>
      </c>
      <c r="CT26">
        <v>-2.7309999999999999</v>
      </c>
      <c r="CU26">
        <v>-0.11</v>
      </c>
      <c r="CV26">
        <v>412</v>
      </c>
      <c r="CW26">
        <v>11</v>
      </c>
      <c r="CX26">
        <v>0.08</v>
      </c>
      <c r="CY26">
        <v>0.03</v>
      </c>
      <c r="CZ26">
        <v>11.795227237970501</v>
      </c>
      <c r="DA26">
        <v>-0.21908478027403699</v>
      </c>
      <c r="DB26">
        <v>5.8754583360586699E-2</v>
      </c>
      <c r="DC26">
        <v>1</v>
      </c>
      <c r="DD26">
        <v>411.01589999999999</v>
      </c>
      <c r="DE26">
        <v>-0.154646616541152</v>
      </c>
      <c r="DF26">
        <v>3.9299999999994201E-2</v>
      </c>
      <c r="DG26">
        <v>-1</v>
      </c>
      <c r="DH26">
        <v>500.00795238095202</v>
      </c>
      <c r="DI26">
        <v>0.35058779142951002</v>
      </c>
      <c r="DJ26">
        <v>0.14562655310938699</v>
      </c>
      <c r="DK26">
        <v>1</v>
      </c>
      <c r="DL26">
        <v>2</v>
      </c>
      <c r="DM26">
        <v>2</v>
      </c>
      <c r="DN26" t="s">
        <v>355</v>
      </c>
      <c r="DO26">
        <v>2.6535500000000001</v>
      </c>
      <c r="DP26">
        <v>2.7632400000000001</v>
      </c>
      <c r="DQ26">
        <v>9.5137100000000002E-2</v>
      </c>
      <c r="DR26">
        <v>9.6960599999999994E-2</v>
      </c>
      <c r="DS26">
        <v>7.7635899999999994E-2</v>
      </c>
      <c r="DT26">
        <v>6.9581599999999993E-2</v>
      </c>
      <c r="DU26">
        <v>28719.1</v>
      </c>
      <c r="DV26">
        <v>29962.3</v>
      </c>
      <c r="DW26">
        <v>29485.8</v>
      </c>
      <c r="DX26">
        <v>30932.799999999999</v>
      </c>
      <c r="DY26">
        <v>35659.9</v>
      </c>
      <c r="DZ26">
        <v>37754.800000000003</v>
      </c>
      <c r="EA26">
        <v>40488.1</v>
      </c>
      <c r="EB26">
        <v>42932</v>
      </c>
      <c r="EC26">
        <v>1.855</v>
      </c>
      <c r="ED26">
        <v>2.20668</v>
      </c>
      <c r="EE26">
        <v>-3.0521300000000001E-2</v>
      </c>
      <c r="EF26">
        <v>0</v>
      </c>
      <c r="EG26">
        <v>17.984400000000001</v>
      </c>
      <c r="EH26">
        <v>999.9</v>
      </c>
      <c r="EI26">
        <v>41.344000000000001</v>
      </c>
      <c r="EJ26">
        <v>27.684000000000001</v>
      </c>
      <c r="EK26">
        <v>15.281700000000001</v>
      </c>
      <c r="EL26">
        <v>61.4893</v>
      </c>
      <c r="EM26">
        <v>11.855</v>
      </c>
      <c r="EN26">
        <v>1</v>
      </c>
      <c r="EO26">
        <v>-0.23050599999999999</v>
      </c>
      <c r="EP26">
        <v>2.7071000000000001</v>
      </c>
      <c r="EQ26">
        <v>20.2819</v>
      </c>
      <c r="ER26">
        <v>5.2411000000000003</v>
      </c>
      <c r="ES26">
        <v>11.8302</v>
      </c>
      <c r="ET26">
        <v>4.9814999999999996</v>
      </c>
      <c r="EU26">
        <v>3.2989999999999999</v>
      </c>
      <c r="EV26">
        <v>173</v>
      </c>
      <c r="EW26">
        <v>4072.5</v>
      </c>
      <c r="EX26">
        <v>9313.6</v>
      </c>
      <c r="EY26">
        <v>61.4</v>
      </c>
      <c r="EZ26">
        <v>1.87347</v>
      </c>
      <c r="FA26">
        <v>1.87913</v>
      </c>
      <c r="FB26">
        <v>1.87947</v>
      </c>
      <c r="FC26">
        <v>1.88019</v>
      </c>
      <c r="FD26">
        <v>1.87775</v>
      </c>
      <c r="FE26">
        <v>1.87683</v>
      </c>
      <c r="FF26">
        <v>1.87731</v>
      </c>
      <c r="FG26">
        <v>1.875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-2.73</v>
      </c>
      <c r="FV26">
        <v>-0.1099</v>
      </c>
      <c r="FW26">
        <v>-2.7314041341871298</v>
      </c>
      <c r="FX26">
        <v>1.4527828764109799E-4</v>
      </c>
      <c r="FY26">
        <v>-4.3579519040863002E-7</v>
      </c>
      <c r="FZ26">
        <v>2.0799061152897499E-10</v>
      </c>
      <c r="GA26">
        <v>-0.109972727272726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</v>
      </c>
      <c r="GJ26">
        <v>9.1</v>
      </c>
      <c r="GK26">
        <v>1.0546899999999999</v>
      </c>
      <c r="GL26">
        <v>2.5476100000000002</v>
      </c>
      <c r="GM26">
        <v>1.54541</v>
      </c>
      <c r="GN26">
        <v>2.2839399999999999</v>
      </c>
      <c r="GO26">
        <v>1.5979000000000001</v>
      </c>
      <c r="GP26">
        <v>2.4267599999999998</v>
      </c>
      <c r="GQ26">
        <v>31.020199999999999</v>
      </c>
      <c r="GR26">
        <v>15.6731</v>
      </c>
      <c r="GS26">
        <v>18</v>
      </c>
      <c r="GT26">
        <v>395.81</v>
      </c>
      <c r="GU26">
        <v>663.87300000000005</v>
      </c>
      <c r="GV26">
        <v>15.703200000000001</v>
      </c>
      <c r="GW26">
        <v>23.863399999999999</v>
      </c>
      <c r="GX26">
        <v>29.999600000000001</v>
      </c>
      <c r="GY26">
        <v>23.991099999999999</v>
      </c>
      <c r="GZ26">
        <v>23.972799999999999</v>
      </c>
      <c r="HA26">
        <v>21.166499999999999</v>
      </c>
      <c r="HB26">
        <v>30</v>
      </c>
      <c r="HC26">
        <v>-30</v>
      </c>
      <c r="HD26">
        <v>15.7203</v>
      </c>
      <c r="HE26">
        <v>410.99299999999999</v>
      </c>
      <c r="HF26">
        <v>0</v>
      </c>
      <c r="HG26">
        <v>100.41500000000001</v>
      </c>
      <c r="HH26">
        <v>99.479900000000001</v>
      </c>
    </row>
    <row r="27" spans="1:216" x14ac:dyDescent="0.2">
      <c r="A27">
        <v>9</v>
      </c>
      <c r="B27">
        <v>1689722087.0999999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1689722087.0999999</v>
      </c>
      <c r="M27">
        <f t="shared" si="0"/>
        <v>1.5867706995965286E-3</v>
      </c>
      <c r="N27">
        <f t="shared" si="1"/>
        <v>1.5867706995965287</v>
      </c>
      <c r="O27">
        <f t="shared" si="2"/>
        <v>8.7820813445845864</v>
      </c>
      <c r="P27">
        <f t="shared" si="3"/>
        <v>399.983</v>
      </c>
      <c r="Q27">
        <f t="shared" si="4"/>
        <v>328.13441891344092</v>
      </c>
      <c r="R27">
        <f t="shared" si="5"/>
        <v>33.085850488804262</v>
      </c>
      <c r="S27">
        <f t="shared" si="6"/>
        <v>40.330355407045403</v>
      </c>
      <c r="T27">
        <f t="shared" si="7"/>
        <v>0.21484506675208162</v>
      </c>
      <c r="U27">
        <f t="shared" si="8"/>
        <v>3.3141657294839586</v>
      </c>
      <c r="V27">
        <f t="shared" si="9"/>
        <v>0.20739667503941883</v>
      </c>
      <c r="W27">
        <f t="shared" si="10"/>
        <v>0.1302706176814728</v>
      </c>
      <c r="X27">
        <f t="shared" si="11"/>
        <v>61.995548607528541</v>
      </c>
      <c r="Y27">
        <f t="shared" si="12"/>
        <v>17.970837760062661</v>
      </c>
      <c r="Z27">
        <f t="shared" si="13"/>
        <v>17.970837760062661</v>
      </c>
      <c r="AA27">
        <f t="shared" si="14"/>
        <v>2.0674820782416239</v>
      </c>
      <c r="AB27">
        <f t="shared" si="15"/>
        <v>63.144003736201157</v>
      </c>
      <c r="AC27">
        <f t="shared" si="16"/>
        <v>1.30895715023684</v>
      </c>
      <c r="AD27">
        <f t="shared" si="17"/>
        <v>2.0729714189573953</v>
      </c>
      <c r="AE27">
        <f t="shared" si="18"/>
        <v>0.75852492800478388</v>
      </c>
      <c r="AF27">
        <f t="shared" si="19"/>
        <v>-69.976587852206919</v>
      </c>
      <c r="AG27">
        <f t="shared" si="20"/>
        <v>7.5332666633854215</v>
      </c>
      <c r="AH27">
        <f t="shared" si="21"/>
        <v>0.44767528011614033</v>
      </c>
      <c r="AI27">
        <f t="shared" si="22"/>
        <v>-9.7301176819719615E-5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54761.104662393322</v>
      </c>
      <c r="AO27">
        <f t="shared" si="26"/>
        <v>374.839</v>
      </c>
      <c r="AP27">
        <f t="shared" si="27"/>
        <v>315.98975699871943</v>
      </c>
      <c r="AQ27">
        <f t="shared" si="28"/>
        <v>0.84300128054636636</v>
      </c>
      <c r="AR27">
        <f t="shared" si="29"/>
        <v>0.16539247145448724</v>
      </c>
      <c r="AS27">
        <v>1689722087.0999999</v>
      </c>
      <c r="AT27">
        <v>399.983</v>
      </c>
      <c r="AU27">
        <v>410.38600000000002</v>
      </c>
      <c r="AV27">
        <v>12.9818</v>
      </c>
      <c r="AW27">
        <v>11.2516</v>
      </c>
      <c r="AX27">
        <v>402.71300000000002</v>
      </c>
      <c r="AY27">
        <v>13.091799999999999</v>
      </c>
      <c r="AZ27">
        <v>400.09699999999998</v>
      </c>
      <c r="BA27">
        <v>100.79900000000001</v>
      </c>
      <c r="BB27">
        <v>3.1173800000000002E-2</v>
      </c>
      <c r="BC27">
        <v>18.013000000000002</v>
      </c>
      <c r="BD27">
        <v>17.542100000000001</v>
      </c>
      <c r="BE27">
        <v>999.9</v>
      </c>
      <c r="BF27">
        <v>0</v>
      </c>
      <c r="BG27">
        <v>0</v>
      </c>
      <c r="BH27">
        <v>9965</v>
      </c>
      <c r="BI27">
        <v>0</v>
      </c>
      <c r="BJ27">
        <v>450.37299999999999</v>
      </c>
      <c r="BK27">
        <v>-10.4038</v>
      </c>
      <c r="BL27">
        <v>405.24299999999999</v>
      </c>
      <c r="BM27">
        <v>415.05599999999998</v>
      </c>
      <c r="BN27">
        <v>1.7302200000000001</v>
      </c>
      <c r="BO27">
        <v>410.38600000000002</v>
      </c>
      <c r="BP27">
        <v>11.2516</v>
      </c>
      <c r="BQ27">
        <v>1.3085599999999999</v>
      </c>
      <c r="BR27">
        <v>1.13415</v>
      </c>
      <c r="BS27">
        <v>10.897500000000001</v>
      </c>
      <c r="BT27">
        <v>8.7642100000000003</v>
      </c>
      <c r="BU27">
        <v>374.839</v>
      </c>
      <c r="BV27">
        <v>0.89994799999999997</v>
      </c>
      <c r="BW27">
        <v>0.100052</v>
      </c>
      <c r="BX27">
        <v>0</v>
      </c>
      <c r="BY27">
        <v>2.4152</v>
      </c>
      <c r="BZ27">
        <v>0</v>
      </c>
      <c r="CA27">
        <v>2028.61</v>
      </c>
      <c r="CB27">
        <v>3581.68</v>
      </c>
      <c r="CC27">
        <v>35.061999999999998</v>
      </c>
      <c r="CD27">
        <v>39.625</v>
      </c>
      <c r="CE27">
        <v>37.625</v>
      </c>
      <c r="CF27">
        <v>37.436999999999998</v>
      </c>
      <c r="CG27">
        <v>35.125</v>
      </c>
      <c r="CH27">
        <v>337.34</v>
      </c>
      <c r="CI27">
        <v>37.5</v>
      </c>
      <c r="CJ27">
        <v>0</v>
      </c>
      <c r="CK27">
        <v>1689722091.5</v>
      </c>
      <c r="CL27">
        <v>0</v>
      </c>
      <c r="CM27">
        <v>1689721487.0999999</v>
      </c>
      <c r="CN27" t="s">
        <v>354</v>
      </c>
      <c r="CO27">
        <v>1689721487.0999999</v>
      </c>
      <c r="CP27">
        <v>1689721478.0999999</v>
      </c>
      <c r="CQ27">
        <v>63</v>
      </c>
      <c r="CR27">
        <v>0.158</v>
      </c>
      <c r="CS27">
        <v>-4.9000000000000002E-2</v>
      </c>
      <c r="CT27">
        <v>-2.7309999999999999</v>
      </c>
      <c r="CU27">
        <v>-0.11</v>
      </c>
      <c r="CV27">
        <v>412</v>
      </c>
      <c r="CW27">
        <v>11</v>
      </c>
      <c r="CX27">
        <v>0.08</v>
      </c>
      <c r="CY27">
        <v>0.03</v>
      </c>
      <c r="CZ27">
        <v>11.1367763347451</v>
      </c>
      <c r="DA27">
        <v>0.57777025576667895</v>
      </c>
      <c r="DB27">
        <v>9.0293364187783706E-2</v>
      </c>
      <c r="DC27">
        <v>1</v>
      </c>
      <c r="DD27">
        <v>410.41985</v>
      </c>
      <c r="DE27">
        <v>0.51983458646537395</v>
      </c>
      <c r="DF27">
        <v>7.68799551248531E-2</v>
      </c>
      <c r="DG27">
        <v>-1</v>
      </c>
      <c r="DH27">
        <v>374.97705000000002</v>
      </c>
      <c r="DI27">
        <v>-0.24207800720101</v>
      </c>
      <c r="DJ27">
        <v>0.14857606637679299</v>
      </c>
      <c r="DK27">
        <v>1</v>
      </c>
      <c r="DL27">
        <v>2</v>
      </c>
      <c r="DM27">
        <v>2</v>
      </c>
      <c r="DN27" t="s">
        <v>355</v>
      </c>
      <c r="DO27">
        <v>2.65347</v>
      </c>
      <c r="DP27">
        <v>2.76315</v>
      </c>
      <c r="DQ27">
        <v>9.5148700000000003E-2</v>
      </c>
      <c r="DR27">
        <v>9.6844600000000003E-2</v>
      </c>
      <c r="DS27">
        <v>7.7552899999999994E-2</v>
      </c>
      <c r="DT27">
        <v>6.9616399999999995E-2</v>
      </c>
      <c r="DU27">
        <v>28720.7</v>
      </c>
      <c r="DV27">
        <v>29969.9</v>
      </c>
      <c r="DW27">
        <v>29487.599999999999</v>
      </c>
      <c r="DX27">
        <v>30936.400000000001</v>
      </c>
      <c r="DY27">
        <v>35665.1</v>
      </c>
      <c r="DZ27">
        <v>37757.1</v>
      </c>
      <c r="EA27">
        <v>40490.400000000001</v>
      </c>
      <c r="EB27">
        <v>42936.3</v>
      </c>
      <c r="EC27">
        <v>1.8545199999999999</v>
      </c>
      <c r="ED27">
        <v>2.2072500000000002</v>
      </c>
      <c r="EE27">
        <v>-2.3990899999999999E-2</v>
      </c>
      <c r="EF27">
        <v>0</v>
      </c>
      <c r="EG27">
        <v>17.9405</v>
      </c>
      <c r="EH27">
        <v>999.9</v>
      </c>
      <c r="EI27">
        <v>41.32</v>
      </c>
      <c r="EJ27">
        <v>27.724</v>
      </c>
      <c r="EK27">
        <v>15.3087</v>
      </c>
      <c r="EL27">
        <v>61.689300000000003</v>
      </c>
      <c r="EM27">
        <v>11.802899999999999</v>
      </c>
      <c r="EN27">
        <v>1</v>
      </c>
      <c r="EO27">
        <v>-0.23135700000000001</v>
      </c>
      <c r="EP27">
        <v>3.3285200000000001</v>
      </c>
      <c r="EQ27">
        <v>20.270399999999999</v>
      </c>
      <c r="ER27">
        <v>5.2408000000000001</v>
      </c>
      <c r="ES27">
        <v>11.8302</v>
      </c>
      <c r="ET27">
        <v>4.9820000000000002</v>
      </c>
      <c r="EU27">
        <v>3.2989999999999999</v>
      </c>
      <c r="EV27">
        <v>173</v>
      </c>
      <c r="EW27">
        <v>4074.1</v>
      </c>
      <c r="EX27">
        <v>9319.4</v>
      </c>
      <c r="EY27">
        <v>61.4</v>
      </c>
      <c r="EZ27">
        <v>1.87348</v>
      </c>
      <c r="FA27">
        <v>1.8791800000000001</v>
      </c>
      <c r="FB27">
        <v>1.8794900000000001</v>
      </c>
      <c r="FC27">
        <v>1.88018</v>
      </c>
      <c r="FD27">
        <v>1.87775</v>
      </c>
      <c r="FE27">
        <v>1.87683</v>
      </c>
      <c r="FF27">
        <v>1.8773500000000001</v>
      </c>
      <c r="FG27">
        <v>1.8750100000000001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-2.73</v>
      </c>
      <c r="FV27">
        <v>-0.11</v>
      </c>
      <c r="FW27">
        <v>-2.7314041341871298</v>
      </c>
      <c r="FX27">
        <v>1.4527828764109799E-4</v>
      </c>
      <c r="FY27">
        <v>-4.3579519040863002E-7</v>
      </c>
      <c r="FZ27">
        <v>2.0799061152897499E-10</v>
      </c>
      <c r="GA27">
        <v>-0.109972727272726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</v>
      </c>
      <c r="GJ27">
        <v>10.199999999999999</v>
      </c>
      <c r="GK27">
        <v>1.0534699999999999</v>
      </c>
      <c r="GL27">
        <v>2.5622600000000002</v>
      </c>
      <c r="GM27">
        <v>1.54541</v>
      </c>
      <c r="GN27">
        <v>2.2827099999999998</v>
      </c>
      <c r="GO27">
        <v>1.5979000000000001</v>
      </c>
      <c r="GP27">
        <v>2.3278799999999999</v>
      </c>
      <c r="GQ27">
        <v>30.9985</v>
      </c>
      <c r="GR27">
        <v>15.646800000000001</v>
      </c>
      <c r="GS27">
        <v>18</v>
      </c>
      <c r="GT27">
        <v>395.35399999999998</v>
      </c>
      <c r="GU27">
        <v>664.02099999999996</v>
      </c>
      <c r="GV27">
        <v>15.6782</v>
      </c>
      <c r="GW27">
        <v>23.811900000000001</v>
      </c>
      <c r="GX27">
        <v>30.000399999999999</v>
      </c>
      <c r="GY27">
        <v>23.959700000000002</v>
      </c>
      <c r="GZ27">
        <v>23.946300000000001</v>
      </c>
      <c r="HA27">
        <v>21.144500000000001</v>
      </c>
      <c r="HB27">
        <v>30</v>
      </c>
      <c r="HC27">
        <v>-30</v>
      </c>
      <c r="HD27">
        <v>15.6699</v>
      </c>
      <c r="HE27">
        <v>410.44299999999998</v>
      </c>
      <c r="HF27">
        <v>0</v>
      </c>
      <c r="HG27">
        <v>100.42100000000001</v>
      </c>
      <c r="HH27">
        <v>99.490600000000001</v>
      </c>
    </row>
    <row r="28" spans="1:216" x14ac:dyDescent="0.2">
      <c r="A28">
        <v>10</v>
      </c>
      <c r="B28">
        <v>1689722148.0999999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1689722148.0999999</v>
      </c>
      <c r="M28">
        <f t="shared" si="0"/>
        <v>1.5668609978055092E-3</v>
      </c>
      <c r="N28">
        <f t="shared" si="1"/>
        <v>1.5668609978055092</v>
      </c>
      <c r="O28">
        <f t="shared" si="2"/>
        <v>7.2163729394148506</v>
      </c>
      <c r="P28">
        <f t="shared" si="3"/>
        <v>400.02600000000001</v>
      </c>
      <c r="Q28">
        <f t="shared" si="4"/>
        <v>340.93868366421225</v>
      </c>
      <c r="R28">
        <f t="shared" si="5"/>
        <v>34.377477494456066</v>
      </c>
      <c r="S28">
        <f t="shared" si="6"/>
        <v>40.335360788045399</v>
      </c>
      <c r="T28">
        <f t="shared" si="7"/>
        <v>0.21769186910711424</v>
      </c>
      <c r="U28">
        <f t="shared" si="8"/>
        <v>3.3227624182630446</v>
      </c>
      <c r="V28">
        <f t="shared" si="9"/>
        <v>0.21006758757907543</v>
      </c>
      <c r="W28">
        <f t="shared" si="10"/>
        <v>0.13195500751630609</v>
      </c>
      <c r="X28">
        <f t="shared" si="11"/>
        <v>41.316572367814253</v>
      </c>
      <c r="Y28">
        <f t="shared" si="12"/>
        <v>17.811987096050395</v>
      </c>
      <c r="Z28">
        <f t="shared" si="13"/>
        <v>17.811987096050395</v>
      </c>
      <c r="AA28">
        <f t="shared" si="14"/>
        <v>2.0469147601887756</v>
      </c>
      <c r="AB28">
        <f t="shared" si="15"/>
        <v>63.282703092217709</v>
      </c>
      <c r="AC28">
        <f t="shared" si="16"/>
        <v>1.3073353239474499</v>
      </c>
      <c r="AD28">
        <f t="shared" si="17"/>
        <v>2.0658651733671305</v>
      </c>
      <c r="AE28">
        <f t="shared" si="18"/>
        <v>0.73957943624132572</v>
      </c>
      <c r="AF28">
        <f t="shared" si="19"/>
        <v>-69.09857000322296</v>
      </c>
      <c r="AG28">
        <f t="shared" si="20"/>
        <v>26.227934332853767</v>
      </c>
      <c r="AH28">
        <f t="shared" si="21"/>
        <v>1.5528906679153025</v>
      </c>
      <c r="AI28">
        <f t="shared" si="22"/>
        <v>-1.1726346396407905E-3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54983.403232705088</v>
      </c>
      <c r="AO28">
        <f t="shared" si="26"/>
        <v>249.80600000000001</v>
      </c>
      <c r="AP28">
        <f t="shared" si="27"/>
        <v>210.58705801441153</v>
      </c>
      <c r="AQ28">
        <f t="shared" si="28"/>
        <v>0.84300240192153719</v>
      </c>
      <c r="AR28">
        <f t="shared" si="29"/>
        <v>0.16539463570856686</v>
      </c>
      <c r="AS28">
        <v>1689722148.0999999</v>
      </c>
      <c r="AT28">
        <v>400.02600000000001</v>
      </c>
      <c r="AU28">
        <v>408.69099999999997</v>
      </c>
      <c r="AV28">
        <v>12.9655</v>
      </c>
      <c r="AW28">
        <v>11.2569</v>
      </c>
      <c r="AX28">
        <v>402.75599999999997</v>
      </c>
      <c r="AY28">
        <v>13.0754</v>
      </c>
      <c r="AZ28">
        <v>400.07799999999997</v>
      </c>
      <c r="BA28">
        <v>100.801</v>
      </c>
      <c r="BB28">
        <v>3.0847900000000001E-2</v>
      </c>
      <c r="BC28">
        <v>17.958400000000001</v>
      </c>
      <c r="BD28">
        <v>17.499300000000002</v>
      </c>
      <c r="BE28">
        <v>999.9</v>
      </c>
      <c r="BF28">
        <v>0</v>
      </c>
      <c r="BG28">
        <v>0</v>
      </c>
      <c r="BH28">
        <v>10005</v>
      </c>
      <c r="BI28">
        <v>0</v>
      </c>
      <c r="BJ28">
        <v>433.5</v>
      </c>
      <c r="BK28">
        <v>-8.6650399999999994</v>
      </c>
      <c r="BL28">
        <v>405.28100000000001</v>
      </c>
      <c r="BM28">
        <v>413.34399999999999</v>
      </c>
      <c r="BN28">
        <v>1.70855</v>
      </c>
      <c r="BO28">
        <v>408.69099999999997</v>
      </c>
      <c r="BP28">
        <v>11.2569</v>
      </c>
      <c r="BQ28">
        <v>1.3069299999999999</v>
      </c>
      <c r="BR28">
        <v>1.1347100000000001</v>
      </c>
      <c r="BS28">
        <v>10.8788</v>
      </c>
      <c r="BT28">
        <v>8.7714499999999997</v>
      </c>
      <c r="BU28">
        <v>249.80600000000001</v>
      </c>
      <c r="BV28">
        <v>0.89991600000000005</v>
      </c>
      <c r="BW28">
        <v>0.10008400000000001</v>
      </c>
      <c r="BX28">
        <v>0</v>
      </c>
      <c r="BY28">
        <v>2.5017</v>
      </c>
      <c r="BZ28">
        <v>0</v>
      </c>
      <c r="CA28">
        <v>1506.36</v>
      </c>
      <c r="CB28">
        <v>2386.94</v>
      </c>
      <c r="CC28">
        <v>34.436999999999998</v>
      </c>
      <c r="CD28">
        <v>39.311999999999998</v>
      </c>
      <c r="CE28">
        <v>37.186999999999998</v>
      </c>
      <c r="CF28">
        <v>37.186999999999998</v>
      </c>
      <c r="CG28">
        <v>34.686999999999998</v>
      </c>
      <c r="CH28">
        <v>224.8</v>
      </c>
      <c r="CI28">
        <v>25</v>
      </c>
      <c r="CJ28">
        <v>0</v>
      </c>
      <c r="CK28">
        <v>1689722152.0999999</v>
      </c>
      <c r="CL28">
        <v>0</v>
      </c>
      <c r="CM28">
        <v>1689721487.0999999</v>
      </c>
      <c r="CN28" t="s">
        <v>354</v>
      </c>
      <c r="CO28">
        <v>1689721487.0999999</v>
      </c>
      <c r="CP28">
        <v>1689721478.0999999</v>
      </c>
      <c r="CQ28">
        <v>63</v>
      </c>
      <c r="CR28">
        <v>0.158</v>
      </c>
      <c r="CS28">
        <v>-4.9000000000000002E-2</v>
      </c>
      <c r="CT28">
        <v>-2.7309999999999999</v>
      </c>
      <c r="CU28">
        <v>-0.11</v>
      </c>
      <c r="CV28">
        <v>412</v>
      </c>
      <c r="CW28">
        <v>11</v>
      </c>
      <c r="CX28">
        <v>0.08</v>
      </c>
      <c r="CY28">
        <v>0.03</v>
      </c>
      <c r="CZ28">
        <v>8.9922937561759007</v>
      </c>
      <c r="DA28">
        <v>1.1842930277914101</v>
      </c>
      <c r="DB28">
        <v>0.12219968748852</v>
      </c>
      <c r="DC28">
        <v>1</v>
      </c>
      <c r="DD28">
        <v>408.65414285714297</v>
      </c>
      <c r="DE28">
        <v>0.36397402597331102</v>
      </c>
      <c r="DF28">
        <v>4.46545318067951E-2</v>
      </c>
      <c r="DG28">
        <v>-1</v>
      </c>
      <c r="DH28">
        <v>250.01052380952399</v>
      </c>
      <c r="DI28">
        <v>-0.12521123759613001</v>
      </c>
      <c r="DJ28">
        <v>0.14110098344215799</v>
      </c>
      <c r="DK28">
        <v>1</v>
      </c>
      <c r="DL28">
        <v>2</v>
      </c>
      <c r="DM28">
        <v>2</v>
      </c>
      <c r="DN28" t="s">
        <v>355</v>
      </c>
      <c r="DO28">
        <v>2.65347</v>
      </c>
      <c r="DP28">
        <v>2.7631800000000002</v>
      </c>
      <c r="DQ28">
        <v>9.5168199999999994E-2</v>
      </c>
      <c r="DR28">
        <v>9.6552600000000002E-2</v>
      </c>
      <c r="DS28">
        <v>7.7488600000000005E-2</v>
      </c>
      <c r="DT28">
        <v>6.96494E-2</v>
      </c>
      <c r="DU28">
        <v>28723.599999999999</v>
      </c>
      <c r="DV28">
        <v>29983.5</v>
      </c>
      <c r="DW28">
        <v>29491.1</v>
      </c>
      <c r="DX28">
        <v>30940.2</v>
      </c>
      <c r="DY28">
        <v>35671.599999999999</v>
      </c>
      <c r="DZ28">
        <v>37761</v>
      </c>
      <c r="EA28">
        <v>40495.1</v>
      </c>
      <c r="EB28">
        <v>42942.5</v>
      </c>
      <c r="EC28">
        <v>1.85483</v>
      </c>
      <c r="ED28">
        <v>2.2082000000000002</v>
      </c>
      <c r="EE28">
        <v>-2.4572E-2</v>
      </c>
      <c r="EF28">
        <v>0</v>
      </c>
      <c r="EG28">
        <v>17.907299999999999</v>
      </c>
      <c r="EH28">
        <v>999.9</v>
      </c>
      <c r="EI28">
        <v>41.295000000000002</v>
      </c>
      <c r="EJ28">
        <v>27.744</v>
      </c>
      <c r="EK28">
        <v>15.3156</v>
      </c>
      <c r="EL28">
        <v>61.229300000000002</v>
      </c>
      <c r="EM28">
        <v>11.25</v>
      </c>
      <c r="EN28">
        <v>1</v>
      </c>
      <c r="EO28">
        <v>-0.23927100000000001</v>
      </c>
      <c r="EP28">
        <v>2.5600999999999998</v>
      </c>
      <c r="EQ28">
        <v>20.2865</v>
      </c>
      <c r="ER28">
        <v>5.2409499999999998</v>
      </c>
      <c r="ES28">
        <v>11.8302</v>
      </c>
      <c r="ET28">
        <v>4.9821</v>
      </c>
      <c r="EU28">
        <v>3.2989999999999999</v>
      </c>
      <c r="EV28">
        <v>173</v>
      </c>
      <c r="EW28">
        <v>4075.4</v>
      </c>
      <c r="EX28">
        <v>9324.2000000000007</v>
      </c>
      <c r="EY28">
        <v>61.4</v>
      </c>
      <c r="EZ28">
        <v>1.87347</v>
      </c>
      <c r="FA28">
        <v>1.87913</v>
      </c>
      <c r="FB28">
        <v>1.87947</v>
      </c>
      <c r="FC28">
        <v>1.88018</v>
      </c>
      <c r="FD28">
        <v>1.87775</v>
      </c>
      <c r="FE28">
        <v>1.87683</v>
      </c>
      <c r="FF28">
        <v>1.87734</v>
      </c>
      <c r="FG28">
        <v>1.8750100000000001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-2.73</v>
      </c>
      <c r="FV28">
        <v>-0.1099</v>
      </c>
      <c r="FW28">
        <v>-2.7314041341871298</v>
      </c>
      <c r="FX28">
        <v>1.4527828764109799E-4</v>
      </c>
      <c r="FY28">
        <v>-4.3579519040863002E-7</v>
      </c>
      <c r="FZ28">
        <v>2.0799061152897499E-10</v>
      </c>
      <c r="GA28">
        <v>-0.109972727272726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</v>
      </c>
      <c r="GJ28">
        <v>11.2</v>
      </c>
      <c r="GK28">
        <v>1.0498000000000001</v>
      </c>
      <c r="GL28">
        <v>2.5634800000000002</v>
      </c>
      <c r="GM28">
        <v>1.54541</v>
      </c>
      <c r="GN28">
        <v>2.2827099999999998</v>
      </c>
      <c r="GO28">
        <v>1.5979000000000001</v>
      </c>
      <c r="GP28">
        <v>2.3059099999999999</v>
      </c>
      <c r="GQ28">
        <v>30.9985</v>
      </c>
      <c r="GR28">
        <v>15.646800000000001</v>
      </c>
      <c r="GS28">
        <v>18</v>
      </c>
      <c r="GT28">
        <v>395.21699999999998</v>
      </c>
      <c r="GU28">
        <v>664.34900000000005</v>
      </c>
      <c r="GV28">
        <v>15.8904</v>
      </c>
      <c r="GW28">
        <v>23.751999999999999</v>
      </c>
      <c r="GX28">
        <v>29.999600000000001</v>
      </c>
      <c r="GY28">
        <v>23.918399999999998</v>
      </c>
      <c r="GZ28">
        <v>23.909300000000002</v>
      </c>
      <c r="HA28">
        <v>21.0792</v>
      </c>
      <c r="HB28">
        <v>30</v>
      </c>
      <c r="HC28">
        <v>-30</v>
      </c>
      <c r="HD28">
        <v>15.9222</v>
      </c>
      <c r="HE28">
        <v>408.75200000000001</v>
      </c>
      <c r="HF28">
        <v>0</v>
      </c>
      <c r="HG28">
        <v>100.43300000000001</v>
      </c>
      <c r="HH28">
        <v>99.504000000000005</v>
      </c>
    </row>
    <row r="29" spans="1:216" x14ac:dyDescent="0.2">
      <c r="A29">
        <v>11</v>
      </c>
      <c r="B29">
        <v>1689722209.0999999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1689722209.0999999</v>
      </c>
      <c r="M29">
        <f t="shared" si="0"/>
        <v>1.5637004100033211E-3</v>
      </c>
      <c r="N29">
        <f t="shared" si="1"/>
        <v>1.5637004100033212</v>
      </c>
      <c r="O29">
        <f t="shared" si="2"/>
        <v>5.7680168579164723</v>
      </c>
      <c r="P29">
        <f t="shared" si="3"/>
        <v>400.04700000000003</v>
      </c>
      <c r="Q29">
        <f t="shared" si="4"/>
        <v>351.83987488493966</v>
      </c>
      <c r="R29">
        <f t="shared" si="5"/>
        <v>35.475127525955905</v>
      </c>
      <c r="S29">
        <f t="shared" si="6"/>
        <v>40.335730411503604</v>
      </c>
      <c r="T29">
        <f t="shared" si="7"/>
        <v>0.21750368803929818</v>
      </c>
      <c r="U29">
        <f t="shared" si="8"/>
        <v>3.3234892473163571</v>
      </c>
      <c r="V29">
        <f t="shared" si="9"/>
        <v>0.20989393620429378</v>
      </c>
      <c r="W29">
        <f t="shared" si="10"/>
        <v>0.13184523553340208</v>
      </c>
      <c r="X29">
        <f t="shared" si="11"/>
        <v>29.75911081358862</v>
      </c>
      <c r="Y29">
        <f t="shared" si="12"/>
        <v>17.798661313744951</v>
      </c>
      <c r="Z29">
        <f t="shared" si="13"/>
        <v>17.798661313744951</v>
      </c>
      <c r="AA29">
        <f t="shared" si="14"/>
        <v>2.0451975827418765</v>
      </c>
      <c r="AB29">
        <f t="shared" si="15"/>
        <v>63.05747539846206</v>
      </c>
      <c r="AC29">
        <f t="shared" si="16"/>
        <v>1.3065224702903999</v>
      </c>
      <c r="AD29">
        <f t="shared" si="17"/>
        <v>2.0719549300609414</v>
      </c>
      <c r="AE29">
        <f t="shared" si="18"/>
        <v>0.73867511245147655</v>
      </c>
      <c r="AF29">
        <f t="shared" si="19"/>
        <v>-68.959188081146465</v>
      </c>
      <c r="AG29">
        <f t="shared" si="20"/>
        <v>37.006765796811585</v>
      </c>
      <c r="AH29">
        <f t="shared" si="21"/>
        <v>2.1909775466588757</v>
      </c>
      <c r="AI29">
        <f t="shared" si="22"/>
        <v>-2.333924087388084E-3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54992.401247685179</v>
      </c>
      <c r="AO29">
        <f t="shared" si="26"/>
        <v>179.92699999999999</v>
      </c>
      <c r="AP29">
        <f t="shared" si="27"/>
        <v>151.6789709914967</v>
      </c>
      <c r="AQ29">
        <f t="shared" si="28"/>
        <v>0.84300283443561386</v>
      </c>
      <c r="AR29">
        <f t="shared" si="29"/>
        <v>0.16539547046073474</v>
      </c>
      <c r="AS29">
        <v>1689722209.0999999</v>
      </c>
      <c r="AT29">
        <v>400.04700000000003</v>
      </c>
      <c r="AU29">
        <v>407.10899999999998</v>
      </c>
      <c r="AV29">
        <v>12.958</v>
      </c>
      <c r="AW29">
        <v>11.2532</v>
      </c>
      <c r="AX29">
        <v>402.77699999999999</v>
      </c>
      <c r="AY29">
        <v>13.0679</v>
      </c>
      <c r="AZ29">
        <v>400.16399999999999</v>
      </c>
      <c r="BA29">
        <v>100.797</v>
      </c>
      <c r="BB29">
        <v>3.04788E-2</v>
      </c>
      <c r="BC29">
        <v>18.005199999999999</v>
      </c>
      <c r="BD29">
        <v>17.559100000000001</v>
      </c>
      <c r="BE29">
        <v>999.9</v>
      </c>
      <c r="BF29">
        <v>0</v>
      </c>
      <c r="BG29">
        <v>0</v>
      </c>
      <c r="BH29">
        <v>10008.799999999999</v>
      </c>
      <c r="BI29">
        <v>0</v>
      </c>
      <c r="BJ29">
        <v>409.392</v>
      </c>
      <c r="BK29">
        <v>-7.0617999999999999</v>
      </c>
      <c r="BL29">
        <v>405.29899999999998</v>
      </c>
      <c r="BM29">
        <v>411.74200000000002</v>
      </c>
      <c r="BN29">
        <v>1.70475</v>
      </c>
      <c r="BO29">
        <v>407.10899999999998</v>
      </c>
      <c r="BP29">
        <v>11.2532</v>
      </c>
      <c r="BQ29">
        <v>1.3061199999999999</v>
      </c>
      <c r="BR29">
        <v>1.13429</v>
      </c>
      <c r="BS29">
        <v>10.8695</v>
      </c>
      <c r="BT29">
        <v>8.7659500000000001</v>
      </c>
      <c r="BU29">
        <v>179.92699999999999</v>
      </c>
      <c r="BV29">
        <v>0.89990499999999995</v>
      </c>
      <c r="BW29">
        <v>0.100095</v>
      </c>
      <c r="BX29">
        <v>0</v>
      </c>
      <c r="BY29">
        <v>2.4022000000000001</v>
      </c>
      <c r="BZ29">
        <v>0</v>
      </c>
      <c r="CA29">
        <v>1187.3900000000001</v>
      </c>
      <c r="CB29">
        <v>1719.23</v>
      </c>
      <c r="CC29">
        <v>34</v>
      </c>
      <c r="CD29">
        <v>39</v>
      </c>
      <c r="CE29">
        <v>36.811999999999998</v>
      </c>
      <c r="CF29">
        <v>36.875</v>
      </c>
      <c r="CG29">
        <v>34.311999999999998</v>
      </c>
      <c r="CH29">
        <v>161.91999999999999</v>
      </c>
      <c r="CI29">
        <v>18.010000000000002</v>
      </c>
      <c r="CJ29">
        <v>0</v>
      </c>
      <c r="CK29">
        <v>1689722213.3</v>
      </c>
      <c r="CL29">
        <v>0</v>
      </c>
      <c r="CM29">
        <v>1689721487.0999999</v>
      </c>
      <c r="CN29" t="s">
        <v>354</v>
      </c>
      <c r="CO29">
        <v>1689721487.0999999</v>
      </c>
      <c r="CP29">
        <v>1689721478.0999999</v>
      </c>
      <c r="CQ29">
        <v>63</v>
      </c>
      <c r="CR29">
        <v>0.158</v>
      </c>
      <c r="CS29">
        <v>-4.9000000000000002E-2</v>
      </c>
      <c r="CT29">
        <v>-2.7309999999999999</v>
      </c>
      <c r="CU29">
        <v>-0.11</v>
      </c>
      <c r="CV29">
        <v>412</v>
      </c>
      <c r="CW29">
        <v>11</v>
      </c>
      <c r="CX29">
        <v>0.08</v>
      </c>
      <c r="CY29">
        <v>0.03</v>
      </c>
      <c r="CZ29">
        <v>7.22049183055654</v>
      </c>
      <c r="DA29">
        <v>0.77633314309845802</v>
      </c>
      <c r="DB29">
        <v>0.10976546616756</v>
      </c>
      <c r="DC29">
        <v>1</v>
      </c>
      <c r="DD29">
        <v>407.12355000000002</v>
      </c>
      <c r="DE29">
        <v>0.26657142857108201</v>
      </c>
      <c r="DF29">
        <v>5.2397972289016298E-2</v>
      </c>
      <c r="DG29">
        <v>-1</v>
      </c>
      <c r="DH29">
        <v>180.03938095238101</v>
      </c>
      <c r="DI29">
        <v>-0.240875024165534</v>
      </c>
      <c r="DJ29">
        <v>0.14717578611354801</v>
      </c>
      <c r="DK29">
        <v>1</v>
      </c>
      <c r="DL29">
        <v>2</v>
      </c>
      <c r="DM29">
        <v>2</v>
      </c>
      <c r="DN29" t="s">
        <v>355</v>
      </c>
      <c r="DO29">
        <v>2.6537799999999998</v>
      </c>
      <c r="DP29">
        <v>2.7628400000000002</v>
      </c>
      <c r="DQ29">
        <v>9.5179200000000005E-2</v>
      </c>
      <c r="DR29">
        <v>9.6275299999999994E-2</v>
      </c>
      <c r="DS29">
        <v>7.7460699999999993E-2</v>
      </c>
      <c r="DT29">
        <v>6.9636500000000004E-2</v>
      </c>
      <c r="DU29">
        <v>28727.8</v>
      </c>
      <c r="DV29">
        <v>29996.9</v>
      </c>
      <c r="DW29">
        <v>29495.4</v>
      </c>
      <c r="DX29">
        <v>30944.2</v>
      </c>
      <c r="DY29">
        <v>35677.300000000003</v>
      </c>
      <c r="DZ29">
        <v>37766.300000000003</v>
      </c>
      <c r="EA29">
        <v>40500.400000000001</v>
      </c>
      <c r="EB29">
        <v>42948.1</v>
      </c>
      <c r="EC29">
        <v>1.85527</v>
      </c>
      <c r="ED29">
        <v>2.20858</v>
      </c>
      <c r="EE29">
        <v>-1.9826E-2</v>
      </c>
      <c r="EF29">
        <v>0</v>
      </c>
      <c r="EG29">
        <v>17.888300000000001</v>
      </c>
      <c r="EH29">
        <v>999.9</v>
      </c>
      <c r="EI29">
        <v>41.246000000000002</v>
      </c>
      <c r="EJ29">
        <v>27.754999999999999</v>
      </c>
      <c r="EK29">
        <v>15.307600000000001</v>
      </c>
      <c r="EL29">
        <v>61.339300000000001</v>
      </c>
      <c r="EM29">
        <v>11.5144</v>
      </c>
      <c r="EN29">
        <v>1</v>
      </c>
      <c r="EO29">
        <v>-0.241176</v>
      </c>
      <c r="EP29">
        <v>3.2181600000000001</v>
      </c>
      <c r="EQ29">
        <v>20.2742</v>
      </c>
      <c r="ER29">
        <v>5.2400500000000001</v>
      </c>
      <c r="ES29">
        <v>11.8302</v>
      </c>
      <c r="ET29">
        <v>4.9817499999999999</v>
      </c>
      <c r="EU29">
        <v>3.2989999999999999</v>
      </c>
      <c r="EV29">
        <v>173</v>
      </c>
      <c r="EW29">
        <v>4076.9</v>
      </c>
      <c r="EX29">
        <v>9330</v>
      </c>
      <c r="EY29">
        <v>61.4</v>
      </c>
      <c r="EZ29">
        <v>1.87347</v>
      </c>
      <c r="FA29">
        <v>1.8791500000000001</v>
      </c>
      <c r="FB29">
        <v>1.8794999999999999</v>
      </c>
      <c r="FC29">
        <v>1.88018</v>
      </c>
      <c r="FD29">
        <v>1.87775</v>
      </c>
      <c r="FE29">
        <v>1.87683</v>
      </c>
      <c r="FF29">
        <v>1.8773500000000001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-2.73</v>
      </c>
      <c r="FV29">
        <v>-0.1099</v>
      </c>
      <c r="FW29">
        <v>-2.7314041341871298</v>
      </c>
      <c r="FX29">
        <v>1.4527828764109799E-4</v>
      </c>
      <c r="FY29">
        <v>-4.3579519040863002E-7</v>
      </c>
      <c r="FZ29">
        <v>2.0799061152897499E-10</v>
      </c>
      <c r="GA29">
        <v>-0.109972727272726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</v>
      </c>
      <c r="GJ29">
        <v>12.2</v>
      </c>
      <c r="GK29">
        <v>1.0473600000000001</v>
      </c>
      <c r="GL29">
        <v>2.5561500000000001</v>
      </c>
      <c r="GM29">
        <v>1.54541</v>
      </c>
      <c r="GN29">
        <v>2.2827099999999998</v>
      </c>
      <c r="GO29">
        <v>1.5979000000000001</v>
      </c>
      <c r="GP29">
        <v>2.4169900000000002</v>
      </c>
      <c r="GQ29">
        <v>30.976900000000001</v>
      </c>
      <c r="GR29">
        <v>15.646800000000001</v>
      </c>
      <c r="GS29">
        <v>18</v>
      </c>
      <c r="GT29">
        <v>395.11700000000002</v>
      </c>
      <c r="GU29">
        <v>664.12400000000002</v>
      </c>
      <c r="GV29">
        <v>15.934900000000001</v>
      </c>
      <c r="GW29">
        <v>23.690200000000001</v>
      </c>
      <c r="GX29">
        <v>30.001300000000001</v>
      </c>
      <c r="GY29">
        <v>23.872</v>
      </c>
      <c r="GZ29">
        <v>23.8675</v>
      </c>
      <c r="HA29">
        <v>21.0107</v>
      </c>
      <c r="HB29">
        <v>30</v>
      </c>
      <c r="HC29">
        <v>-30</v>
      </c>
      <c r="HD29">
        <v>15.878500000000001</v>
      </c>
      <c r="HE29">
        <v>407.18599999999998</v>
      </c>
      <c r="HF29">
        <v>0</v>
      </c>
      <c r="HG29">
        <v>100.447</v>
      </c>
      <c r="HH29">
        <v>99.516900000000007</v>
      </c>
    </row>
    <row r="30" spans="1:216" x14ac:dyDescent="0.2">
      <c r="A30">
        <v>12</v>
      </c>
      <c r="B30">
        <v>1689722270.0999999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1689722270.0999999</v>
      </c>
      <c r="M30">
        <f t="shared" si="0"/>
        <v>1.552820095249636E-3</v>
      </c>
      <c r="N30">
        <f t="shared" si="1"/>
        <v>1.552820095249636</v>
      </c>
      <c r="O30">
        <f t="shared" si="2"/>
        <v>4.1349417416012795</v>
      </c>
      <c r="P30">
        <f t="shared" si="3"/>
        <v>400.07900000000001</v>
      </c>
      <c r="Q30">
        <f t="shared" si="4"/>
        <v>364.40699447538367</v>
      </c>
      <c r="R30">
        <f t="shared" si="5"/>
        <v>36.742925854511448</v>
      </c>
      <c r="S30">
        <f t="shared" si="6"/>
        <v>40.339711519835006</v>
      </c>
      <c r="T30">
        <f t="shared" si="7"/>
        <v>0.21872000814066417</v>
      </c>
      <c r="U30">
        <f t="shared" si="8"/>
        <v>3.3189799036896619</v>
      </c>
      <c r="V30">
        <f t="shared" si="9"/>
        <v>0.21101647103180868</v>
      </c>
      <c r="W30">
        <f t="shared" si="10"/>
        <v>0.13255482217610148</v>
      </c>
      <c r="X30">
        <f t="shared" si="11"/>
        <v>20.710764075610921</v>
      </c>
      <c r="Y30">
        <f t="shared" si="12"/>
        <v>17.71218641979867</v>
      </c>
      <c r="Z30">
        <f t="shared" si="13"/>
        <v>17.71218641979867</v>
      </c>
      <c r="AA30">
        <f t="shared" si="14"/>
        <v>2.0340849947282535</v>
      </c>
      <c r="AB30">
        <f t="shared" si="15"/>
        <v>63.11705941660508</v>
      </c>
      <c r="AC30">
        <f t="shared" si="16"/>
        <v>1.3043891632590003</v>
      </c>
      <c r="AD30">
        <f t="shared" si="17"/>
        <v>2.0666190334523673</v>
      </c>
      <c r="AE30">
        <f t="shared" si="18"/>
        <v>0.72969583146925321</v>
      </c>
      <c r="AF30">
        <f t="shared" si="19"/>
        <v>-68.479366200508949</v>
      </c>
      <c r="AG30">
        <f t="shared" si="20"/>
        <v>45.093506775118861</v>
      </c>
      <c r="AH30">
        <f t="shared" si="21"/>
        <v>2.6716218752110561</v>
      </c>
      <c r="AI30">
        <f t="shared" si="22"/>
        <v>-3.473474568110646E-3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54888.965960084788</v>
      </c>
      <c r="AO30">
        <f t="shared" si="26"/>
        <v>125.22799999999999</v>
      </c>
      <c r="AP30">
        <f t="shared" si="27"/>
        <v>105.56684397700047</v>
      </c>
      <c r="AQ30">
        <f t="shared" si="28"/>
        <v>0.84299712505989455</v>
      </c>
      <c r="AR30">
        <f t="shared" si="29"/>
        <v>0.16538445136559654</v>
      </c>
      <c r="AS30">
        <v>1689722270.0999999</v>
      </c>
      <c r="AT30">
        <v>400.07900000000001</v>
      </c>
      <c r="AU30">
        <v>405.33499999999998</v>
      </c>
      <c r="AV30">
        <v>12.9366</v>
      </c>
      <c r="AW30">
        <v>11.242800000000001</v>
      </c>
      <c r="AX30">
        <v>402.80900000000003</v>
      </c>
      <c r="AY30">
        <v>13.0466</v>
      </c>
      <c r="AZ30">
        <v>399.96899999999999</v>
      </c>
      <c r="BA30">
        <v>100.79900000000001</v>
      </c>
      <c r="BB30">
        <v>3.0365E-2</v>
      </c>
      <c r="BC30">
        <v>17.964200000000002</v>
      </c>
      <c r="BD30">
        <v>17.535799999999998</v>
      </c>
      <c r="BE30">
        <v>999.9</v>
      </c>
      <c r="BF30">
        <v>0</v>
      </c>
      <c r="BG30">
        <v>0</v>
      </c>
      <c r="BH30">
        <v>9987.5</v>
      </c>
      <c r="BI30">
        <v>0</v>
      </c>
      <c r="BJ30">
        <v>437.47500000000002</v>
      </c>
      <c r="BK30">
        <v>-5.2558299999999996</v>
      </c>
      <c r="BL30">
        <v>405.32299999999998</v>
      </c>
      <c r="BM30">
        <v>409.94400000000002</v>
      </c>
      <c r="BN30">
        <v>1.69384</v>
      </c>
      <c r="BO30">
        <v>405.33499999999998</v>
      </c>
      <c r="BP30">
        <v>11.242800000000001</v>
      </c>
      <c r="BQ30">
        <v>1.304</v>
      </c>
      <c r="BR30">
        <v>1.1332599999999999</v>
      </c>
      <c r="BS30">
        <v>10.845000000000001</v>
      </c>
      <c r="BT30">
        <v>8.7525300000000001</v>
      </c>
      <c r="BU30">
        <v>125.22799999999999</v>
      </c>
      <c r="BV30">
        <v>0.900065</v>
      </c>
      <c r="BW30">
        <v>9.9935099999999999E-2</v>
      </c>
      <c r="BX30">
        <v>0</v>
      </c>
      <c r="BY30">
        <v>2.3521000000000001</v>
      </c>
      <c r="BZ30">
        <v>0</v>
      </c>
      <c r="CA30">
        <v>943.08500000000004</v>
      </c>
      <c r="CB30">
        <v>1196.6099999999999</v>
      </c>
      <c r="CC30">
        <v>33.5</v>
      </c>
      <c r="CD30">
        <v>38.686999999999998</v>
      </c>
      <c r="CE30">
        <v>36.375</v>
      </c>
      <c r="CF30">
        <v>36.561999999999998</v>
      </c>
      <c r="CG30">
        <v>33.936999999999998</v>
      </c>
      <c r="CH30">
        <v>112.71</v>
      </c>
      <c r="CI30">
        <v>12.51</v>
      </c>
      <c r="CJ30">
        <v>0</v>
      </c>
      <c r="CK30">
        <v>1689722274.5</v>
      </c>
      <c r="CL30">
        <v>0</v>
      </c>
      <c r="CM30">
        <v>1689721487.0999999</v>
      </c>
      <c r="CN30" t="s">
        <v>354</v>
      </c>
      <c r="CO30">
        <v>1689721487.0999999</v>
      </c>
      <c r="CP30">
        <v>1689721478.0999999</v>
      </c>
      <c r="CQ30">
        <v>63</v>
      </c>
      <c r="CR30">
        <v>0.158</v>
      </c>
      <c r="CS30">
        <v>-4.9000000000000002E-2</v>
      </c>
      <c r="CT30">
        <v>-2.7309999999999999</v>
      </c>
      <c r="CU30">
        <v>-0.11</v>
      </c>
      <c r="CV30">
        <v>412</v>
      </c>
      <c r="CW30">
        <v>11</v>
      </c>
      <c r="CX30">
        <v>0.08</v>
      </c>
      <c r="CY30">
        <v>0.03</v>
      </c>
      <c r="CZ30">
        <v>5.1636040929481197</v>
      </c>
      <c r="DA30">
        <v>-8.4549221145339706E-2</v>
      </c>
      <c r="DB30">
        <v>4.1915483846572801E-2</v>
      </c>
      <c r="DC30">
        <v>1</v>
      </c>
      <c r="DD30">
        <v>405.400047619048</v>
      </c>
      <c r="DE30">
        <v>-0.55371428571367998</v>
      </c>
      <c r="DF30">
        <v>6.6345040501100905E-2</v>
      </c>
      <c r="DG30">
        <v>-1</v>
      </c>
      <c r="DH30">
        <v>125.02185</v>
      </c>
      <c r="DI30">
        <v>0.31734176772695299</v>
      </c>
      <c r="DJ30">
        <v>0.14807135948588901</v>
      </c>
      <c r="DK30">
        <v>1</v>
      </c>
      <c r="DL30">
        <v>2</v>
      </c>
      <c r="DM30">
        <v>2</v>
      </c>
      <c r="DN30" t="s">
        <v>355</v>
      </c>
      <c r="DO30">
        <v>2.65327</v>
      </c>
      <c r="DP30">
        <v>2.7625299999999999</v>
      </c>
      <c r="DQ30">
        <v>9.5199099999999995E-2</v>
      </c>
      <c r="DR30">
        <v>9.5970799999999995E-2</v>
      </c>
      <c r="DS30">
        <v>7.7375899999999997E-2</v>
      </c>
      <c r="DT30">
        <v>6.9597300000000001E-2</v>
      </c>
      <c r="DU30">
        <v>28729.9</v>
      </c>
      <c r="DV30">
        <v>30011.4</v>
      </c>
      <c r="DW30">
        <v>29497.9</v>
      </c>
      <c r="DX30">
        <v>30948.400000000001</v>
      </c>
      <c r="DY30">
        <v>35683.4</v>
      </c>
      <c r="DZ30">
        <v>37772.199999999997</v>
      </c>
      <c r="EA30">
        <v>40503.5</v>
      </c>
      <c r="EB30">
        <v>42953.1</v>
      </c>
      <c r="EC30">
        <v>1.8563000000000001</v>
      </c>
      <c r="ED30">
        <v>2.2097500000000001</v>
      </c>
      <c r="EE30">
        <v>-1.9196399999999999E-2</v>
      </c>
      <c r="EF30">
        <v>0</v>
      </c>
      <c r="EG30">
        <v>17.854600000000001</v>
      </c>
      <c r="EH30">
        <v>999.9</v>
      </c>
      <c r="EI30">
        <v>41.222000000000001</v>
      </c>
      <c r="EJ30">
        <v>27.765000000000001</v>
      </c>
      <c r="EK30">
        <v>15.3095</v>
      </c>
      <c r="EL30">
        <v>61.329300000000003</v>
      </c>
      <c r="EM30">
        <v>12.119400000000001</v>
      </c>
      <c r="EN30">
        <v>1</v>
      </c>
      <c r="EO30">
        <v>-0.24910599999999999</v>
      </c>
      <c r="EP30">
        <v>2.3824100000000001</v>
      </c>
      <c r="EQ30">
        <v>20.2895</v>
      </c>
      <c r="ER30">
        <v>5.2401999999999997</v>
      </c>
      <c r="ES30">
        <v>11.8302</v>
      </c>
      <c r="ET30">
        <v>4.9817999999999998</v>
      </c>
      <c r="EU30">
        <v>3.2989999999999999</v>
      </c>
      <c r="EV30">
        <v>173</v>
      </c>
      <c r="EW30">
        <v>4078.2</v>
      </c>
      <c r="EX30">
        <v>9334.9</v>
      </c>
      <c r="EY30">
        <v>61.5</v>
      </c>
      <c r="EZ30">
        <v>1.87347</v>
      </c>
      <c r="FA30">
        <v>1.8791199999999999</v>
      </c>
      <c r="FB30">
        <v>1.87944</v>
      </c>
      <c r="FC30">
        <v>1.8801600000000001</v>
      </c>
      <c r="FD30">
        <v>1.8777299999999999</v>
      </c>
      <c r="FE30">
        <v>1.87683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-2.73</v>
      </c>
      <c r="FV30">
        <v>-0.11</v>
      </c>
      <c r="FW30">
        <v>-2.7314041341871298</v>
      </c>
      <c r="FX30">
        <v>1.4527828764109799E-4</v>
      </c>
      <c r="FY30">
        <v>-4.3579519040863002E-7</v>
      </c>
      <c r="FZ30">
        <v>2.0799061152897499E-10</v>
      </c>
      <c r="GA30">
        <v>-0.109972727272726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13.1</v>
      </c>
      <c r="GJ30">
        <v>13.2</v>
      </c>
      <c r="GK30">
        <v>1.0437000000000001</v>
      </c>
      <c r="GL30">
        <v>2.5488300000000002</v>
      </c>
      <c r="GM30">
        <v>1.54541</v>
      </c>
      <c r="GN30">
        <v>2.2827099999999998</v>
      </c>
      <c r="GO30">
        <v>1.5979000000000001</v>
      </c>
      <c r="GP30">
        <v>2.4340799999999998</v>
      </c>
      <c r="GQ30">
        <v>30.933499999999999</v>
      </c>
      <c r="GR30">
        <v>15.646800000000001</v>
      </c>
      <c r="GS30">
        <v>18</v>
      </c>
      <c r="GT30">
        <v>395.267</v>
      </c>
      <c r="GU30">
        <v>664.47699999999998</v>
      </c>
      <c r="GV30">
        <v>16.071999999999999</v>
      </c>
      <c r="GW30">
        <v>23.6266</v>
      </c>
      <c r="GX30">
        <v>29.999600000000001</v>
      </c>
      <c r="GY30">
        <v>23.8201</v>
      </c>
      <c r="GZ30">
        <v>23.817599999999999</v>
      </c>
      <c r="HA30">
        <v>20.9452</v>
      </c>
      <c r="HB30">
        <v>30</v>
      </c>
      <c r="HC30">
        <v>-30</v>
      </c>
      <c r="HD30">
        <v>16.093</v>
      </c>
      <c r="HE30">
        <v>405.464</v>
      </c>
      <c r="HF30">
        <v>0</v>
      </c>
      <c r="HG30">
        <v>100.455</v>
      </c>
      <c r="HH30">
        <v>99.529300000000006</v>
      </c>
    </row>
    <row r="31" spans="1:216" x14ac:dyDescent="0.2">
      <c r="A31">
        <v>13</v>
      </c>
      <c r="B31">
        <v>1689722331.0999999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1689722331.0999999</v>
      </c>
      <c r="M31">
        <f t="shared" si="0"/>
        <v>1.5580469378421447E-3</v>
      </c>
      <c r="N31">
        <f t="shared" si="1"/>
        <v>1.5580469378421447</v>
      </c>
      <c r="O31">
        <f t="shared" si="2"/>
        <v>3.4460253948470543</v>
      </c>
      <c r="P31">
        <f t="shared" si="3"/>
        <v>400.04700000000003</v>
      </c>
      <c r="Q31">
        <f t="shared" si="4"/>
        <v>369.43669381838248</v>
      </c>
      <c r="R31">
        <f t="shared" si="5"/>
        <v>37.249665187453054</v>
      </c>
      <c r="S31">
        <f t="shared" si="6"/>
        <v>40.336049609004903</v>
      </c>
      <c r="T31">
        <f t="shared" si="7"/>
        <v>0.21805178634174541</v>
      </c>
      <c r="U31">
        <f t="shared" si="8"/>
        <v>3.3176220684833782</v>
      </c>
      <c r="V31">
        <f t="shared" si="9"/>
        <v>0.21039134608337801</v>
      </c>
      <c r="W31">
        <f t="shared" si="10"/>
        <v>0.13216043078043671</v>
      </c>
      <c r="X31">
        <f t="shared" si="11"/>
        <v>16.537147825967192</v>
      </c>
      <c r="Y31">
        <f t="shared" si="12"/>
        <v>17.732852189984872</v>
      </c>
      <c r="Z31">
        <f t="shared" si="13"/>
        <v>17.732852189984872</v>
      </c>
      <c r="AA31">
        <f t="shared" si="14"/>
        <v>2.0367358526151267</v>
      </c>
      <c r="AB31">
        <f t="shared" si="15"/>
        <v>62.847570778565675</v>
      </c>
      <c r="AC31">
        <f t="shared" si="16"/>
        <v>1.3024190157892399</v>
      </c>
      <c r="AD31">
        <f t="shared" si="17"/>
        <v>2.0723458355743372</v>
      </c>
      <c r="AE31">
        <f t="shared" si="18"/>
        <v>0.73431683682588678</v>
      </c>
      <c r="AF31">
        <f t="shared" si="19"/>
        <v>-68.709869958838581</v>
      </c>
      <c r="AG31">
        <f t="shared" si="20"/>
        <v>49.248610437347416</v>
      </c>
      <c r="AH31">
        <f t="shared" si="21"/>
        <v>2.9199641835690122</v>
      </c>
      <c r="AI31">
        <f t="shared" si="22"/>
        <v>-4.1475119549616579E-3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54847.169710896429</v>
      </c>
      <c r="AO31">
        <f t="shared" si="26"/>
        <v>99.9846</v>
      </c>
      <c r="AP31">
        <f t="shared" si="27"/>
        <v>84.287377816563307</v>
      </c>
      <c r="AQ31">
        <f t="shared" si="28"/>
        <v>0.84300360072014391</v>
      </c>
      <c r="AR31">
        <f t="shared" si="29"/>
        <v>0.16539694938987795</v>
      </c>
      <c r="AS31">
        <v>1689722331.0999999</v>
      </c>
      <c r="AT31">
        <v>400.04700000000003</v>
      </c>
      <c r="AU31">
        <v>404.54199999999997</v>
      </c>
      <c r="AV31">
        <v>12.917199999999999</v>
      </c>
      <c r="AW31">
        <v>11.218400000000001</v>
      </c>
      <c r="AX31">
        <v>402.77699999999999</v>
      </c>
      <c r="AY31">
        <v>13.027200000000001</v>
      </c>
      <c r="AZ31">
        <v>400.142</v>
      </c>
      <c r="BA31">
        <v>100.798</v>
      </c>
      <c r="BB31">
        <v>3.02767E-2</v>
      </c>
      <c r="BC31">
        <v>18.008199999999999</v>
      </c>
      <c r="BD31">
        <v>17.588100000000001</v>
      </c>
      <c r="BE31">
        <v>999.9</v>
      </c>
      <c r="BF31">
        <v>0</v>
      </c>
      <c r="BG31">
        <v>0</v>
      </c>
      <c r="BH31">
        <v>9981.25</v>
      </c>
      <c r="BI31">
        <v>0</v>
      </c>
      <c r="BJ31">
        <v>423.98899999999998</v>
      </c>
      <c r="BK31">
        <v>-4.4950599999999996</v>
      </c>
      <c r="BL31">
        <v>405.28199999999998</v>
      </c>
      <c r="BM31">
        <v>409.13200000000001</v>
      </c>
      <c r="BN31">
        <v>1.6988399999999999</v>
      </c>
      <c r="BO31">
        <v>404.54199999999997</v>
      </c>
      <c r="BP31">
        <v>11.218400000000001</v>
      </c>
      <c r="BQ31">
        <v>1.30203</v>
      </c>
      <c r="BR31">
        <v>1.13079</v>
      </c>
      <c r="BS31">
        <v>10.8224</v>
      </c>
      <c r="BT31">
        <v>8.7203400000000002</v>
      </c>
      <c r="BU31">
        <v>99.9846</v>
      </c>
      <c r="BV31">
        <v>0.89983900000000006</v>
      </c>
      <c r="BW31">
        <v>0.100161</v>
      </c>
      <c r="BX31">
        <v>0</v>
      </c>
      <c r="BY31">
        <v>2.4540000000000002</v>
      </c>
      <c r="BZ31">
        <v>0</v>
      </c>
      <c r="CA31">
        <v>820.10699999999997</v>
      </c>
      <c r="CB31">
        <v>955.35400000000004</v>
      </c>
      <c r="CC31">
        <v>33.125</v>
      </c>
      <c r="CD31">
        <v>38.311999999999998</v>
      </c>
      <c r="CE31">
        <v>36</v>
      </c>
      <c r="CF31">
        <v>36.25</v>
      </c>
      <c r="CG31">
        <v>33.561999999999998</v>
      </c>
      <c r="CH31">
        <v>89.97</v>
      </c>
      <c r="CI31">
        <v>10.01</v>
      </c>
      <c r="CJ31">
        <v>0</v>
      </c>
      <c r="CK31">
        <v>1689722335.0999999</v>
      </c>
      <c r="CL31">
        <v>0</v>
      </c>
      <c r="CM31">
        <v>1689721487.0999999</v>
      </c>
      <c r="CN31" t="s">
        <v>354</v>
      </c>
      <c r="CO31">
        <v>1689721487.0999999</v>
      </c>
      <c r="CP31">
        <v>1689721478.0999999</v>
      </c>
      <c r="CQ31">
        <v>63</v>
      </c>
      <c r="CR31">
        <v>0.158</v>
      </c>
      <c r="CS31">
        <v>-4.9000000000000002E-2</v>
      </c>
      <c r="CT31">
        <v>-2.7309999999999999</v>
      </c>
      <c r="CU31">
        <v>-0.11</v>
      </c>
      <c r="CV31">
        <v>412</v>
      </c>
      <c r="CW31">
        <v>11</v>
      </c>
      <c r="CX31">
        <v>0.08</v>
      </c>
      <c r="CY31">
        <v>0.03</v>
      </c>
      <c r="CZ31">
        <v>4.31896707123735</v>
      </c>
      <c r="DA31">
        <v>0.39881222138068201</v>
      </c>
      <c r="DB31">
        <v>4.8752579615606098E-2</v>
      </c>
      <c r="DC31">
        <v>1</v>
      </c>
      <c r="DD31">
        <v>404.55014999999997</v>
      </c>
      <c r="DE31">
        <v>7.5563909774109497E-2</v>
      </c>
      <c r="DF31">
        <v>1.9448071883866599E-2</v>
      </c>
      <c r="DG31">
        <v>-1</v>
      </c>
      <c r="DH31">
        <v>99.995723809523795</v>
      </c>
      <c r="DI31">
        <v>0.148431033419375</v>
      </c>
      <c r="DJ31">
        <v>6.4387605319819602E-2</v>
      </c>
      <c r="DK31">
        <v>1</v>
      </c>
      <c r="DL31">
        <v>2</v>
      </c>
      <c r="DM31">
        <v>2</v>
      </c>
      <c r="DN31" t="s">
        <v>355</v>
      </c>
      <c r="DO31">
        <v>2.6538400000000002</v>
      </c>
      <c r="DP31">
        <v>2.7623899999999999</v>
      </c>
      <c r="DQ31">
        <v>9.5207399999999998E-2</v>
      </c>
      <c r="DR31">
        <v>9.5841599999999999E-2</v>
      </c>
      <c r="DS31">
        <v>7.7299699999999999E-2</v>
      </c>
      <c r="DT31">
        <v>6.9491700000000003E-2</v>
      </c>
      <c r="DU31">
        <v>28733.9</v>
      </c>
      <c r="DV31">
        <v>30019.7</v>
      </c>
      <c r="DW31">
        <v>29502</v>
      </c>
      <c r="DX31">
        <v>30952.1</v>
      </c>
      <c r="DY31">
        <v>35690.699999999997</v>
      </c>
      <c r="DZ31">
        <v>37781</v>
      </c>
      <c r="EA31">
        <v>40508.6</v>
      </c>
      <c r="EB31">
        <v>42958.2</v>
      </c>
      <c r="EC31">
        <v>1.85677</v>
      </c>
      <c r="ED31">
        <v>2.2107000000000001</v>
      </c>
      <c r="EE31">
        <v>-1.4394499999999999E-2</v>
      </c>
      <c r="EF31">
        <v>0</v>
      </c>
      <c r="EG31">
        <v>17.827100000000002</v>
      </c>
      <c r="EH31">
        <v>999.9</v>
      </c>
      <c r="EI31">
        <v>41.198</v>
      </c>
      <c r="EJ31">
        <v>27.785</v>
      </c>
      <c r="EK31">
        <v>15.318199999999999</v>
      </c>
      <c r="EL31">
        <v>61.319299999999998</v>
      </c>
      <c r="EM31">
        <v>11.273999999999999</v>
      </c>
      <c r="EN31">
        <v>1</v>
      </c>
      <c r="EO31">
        <v>-0.25281500000000001</v>
      </c>
      <c r="EP31">
        <v>2.8406199999999999</v>
      </c>
      <c r="EQ31">
        <v>20.282</v>
      </c>
      <c r="ER31">
        <v>5.2401999999999997</v>
      </c>
      <c r="ES31">
        <v>11.8302</v>
      </c>
      <c r="ET31">
        <v>4.9817999999999998</v>
      </c>
      <c r="EU31">
        <v>3.2989999999999999</v>
      </c>
      <c r="EV31">
        <v>173</v>
      </c>
      <c r="EW31">
        <v>4079.8</v>
      </c>
      <c r="EX31">
        <v>9340.7000000000007</v>
      </c>
      <c r="EY31">
        <v>61.5</v>
      </c>
      <c r="EZ31">
        <v>1.87347</v>
      </c>
      <c r="FA31">
        <v>1.87913</v>
      </c>
      <c r="FB31">
        <v>1.87947</v>
      </c>
      <c r="FC31">
        <v>1.88019</v>
      </c>
      <c r="FD31">
        <v>1.87775</v>
      </c>
      <c r="FE31">
        <v>1.87683</v>
      </c>
      <c r="FF31">
        <v>1.8773500000000001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-2.73</v>
      </c>
      <c r="FV31">
        <v>-0.11</v>
      </c>
      <c r="FW31">
        <v>-2.7314041341871298</v>
      </c>
      <c r="FX31">
        <v>1.4527828764109799E-4</v>
      </c>
      <c r="FY31">
        <v>-4.3579519040863002E-7</v>
      </c>
      <c r="FZ31">
        <v>2.0799061152897499E-10</v>
      </c>
      <c r="GA31">
        <v>-0.109972727272726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14.1</v>
      </c>
      <c r="GJ31">
        <v>14.2</v>
      </c>
      <c r="GK31">
        <v>1.0412600000000001</v>
      </c>
      <c r="GL31">
        <v>2.5622600000000002</v>
      </c>
      <c r="GM31">
        <v>1.54541</v>
      </c>
      <c r="GN31">
        <v>2.2827099999999998</v>
      </c>
      <c r="GO31">
        <v>1.5979000000000001</v>
      </c>
      <c r="GP31">
        <v>2.33887</v>
      </c>
      <c r="GQ31">
        <v>30.911899999999999</v>
      </c>
      <c r="GR31">
        <v>15.629300000000001</v>
      </c>
      <c r="GS31">
        <v>18</v>
      </c>
      <c r="GT31">
        <v>395.084</v>
      </c>
      <c r="GU31">
        <v>664.54700000000003</v>
      </c>
      <c r="GV31">
        <v>16.063099999999999</v>
      </c>
      <c r="GW31">
        <v>23.555800000000001</v>
      </c>
      <c r="GX31">
        <v>30.0002</v>
      </c>
      <c r="GY31">
        <v>23.759899999999998</v>
      </c>
      <c r="GZ31">
        <v>23.760899999999999</v>
      </c>
      <c r="HA31">
        <v>20.906300000000002</v>
      </c>
      <c r="HB31">
        <v>30</v>
      </c>
      <c r="HC31">
        <v>-30</v>
      </c>
      <c r="HD31">
        <v>16.049700000000001</v>
      </c>
      <c r="HE31">
        <v>404.40699999999998</v>
      </c>
      <c r="HF31">
        <v>0</v>
      </c>
      <c r="HG31">
        <v>100.468</v>
      </c>
      <c r="HH31">
        <v>99.541200000000003</v>
      </c>
    </row>
    <row r="32" spans="1:216" x14ac:dyDescent="0.2">
      <c r="A32">
        <v>14</v>
      </c>
      <c r="B32">
        <v>1689722392.0999999</v>
      </c>
      <c r="C32">
        <v>793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1689722392.0999999</v>
      </c>
      <c r="M32">
        <f t="shared" si="0"/>
        <v>1.5550277869627999E-3</v>
      </c>
      <c r="N32">
        <f t="shared" si="1"/>
        <v>1.5550277869628</v>
      </c>
      <c r="O32">
        <f t="shared" si="2"/>
        <v>2.5829408699988159</v>
      </c>
      <c r="P32">
        <f t="shared" si="3"/>
        <v>400.05500000000001</v>
      </c>
      <c r="Q32">
        <f t="shared" si="4"/>
        <v>376.10389179503386</v>
      </c>
      <c r="R32">
        <f t="shared" si="5"/>
        <v>37.922085655932406</v>
      </c>
      <c r="S32">
        <f t="shared" si="6"/>
        <v>40.337045981304996</v>
      </c>
      <c r="T32">
        <f t="shared" si="7"/>
        <v>0.21953455238140851</v>
      </c>
      <c r="U32">
        <f t="shared" si="8"/>
        <v>3.3229551376892053</v>
      </c>
      <c r="V32">
        <f t="shared" si="9"/>
        <v>0.21178355597069928</v>
      </c>
      <c r="W32">
        <f t="shared" si="10"/>
        <v>0.13303831975749245</v>
      </c>
      <c r="X32">
        <f t="shared" si="11"/>
        <v>12.408781439776117</v>
      </c>
      <c r="Y32">
        <f t="shared" si="12"/>
        <v>17.666108182667948</v>
      </c>
      <c r="Z32">
        <f t="shared" si="13"/>
        <v>17.666108182667948</v>
      </c>
      <c r="AA32">
        <f t="shared" si="14"/>
        <v>2.0281853025942591</v>
      </c>
      <c r="AB32">
        <f t="shared" si="15"/>
        <v>62.916167682240641</v>
      </c>
      <c r="AC32">
        <f t="shared" si="16"/>
        <v>1.3000657496438</v>
      </c>
      <c r="AD32">
        <f t="shared" si="17"/>
        <v>2.0663460562471125</v>
      </c>
      <c r="AE32">
        <f t="shared" si="18"/>
        <v>0.72811955295045916</v>
      </c>
      <c r="AF32">
        <f t="shared" si="19"/>
        <v>-68.576725405059477</v>
      </c>
      <c r="AG32">
        <f t="shared" si="20"/>
        <v>53.026092683694984</v>
      </c>
      <c r="AH32">
        <f t="shared" si="21"/>
        <v>3.137060287818739</v>
      </c>
      <c r="AI32">
        <f t="shared" si="22"/>
        <v>-4.7909937696388738E-3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54987.391660356676</v>
      </c>
      <c r="AO32">
        <f t="shared" si="26"/>
        <v>75.035799999999995</v>
      </c>
      <c r="AP32">
        <f t="shared" si="27"/>
        <v>63.254459440298497</v>
      </c>
      <c r="AQ32">
        <f t="shared" si="28"/>
        <v>0.84299040511727075</v>
      </c>
      <c r="AR32">
        <f t="shared" si="29"/>
        <v>0.1653714818763326</v>
      </c>
      <c r="AS32">
        <v>1689722392.0999999</v>
      </c>
      <c r="AT32">
        <v>400.05500000000001</v>
      </c>
      <c r="AU32">
        <v>403.59500000000003</v>
      </c>
      <c r="AV32">
        <v>12.893800000000001</v>
      </c>
      <c r="AW32">
        <v>11.198399999999999</v>
      </c>
      <c r="AX32">
        <v>402.78500000000003</v>
      </c>
      <c r="AY32">
        <v>13.0037</v>
      </c>
      <c r="AZ32">
        <v>400.17700000000002</v>
      </c>
      <c r="BA32">
        <v>100.798</v>
      </c>
      <c r="BB32">
        <v>3.0751000000000001E-2</v>
      </c>
      <c r="BC32">
        <v>17.9621</v>
      </c>
      <c r="BD32">
        <v>17.552499999999998</v>
      </c>
      <c r="BE32">
        <v>999.9</v>
      </c>
      <c r="BF32">
        <v>0</v>
      </c>
      <c r="BG32">
        <v>0</v>
      </c>
      <c r="BH32">
        <v>10006.200000000001</v>
      </c>
      <c r="BI32">
        <v>0</v>
      </c>
      <c r="BJ32">
        <v>413.20800000000003</v>
      </c>
      <c r="BK32">
        <v>-3.5400700000000001</v>
      </c>
      <c r="BL32">
        <v>405.28100000000001</v>
      </c>
      <c r="BM32">
        <v>408.166</v>
      </c>
      <c r="BN32">
        <v>1.6953499999999999</v>
      </c>
      <c r="BO32">
        <v>403.59500000000003</v>
      </c>
      <c r="BP32">
        <v>11.198399999999999</v>
      </c>
      <c r="BQ32">
        <v>1.29966</v>
      </c>
      <c r="BR32">
        <v>1.1287700000000001</v>
      </c>
      <c r="BS32">
        <v>10.7949</v>
      </c>
      <c r="BT32">
        <v>8.6938999999999993</v>
      </c>
      <c r="BU32">
        <v>75.035799999999995</v>
      </c>
      <c r="BV32">
        <v>0.90032699999999999</v>
      </c>
      <c r="BW32">
        <v>9.9672800000000006E-2</v>
      </c>
      <c r="BX32">
        <v>0</v>
      </c>
      <c r="BY32">
        <v>2.3416999999999999</v>
      </c>
      <c r="BZ32">
        <v>0</v>
      </c>
      <c r="CA32">
        <v>694.86300000000006</v>
      </c>
      <c r="CB32">
        <v>717.04399999999998</v>
      </c>
      <c r="CC32">
        <v>32.625</v>
      </c>
      <c r="CD32">
        <v>37.936999999999998</v>
      </c>
      <c r="CE32">
        <v>35.625</v>
      </c>
      <c r="CF32">
        <v>35.936999999999998</v>
      </c>
      <c r="CG32">
        <v>33.186999999999998</v>
      </c>
      <c r="CH32">
        <v>67.56</v>
      </c>
      <c r="CI32">
        <v>7.48</v>
      </c>
      <c r="CJ32">
        <v>0</v>
      </c>
      <c r="CK32">
        <v>1689722396.3</v>
      </c>
      <c r="CL32">
        <v>0</v>
      </c>
      <c r="CM32">
        <v>1689721487.0999999</v>
      </c>
      <c r="CN32" t="s">
        <v>354</v>
      </c>
      <c r="CO32">
        <v>1689721487.0999999</v>
      </c>
      <c r="CP32">
        <v>1689721478.0999999</v>
      </c>
      <c r="CQ32">
        <v>63</v>
      </c>
      <c r="CR32">
        <v>0.158</v>
      </c>
      <c r="CS32">
        <v>-4.9000000000000002E-2</v>
      </c>
      <c r="CT32">
        <v>-2.7309999999999999</v>
      </c>
      <c r="CU32">
        <v>-0.11</v>
      </c>
      <c r="CV32">
        <v>412</v>
      </c>
      <c r="CW32">
        <v>11</v>
      </c>
      <c r="CX32">
        <v>0.08</v>
      </c>
      <c r="CY32">
        <v>0.03</v>
      </c>
      <c r="CZ32">
        <v>3.2435154387760798</v>
      </c>
      <c r="DA32">
        <v>-0.25854118466033899</v>
      </c>
      <c r="DB32">
        <v>5.0718269543672201E-2</v>
      </c>
      <c r="DC32">
        <v>1</v>
      </c>
      <c r="DD32">
        <v>403.64804761904799</v>
      </c>
      <c r="DE32">
        <v>-0.34597402597371202</v>
      </c>
      <c r="DF32">
        <v>5.0551695549234402E-2</v>
      </c>
      <c r="DG32">
        <v>-1</v>
      </c>
      <c r="DH32">
        <v>74.993610000000004</v>
      </c>
      <c r="DI32">
        <v>1.8946624559705499E-2</v>
      </c>
      <c r="DJ32">
        <v>0.12797776720977799</v>
      </c>
      <c r="DK32">
        <v>1</v>
      </c>
      <c r="DL32">
        <v>2</v>
      </c>
      <c r="DM32">
        <v>2</v>
      </c>
      <c r="DN32" t="s">
        <v>355</v>
      </c>
      <c r="DO32">
        <v>2.65401</v>
      </c>
      <c r="DP32">
        <v>2.76308</v>
      </c>
      <c r="DQ32">
        <v>9.5223500000000003E-2</v>
      </c>
      <c r="DR32">
        <v>9.5685500000000007E-2</v>
      </c>
      <c r="DS32">
        <v>7.7205599999999999E-2</v>
      </c>
      <c r="DT32">
        <v>6.94076E-2</v>
      </c>
      <c r="DU32">
        <v>28737.200000000001</v>
      </c>
      <c r="DV32">
        <v>30029.7</v>
      </c>
      <c r="DW32">
        <v>29505.5</v>
      </c>
      <c r="DX32">
        <v>30956.799999999999</v>
      </c>
      <c r="DY32">
        <v>35697.800000000003</v>
      </c>
      <c r="DZ32">
        <v>37789.199999999997</v>
      </c>
      <c r="EA32">
        <v>40512.6</v>
      </c>
      <c r="EB32">
        <v>42963.7</v>
      </c>
      <c r="EC32">
        <v>1.85877</v>
      </c>
      <c r="ED32">
        <v>2.2113</v>
      </c>
      <c r="EE32">
        <v>-1.4171E-2</v>
      </c>
      <c r="EF32">
        <v>0</v>
      </c>
      <c r="EG32">
        <v>17.787800000000001</v>
      </c>
      <c r="EH32">
        <v>999.9</v>
      </c>
      <c r="EI32">
        <v>41.149000000000001</v>
      </c>
      <c r="EJ32">
        <v>27.785</v>
      </c>
      <c r="EK32">
        <v>15.299899999999999</v>
      </c>
      <c r="EL32">
        <v>61.459299999999999</v>
      </c>
      <c r="EM32">
        <v>11.818899999999999</v>
      </c>
      <c r="EN32">
        <v>1</v>
      </c>
      <c r="EO32">
        <v>-0.26066299999999998</v>
      </c>
      <c r="EP32">
        <v>2.18371</v>
      </c>
      <c r="EQ32">
        <v>20.293199999999999</v>
      </c>
      <c r="ER32">
        <v>5.2397499999999999</v>
      </c>
      <c r="ES32">
        <v>11.8302</v>
      </c>
      <c r="ET32">
        <v>4.9817999999999998</v>
      </c>
      <c r="EU32">
        <v>3.2990300000000001</v>
      </c>
      <c r="EV32">
        <v>173</v>
      </c>
      <c r="EW32">
        <v>4081</v>
      </c>
      <c r="EX32">
        <v>9345.5</v>
      </c>
      <c r="EY32">
        <v>61.5</v>
      </c>
      <c r="EZ32">
        <v>1.87348</v>
      </c>
      <c r="FA32">
        <v>1.8791899999999999</v>
      </c>
      <c r="FB32">
        <v>1.8795599999999999</v>
      </c>
      <c r="FC32">
        <v>1.88018</v>
      </c>
      <c r="FD32">
        <v>1.87775</v>
      </c>
      <c r="FE32">
        <v>1.87683</v>
      </c>
      <c r="FF32">
        <v>1.8774200000000001</v>
      </c>
      <c r="FG32">
        <v>1.8750100000000001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-2.73</v>
      </c>
      <c r="FV32">
        <v>-0.1099</v>
      </c>
      <c r="FW32">
        <v>-2.7314041341871298</v>
      </c>
      <c r="FX32">
        <v>1.4527828764109799E-4</v>
      </c>
      <c r="FY32">
        <v>-4.3579519040863002E-7</v>
      </c>
      <c r="FZ32">
        <v>2.0799061152897499E-10</v>
      </c>
      <c r="GA32">
        <v>-0.109972727272726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15.1</v>
      </c>
      <c r="GJ32">
        <v>15.2</v>
      </c>
      <c r="GK32">
        <v>1.0400400000000001</v>
      </c>
      <c r="GL32">
        <v>2.5659200000000002</v>
      </c>
      <c r="GM32">
        <v>1.54541</v>
      </c>
      <c r="GN32">
        <v>2.2827099999999998</v>
      </c>
      <c r="GO32">
        <v>1.5979000000000001</v>
      </c>
      <c r="GP32">
        <v>2.3156699999999999</v>
      </c>
      <c r="GQ32">
        <v>30.868600000000001</v>
      </c>
      <c r="GR32">
        <v>15.6205</v>
      </c>
      <c r="GS32">
        <v>18</v>
      </c>
      <c r="GT32">
        <v>395.63900000000001</v>
      </c>
      <c r="GU32">
        <v>664.25</v>
      </c>
      <c r="GV32">
        <v>16.2318</v>
      </c>
      <c r="GW32">
        <v>23.4802</v>
      </c>
      <c r="GX32">
        <v>29.999600000000001</v>
      </c>
      <c r="GY32">
        <v>23.696300000000001</v>
      </c>
      <c r="GZ32">
        <v>23.699200000000001</v>
      </c>
      <c r="HA32">
        <v>20.868300000000001</v>
      </c>
      <c r="HB32">
        <v>30</v>
      </c>
      <c r="HC32">
        <v>-30</v>
      </c>
      <c r="HD32">
        <v>16.2407</v>
      </c>
      <c r="HE32">
        <v>403.55099999999999</v>
      </c>
      <c r="HF32">
        <v>0</v>
      </c>
      <c r="HG32">
        <v>100.479</v>
      </c>
      <c r="HH32">
        <v>99.554900000000004</v>
      </c>
    </row>
    <row r="33" spans="1:216" x14ac:dyDescent="0.2">
      <c r="A33">
        <v>15</v>
      </c>
      <c r="B33">
        <v>1689722453.0999999</v>
      </c>
      <c r="C33">
        <v>854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1689722453.0999999</v>
      </c>
      <c r="M33">
        <f t="shared" si="0"/>
        <v>1.5548827015938057E-3</v>
      </c>
      <c r="N33">
        <f t="shared" si="1"/>
        <v>1.5548827015938056</v>
      </c>
      <c r="O33">
        <f t="shared" si="2"/>
        <v>1.978021754775666</v>
      </c>
      <c r="P33">
        <f t="shared" si="3"/>
        <v>400.06099999999998</v>
      </c>
      <c r="Q33">
        <f t="shared" si="4"/>
        <v>380.48781919415796</v>
      </c>
      <c r="R33">
        <f t="shared" si="5"/>
        <v>38.365575773286594</v>
      </c>
      <c r="S33">
        <f t="shared" si="6"/>
        <v>40.339190468551195</v>
      </c>
      <c r="T33">
        <f t="shared" si="7"/>
        <v>0.21787092747718625</v>
      </c>
      <c r="U33">
        <f t="shared" si="8"/>
        <v>3.323317625416526</v>
      </c>
      <c r="V33">
        <f t="shared" si="9"/>
        <v>0.21023556276889302</v>
      </c>
      <c r="W33">
        <f t="shared" si="10"/>
        <v>0.13206094138574567</v>
      </c>
      <c r="X33">
        <f t="shared" si="11"/>
        <v>9.9610509967491279</v>
      </c>
      <c r="Y33">
        <f t="shared" si="12"/>
        <v>17.68798092244208</v>
      </c>
      <c r="Z33">
        <f t="shared" si="13"/>
        <v>17.68798092244208</v>
      </c>
      <c r="AA33">
        <f t="shared" si="14"/>
        <v>2.030983935251359</v>
      </c>
      <c r="AB33">
        <f t="shared" si="15"/>
        <v>62.657237738627515</v>
      </c>
      <c r="AC33">
        <f t="shared" si="16"/>
        <v>1.2975441362853601</v>
      </c>
      <c r="AD33">
        <f t="shared" si="17"/>
        <v>2.0708607387035163</v>
      </c>
      <c r="AE33">
        <f t="shared" si="18"/>
        <v>0.73343979896599887</v>
      </c>
      <c r="AF33">
        <f t="shared" si="19"/>
        <v>-68.570327140286835</v>
      </c>
      <c r="AG33">
        <f t="shared" si="20"/>
        <v>55.330094967958843</v>
      </c>
      <c r="AH33">
        <f t="shared" si="21"/>
        <v>3.273964842793788</v>
      </c>
      <c r="AI33">
        <f t="shared" si="22"/>
        <v>-5.2163327850749397E-3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54989.866693558179</v>
      </c>
      <c r="AO33">
        <f t="shared" si="26"/>
        <v>60.228700000000003</v>
      </c>
      <c r="AP33">
        <f t="shared" si="27"/>
        <v>50.772704101942544</v>
      </c>
      <c r="AQ33">
        <f t="shared" si="28"/>
        <v>0.84299850572804236</v>
      </c>
      <c r="AR33">
        <f t="shared" si="29"/>
        <v>0.16538711605512202</v>
      </c>
      <c r="AS33">
        <v>1689722453.0999999</v>
      </c>
      <c r="AT33">
        <v>400.06099999999998</v>
      </c>
      <c r="AU33">
        <v>402.93299999999999</v>
      </c>
      <c r="AV33">
        <v>12.8683</v>
      </c>
      <c r="AW33">
        <v>11.1729</v>
      </c>
      <c r="AX33">
        <v>402.791</v>
      </c>
      <c r="AY33">
        <v>12.978300000000001</v>
      </c>
      <c r="AZ33">
        <v>400.15</v>
      </c>
      <c r="BA33">
        <v>100.80200000000001</v>
      </c>
      <c r="BB33">
        <v>3.05992E-2</v>
      </c>
      <c r="BC33">
        <v>17.9968</v>
      </c>
      <c r="BD33">
        <v>17.595199999999998</v>
      </c>
      <c r="BE33">
        <v>999.9</v>
      </c>
      <c r="BF33">
        <v>0</v>
      </c>
      <c r="BG33">
        <v>0</v>
      </c>
      <c r="BH33">
        <v>10007.5</v>
      </c>
      <c r="BI33">
        <v>0</v>
      </c>
      <c r="BJ33">
        <v>403.26100000000002</v>
      </c>
      <c r="BK33">
        <v>-2.87222</v>
      </c>
      <c r="BL33">
        <v>405.27600000000001</v>
      </c>
      <c r="BM33">
        <v>407.48599999999999</v>
      </c>
      <c r="BN33">
        <v>1.69539</v>
      </c>
      <c r="BO33">
        <v>402.93299999999999</v>
      </c>
      <c r="BP33">
        <v>11.1729</v>
      </c>
      <c r="BQ33">
        <v>1.29715</v>
      </c>
      <c r="BR33">
        <v>1.12625</v>
      </c>
      <c r="BS33">
        <v>10.7659</v>
      </c>
      <c r="BT33">
        <v>8.6608699999999992</v>
      </c>
      <c r="BU33">
        <v>60.228700000000003</v>
      </c>
      <c r="BV33">
        <v>0.89999899999999999</v>
      </c>
      <c r="BW33">
        <v>0.10000100000000001</v>
      </c>
      <c r="BX33">
        <v>0</v>
      </c>
      <c r="BY33">
        <v>2.5371999999999999</v>
      </c>
      <c r="BZ33">
        <v>0</v>
      </c>
      <c r="CA33">
        <v>619.18899999999996</v>
      </c>
      <c r="CB33">
        <v>575.50599999999997</v>
      </c>
      <c r="CC33">
        <v>32.561999999999998</v>
      </c>
      <c r="CD33">
        <v>38.125</v>
      </c>
      <c r="CE33">
        <v>35.686999999999998</v>
      </c>
      <c r="CF33">
        <v>36.25</v>
      </c>
      <c r="CG33">
        <v>33.125</v>
      </c>
      <c r="CH33">
        <v>54.21</v>
      </c>
      <c r="CI33">
        <v>6.02</v>
      </c>
      <c r="CJ33">
        <v>0</v>
      </c>
      <c r="CK33">
        <v>1689722457.5</v>
      </c>
      <c r="CL33">
        <v>0</v>
      </c>
      <c r="CM33">
        <v>1689721487.0999999</v>
      </c>
      <c r="CN33" t="s">
        <v>354</v>
      </c>
      <c r="CO33">
        <v>1689721487.0999999</v>
      </c>
      <c r="CP33">
        <v>1689721478.0999999</v>
      </c>
      <c r="CQ33">
        <v>63</v>
      </c>
      <c r="CR33">
        <v>0.158</v>
      </c>
      <c r="CS33">
        <v>-4.9000000000000002E-2</v>
      </c>
      <c r="CT33">
        <v>-2.7309999999999999</v>
      </c>
      <c r="CU33">
        <v>-0.11</v>
      </c>
      <c r="CV33">
        <v>412</v>
      </c>
      <c r="CW33">
        <v>11</v>
      </c>
      <c r="CX33">
        <v>0.08</v>
      </c>
      <c r="CY33">
        <v>0.03</v>
      </c>
      <c r="CZ33">
        <v>2.52143670559501</v>
      </c>
      <c r="DA33">
        <v>-0.113508845428394</v>
      </c>
      <c r="DB33">
        <v>5.1105899191366003E-2</v>
      </c>
      <c r="DC33">
        <v>1</v>
      </c>
      <c r="DD33">
        <v>402.9907</v>
      </c>
      <c r="DE33">
        <v>-0.25389473684204</v>
      </c>
      <c r="DF33">
        <v>4.1526015941817998E-2</v>
      </c>
      <c r="DG33">
        <v>-1</v>
      </c>
      <c r="DH33">
        <v>59.989755000000002</v>
      </c>
      <c r="DI33">
        <v>0.37330886754224701</v>
      </c>
      <c r="DJ33">
        <v>0.14276317618699899</v>
      </c>
      <c r="DK33">
        <v>1</v>
      </c>
      <c r="DL33">
        <v>2</v>
      </c>
      <c r="DM33">
        <v>2</v>
      </c>
      <c r="DN33" t="s">
        <v>355</v>
      </c>
      <c r="DO33">
        <v>2.65402</v>
      </c>
      <c r="DP33">
        <v>2.76294</v>
      </c>
      <c r="DQ33">
        <v>9.5246899999999995E-2</v>
      </c>
      <c r="DR33">
        <v>9.5588300000000001E-2</v>
      </c>
      <c r="DS33">
        <v>7.7108499999999996E-2</v>
      </c>
      <c r="DT33">
        <v>6.9302900000000001E-2</v>
      </c>
      <c r="DU33">
        <v>28741.4</v>
      </c>
      <c r="DV33">
        <v>30038</v>
      </c>
      <c r="DW33">
        <v>29510.2</v>
      </c>
      <c r="DX33">
        <v>30961.599999999999</v>
      </c>
      <c r="DY33">
        <v>35706.800000000003</v>
      </c>
      <c r="DZ33">
        <v>37799.4</v>
      </c>
      <c r="EA33">
        <v>40518.699999999997</v>
      </c>
      <c r="EB33">
        <v>42970.7</v>
      </c>
      <c r="EC33">
        <v>1.8586</v>
      </c>
      <c r="ED33">
        <v>2.2130000000000001</v>
      </c>
      <c r="EE33">
        <v>-9.3653799999999995E-3</v>
      </c>
      <c r="EF33">
        <v>0</v>
      </c>
      <c r="EG33">
        <v>17.750699999999998</v>
      </c>
      <c r="EH33">
        <v>999.9</v>
      </c>
      <c r="EI33">
        <v>41.088000000000001</v>
      </c>
      <c r="EJ33">
        <v>27.795000000000002</v>
      </c>
      <c r="EK33">
        <v>15.283799999999999</v>
      </c>
      <c r="EL33">
        <v>61.209299999999999</v>
      </c>
      <c r="EM33">
        <v>11.490399999999999</v>
      </c>
      <c r="EN33">
        <v>1</v>
      </c>
      <c r="EO33">
        <v>-0.26619900000000002</v>
      </c>
      <c r="EP33">
        <v>2.45065</v>
      </c>
      <c r="EQ33">
        <v>20.288799999999998</v>
      </c>
      <c r="ER33">
        <v>5.2400500000000001</v>
      </c>
      <c r="ES33">
        <v>11.8302</v>
      </c>
      <c r="ET33">
        <v>4.9816500000000001</v>
      </c>
      <c r="EU33">
        <v>3.2989999999999999</v>
      </c>
      <c r="EV33">
        <v>173</v>
      </c>
      <c r="EW33">
        <v>4082.6</v>
      </c>
      <c r="EX33">
        <v>9351.2999999999993</v>
      </c>
      <c r="EY33">
        <v>61.5</v>
      </c>
      <c r="EZ33">
        <v>1.87347</v>
      </c>
      <c r="FA33">
        <v>1.87914</v>
      </c>
      <c r="FB33">
        <v>1.87954</v>
      </c>
      <c r="FC33">
        <v>1.8801699999999999</v>
      </c>
      <c r="FD33">
        <v>1.87775</v>
      </c>
      <c r="FE33">
        <v>1.87683</v>
      </c>
      <c r="FF33">
        <v>1.8773899999999999</v>
      </c>
      <c r="FG33">
        <v>1.8750100000000001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-2.73</v>
      </c>
      <c r="FV33">
        <v>-0.11</v>
      </c>
      <c r="FW33">
        <v>-2.7314041341871298</v>
      </c>
      <c r="FX33">
        <v>1.4527828764109799E-4</v>
      </c>
      <c r="FY33">
        <v>-4.3579519040863002E-7</v>
      </c>
      <c r="FZ33">
        <v>2.0799061152897499E-10</v>
      </c>
      <c r="GA33">
        <v>-0.109972727272726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16.100000000000001</v>
      </c>
      <c r="GJ33">
        <v>16.2</v>
      </c>
      <c r="GK33">
        <v>1.0388200000000001</v>
      </c>
      <c r="GL33">
        <v>2.5610400000000002</v>
      </c>
      <c r="GM33">
        <v>1.54541</v>
      </c>
      <c r="GN33">
        <v>2.2827099999999998</v>
      </c>
      <c r="GO33">
        <v>1.5979000000000001</v>
      </c>
      <c r="GP33">
        <v>2.4072300000000002</v>
      </c>
      <c r="GQ33">
        <v>30.825299999999999</v>
      </c>
      <c r="GR33">
        <v>15.6205</v>
      </c>
      <c r="GS33">
        <v>18</v>
      </c>
      <c r="GT33">
        <v>395.024</v>
      </c>
      <c r="GU33">
        <v>664.73800000000006</v>
      </c>
      <c r="GV33">
        <v>16.187100000000001</v>
      </c>
      <c r="GW33">
        <v>23.395700000000001</v>
      </c>
      <c r="GX33">
        <v>29.999300000000002</v>
      </c>
      <c r="GY33">
        <v>23.621099999999998</v>
      </c>
      <c r="GZ33">
        <v>23.625699999999998</v>
      </c>
      <c r="HA33">
        <v>20.8504</v>
      </c>
      <c r="HB33">
        <v>30</v>
      </c>
      <c r="HC33">
        <v>-30</v>
      </c>
      <c r="HD33">
        <v>16.2012</v>
      </c>
      <c r="HE33">
        <v>403.017</v>
      </c>
      <c r="HF33">
        <v>0</v>
      </c>
      <c r="HG33">
        <v>100.494</v>
      </c>
      <c r="HH33">
        <v>99.570700000000002</v>
      </c>
    </row>
    <row r="34" spans="1:216" x14ac:dyDescent="0.2">
      <c r="A34">
        <v>16</v>
      </c>
      <c r="B34">
        <v>1689722514.0999999</v>
      </c>
      <c r="C34">
        <v>915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1689722514.0999999</v>
      </c>
      <c r="M34">
        <f t="shared" si="0"/>
        <v>1.5653655079532816E-3</v>
      </c>
      <c r="N34">
        <f t="shared" si="1"/>
        <v>1.5653655079532816</v>
      </c>
      <c r="O34">
        <f t="shared" si="2"/>
        <v>1.6146879270351482</v>
      </c>
      <c r="P34">
        <f t="shared" si="3"/>
        <v>400.125</v>
      </c>
      <c r="Q34">
        <f t="shared" si="4"/>
        <v>383.39588508999742</v>
      </c>
      <c r="R34">
        <f t="shared" si="5"/>
        <v>38.65814728079328</v>
      </c>
      <c r="S34">
        <f t="shared" si="6"/>
        <v>40.344958780912499</v>
      </c>
      <c r="T34">
        <f t="shared" si="7"/>
        <v>0.21976022022971789</v>
      </c>
      <c r="U34">
        <f t="shared" si="8"/>
        <v>3.3280990289381207</v>
      </c>
      <c r="V34">
        <f t="shared" si="9"/>
        <v>0.21200513211639146</v>
      </c>
      <c r="W34">
        <f t="shared" si="10"/>
        <v>0.13317717184448777</v>
      </c>
      <c r="X34">
        <f t="shared" si="11"/>
        <v>8.2932997144714804</v>
      </c>
      <c r="Y34">
        <f t="shared" si="12"/>
        <v>17.659288290205566</v>
      </c>
      <c r="Z34">
        <f t="shared" si="13"/>
        <v>17.659288290205566</v>
      </c>
      <c r="AA34">
        <f t="shared" si="14"/>
        <v>2.0273133847108848</v>
      </c>
      <c r="AB34">
        <f t="shared" si="15"/>
        <v>62.608786136513487</v>
      </c>
      <c r="AC34">
        <f t="shared" si="16"/>
        <v>1.2950819995699299</v>
      </c>
      <c r="AD34">
        <f t="shared" si="17"/>
        <v>2.068530759798004</v>
      </c>
      <c r="AE34">
        <f t="shared" si="18"/>
        <v>0.73223138514095498</v>
      </c>
      <c r="AF34">
        <f t="shared" si="19"/>
        <v>-69.03261890073972</v>
      </c>
      <c r="AG34">
        <f t="shared" si="20"/>
        <v>57.346163185173324</v>
      </c>
      <c r="AH34">
        <f t="shared" si="21"/>
        <v>3.3875695214376571</v>
      </c>
      <c r="AI34">
        <f t="shared" si="22"/>
        <v>-5.5864796572606679E-3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55111.229998046641</v>
      </c>
      <c r="AO34">
        <f t="shared" si="26"/>
        <v>50.141800000000003</v>
      </c>
      <c r="AP34">
        <f t="shared" si="27"/>
        <v>42.269717406461908</v>
      </c>
      <c r="AQ34">
        <f t="shared" si="28"/>
        <v>0.84300358994814517</v>
      </c>
      <c r="AR34">
        <f t="shared" si="29"/>
        <v>0.16539692859992022</v>
      </c>
      <c r="AS34">
        <v>1689722514.0999999</v>
      </c>
      <c r="AT34">
        <v>400.125</v>
      </c>
      <c r="AU34">
        <v>402.59899999999999</v>
      </c>
      <c r="AV34">
        <v>12.844099999999999</v>
      </c>
      <c r="AW34">
        <v>11.138199999999999</v>
      </c>
      <c r="AX34">
        <v>402.85500000000002</v>
      </c>
      <c r="AY34">
        <v>12.9541</v>
      </c>
      <c r="AZ34">
        <v>400.37799999999999</v>
      </c>
      <c r="BA34">
        <v>100.801</v>
      </c>
      <c r="BB34">
        <v>2.9887299999999999E-2</v>
      </c>
      <c r="BC34">
        <v>17.978899999999999</v>
      </c>
      <c r="BD34">
        <v>17.5669</v>
      </c>
      <c r="BE34">
        <v>999.9</v>
      </c>
      <c r="BF34">
        <v>0</v>
      </c>
      <c r="BG34">
        <v>0</v>
      </c>
      <c r="BH34">
        <v>10030</v>
      </c>
      <c r="BI34">
        <v>0</v>
      </c>
      <c r="BJ34">
        <v>394.43799999999999</v>
      </c>
      <c r="BK34">
        <v>-2.4738199999999999</v>
      </c>
      <c r="BL34">
        <v>405.33100000000002</v>
      </c>
      <c r="BM34">
        <v>407.13400000000001</v>
      </c>
      <c r="BN34">
        <v>1.70584</v>
      </c>
      <c r="BO34">
        <v>402.59899999999999</v>
      </c>
      <c r="BP34">
        <v>11.138199999999999</v>
      </c>
      <c r="BQ34">
        <v>1.2946899999999999</v>
      </c>
      <c r="BR34">
        <v>1.1227400000000001</v>
      </c>
      <c r="BS34">
        <v>10.737399999999999</v>
      </c>
      <c r="BT34">
        <v>8.61477</v>
      </c>
      <c r="BU34">
        <v>50.141800000000003</v>
      </c>
      <c r="BV34">
        <v>0.89993800000000002</v>
      </c>
      <c r="BW34">
        <v>0.100062</v>
      </c>
      <c r="BX34">
        <v>0</v>
      </c>
      <c r="BY34">
        <v>2.6065</v>
      </c>
      <c r="BZ34">
        <v>0</v>
      </c>
      <c r="CA34">
        <v>565.55399999999997</v>
      </c>
      <c r="CB34">
        <v>479.11500000000001</v>
      </c>
      <c r="CC34">
        <v>32.436999999999998</v>
      </c>
      <c r="CD34">
        <v>38.186999999999998</v>
      </c>
      <c r="CE34">
        <v>35.625</v>
      </c>
      <c r="CF34">
        <v>36.375</v>
      </c>
      <c r="CG34">
        <v>33.061999999999998</v>
      </c>
      <c r="CH34">
        <v>45.12</v>
      </c>
      <c r="CI34">
        <v>5.0199999999999996</v>
      </c>
      <c r="CJ34">
        <v>0</v>
      </c>
      <c r="CK34">
        <v>1689722518.0999999</v>
      </c>
      <c r="CL34">
        <v>0</v>
      </c>
      <c r="CM34">
        <v>1689721487.0999999</v>
      </c>
      <c r="CN34" t="s">
        <v>354</v>
      </c>
      <c r="CO34">
        <v>1689721487.0999999</v>
      </c>
      <c r="CP34">
        <v>1689721478.0999999</v>
      </c>
      <c r="CQ34">
        <v>63</v>
      </c>
      <c r="CR34">
        <v>0.158</v>
      </c>
      <c r="CS34">
        <v>-4.9000000000000002E-2</v>
      </c>
      <c r="CT34">
        <v>-2.7309999999999999</v>
      </c>
      <c r="CU34">
        <v>-0.11</v>
      </c>
      <c r="CV34">
        <v>412</v>
      </c>
      <c r="CW34">
        <v>11</v>
      </c>
      <c r="CX34">
        <v>0.08</v>
      </c>
      <c r="CY34">
        <v>0.03</v>
      </c>
      <c r="CZ34">
        <v>2.0777876703854599</v>
      </c>
      <c r="DA34">
        <v>-0.386534735737178</v>
      </c>
      <c r="DB34">
        <v>5.4351359263082898E-2</v>
      </c>
      <c r="DC34">
        <v>1</v>
      </c>
      <c r="DD34">
        <v>402.57514285714302</v>
      </c>
      <c r="DE34">
        <v>-0.222779220779181</v>
      </c>
      <c r="DF34">
        <v>4.04737254151303E-2</v>
      </c>
      <c r="DG34">
        <v>-1</v>
      </c>
      <c r="DH34">
        <v>49.981904761904801</v>
      </c>
      <c r="DI34">
        <v>-0.14092983789932401</v>
      </c>
      <c r="DJ34">
        <v>0.165706457258986</v>
      </c>
      <c r="DK34">
        <v>1</v>
      </c>
      <c r="DL34">
        <v>2</v>
      </c>
      <c r="DM34">
        <v>2</v>
      </c>
      <c r="DN34" t="s">
        <v>355</v>
      </c>
      <c r="DO34">
        <v>2.65476</v>
      </c>
      <c r="DP34">
        <v>2.7624399999999998</v>
      </c>
      <c r="DQ34">
        <v>9.5277899999999999E-2</v>
      </c>
      <c r="DR34">
        <v>9.5547000000000007E-2</v>
      </c>
      <c r="DS34">
        <v>7.7014600000000002E-2</v>
      </c>
      <c r="DT34">
        <v>6.9152400000000003E-2</v>
      </c>
      <c r="DU34">
        <v>28746</v>
      </c>
      <c r="DV34">
        <v>30044.7</v>
      </c>
      <c r="DW34">
        <v>29515.5</v>
      </c>
      <c r="DX34">
        <v>30966.7</v>
      </c>
      <c r="DY34">
        <v>35716.199999999997</v>
      </c>
      <c r="DZ34">
        <v>37812.300000000003</v>
      </c>
      <c r="EA34">
        <v>40525.199999999997</v>
      </c>
      <c r="EB34">
        <v>42978.5</v>
      </c>
      <c r="EC34">
        <v>1.86015</v>
      </c>
      <c r="ED34">
        <v>2.21408</v>
      </c>
      <c r="EE34">
        <v>-8.7805100000000001E-3</v>
      </c>
      <c r="EF34">
        <v>0</v>
      </c>
      <c r="EG34">
        <v>17.712700000000002</v>
      </c>
      <c r="EH34">
        <v>999.9</v>
      </c>
      <c r="EI34">
        <v>41.027000000000001</v>
      </c>
      <c r="EJ34">
        <v>27.785</v>
      </c>
      <c r="EK34">
        <v>15.254899999999999</v>
      </c>
      <c r="EL34">
        <v>60.719200000000001</v>
      </c>
      <c r="EM34">
        <v>11.113799999999999</v>
      </c>
      <c r="EN34">
        <v>1</v>
      </c>
      <c r="EO34">
        <v>-0.27479199999999998</v>
      </c>
      <c r="EP34">
        <v>2.1154600000000001</v>
      </c>
      <c r="EQ34">
        <v>20.294</v>
      </c>
      <c r="ER34">
        <v>5.2401999999999997</v>
      </c>
      <c r="ES34">
        <v>11.8302</v>
      </c>
      <c r="ET34">
        <v>4.9819500000000003</v>
      </c>
      <c r="EU34">
        <v>3.2989999999999999</v>
      </c>
      <c r="EV34">
        <v>173</v>
      </c>
      <c r="EW34">
        <v>4083.9</v>
      </c>
      <c r="EX34">
        <v>9356.2000000000007</v>
      </c>
      <c r="EY34">
        <v>61.5</v>
      </c>
      <c r="EZ34">
        <v>1.87347</v>
      </c>
      <c r="FA34">
        <v>1.87913</v>
      </c>
      <c r="FB34">
        <v>1.8794900000000001</v>
      </c>
      <c r="FC34">
        <v>1.8801699999999999</v>
      </c>
      <c r="FD34">
        <v>1.87775</v>
      </c>
      <c r="FE34">
        <v>1.87683</v>
      </c>
      <c r="FF34">
        <v>1.8773500000000001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-2.73</v>
      </c>
      <c r="FV34">
        <v>-0.11</v>
      </c>
      <c r="FW34">
        <v>-2.7314041341871298</v>
      </c>
      <c r="FX34">
        <v>1.4527828764109799E-4</v>
      </c>
      <c r="FY34">
        <v>-4.3579519040863002E-7</v>
      </c>
      <c r="FZ34">
        <v>2.0799061152897499E-10</v>
      </c>
      <c r="GA34">
        <v>-0.109972727272726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17.100000000000001</v>
      </c>
      <c r="GJ34">
        <v>17.3</v>
      </c>
      <c r="GK34">
        <v>1.0376000000000001</v>
      </c>
      <c r="GL34">
        <v>2.5512700000000001</v>
      </c>
      <c r="GM34">
        <v>1.54541</v>
      </c>
      <c r="GN34">
        <v>2.2827099999999998</v>
      </c>
      <c r="GO34">
        <v>1.5979000000000001</v>
      </c>
      <c r="GP34">
        <v>2.4279799999999998</v>
      </c>
      <c r="GQ34">
        <v>30.760400000000001</v>
      </c>
      <c r="GR34">
        <v>15.6205</v>
      </c>
      <c r="GS34">
        <v>18</v>
      </c>
      <c r="GT34">
        <v>395.197</v>
      </c>
      <c r="GU34">
        <v>664.55399999999997</v>
      </c>
      <c r="GV34">
        <v>16.3246</v>
      </c>
      <c r="GW34">
        <v>23.3</v>
      </c>
      <c r="GX34">
        <v>29.999400000000001</v>
      </c>
      <c r="GY34">
        <v>23.535499999999999</v>
      </c>
      <c r="GZ34">
        <v>23.541799999999999</v>
      </c>
      <c r="HA34">
        <v>20.837499999999999</v>
      </c>
      <c r="HB34">
        <v>30</v>
      </c>
      <c r="HC34">
        <v>-30</v>
      </c>
      <c r="HD34">
        <v>16.337599999999998</v>
      </c>
      <c r="HE34">
        <v>402.42</v>
      </c>
      <c r="HF34">
        <v>0</v>
      </c>
      <c r="HG34">
        <v>100.511</v>
      </c>
      <c r="HH34">
        <v>99.588099999999997</v>
      </c>
    </row>
    <row r="35" spans="1:216" x14ac:dyDescent="0.2">
      <c r="A35">
        <v>17</v>
      </c>
      <c r="B35">
        <v>1689722575.0999999</v>
      </c>
      <c r="C35">
        <v>976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1689722575.0999999</v>
      </c>
      <c r="M35">
        <f t="shared" si="0"/>
        <v>1.5683358322190327E-3</v>
      </c>
      <c r="N35">
        <f t="shared" si="1"/>
        <v>1.5683358322190328</v>
      </c>
      <c r="O35">
        <f t="shared" si="2"/>
        <v>0.97084133561958619</v>
      </c>
      <c r="P35">
        <f t="shared" si="3"/>
        <v>400.02699999999999</v>
      </c>
      <c r="Q35">
        <f t="shared" si="4"/>
        <v>388.04795200086403</v>
      </c>
      <c r="R35">
        <f t="shared" si="5"/>
        <v>39.126486758271135</v>
      </c>
      <c r="S35">
        <f t="shared" si="6"/>
        <v>40.334322182986497</v>
      </c>
      <c r="T35">
        <f t="shared" si="7"/>
        <v>0.21885576997831052</v>
      </c>
      <c r="U35">
        <f t="shared" si="8"/>
        <v>3.3181567847720652</v>
      </c>
      <c r="V35">
        <f t="shared" si="9"/>
        <v>0.2111410072520146</v>
      </c>
      <c r="W35">
        <f t="shared" si="10"/>
        <v>0.13263361400528803</v>
      </c>
      <c r="X35">
        <f t="shared" si="11"/>
        <v>4.9523721024048104</v>
      </c>
      <c r="Y35">
        <f t="shared" si="12"/>
        <v>17.658066813813246</v>
      </c>
      <c r="Z35">
        <f t="shared" si="13"/>
        <v>17.658066813813246</v>
      </c>
      <c r="AA35">
        <f t="shared" si="14"/>
        <v>2.0271572546458825</v>
      </c>
      <c r="AB35">
        <f t="shared" si="15"/>
        <v>62.318165124312884</v>
      </c>
      <c r="AC35">
        <f t="shared" si="16"/>
        <v>1.2905305304004</v>
      </c>
      <c r="AD35">
        <f t="shared" si="17"/>
        <v>2.0708737618093167</v>
      </c>
      <c r="AE35">
        <f t="shared" si="18"/>
        <v>0.73662672424548248</v>
      </c>
      <c r="AF35">
        <f t="shared" si="19"/>
        <v>-69.163610200859338</v>
      </c>
      <c r="AG35">
        <f t="shared" si="20"/>
        <v>60.613349781244466</v>
      </c>
      <c r="AH35">
        <f t="shared" si="21"/>
        <v>3.5916091889094415</v>
      </c>
      <c r="AI35">
        <f t="shared" si="22"/>
        <v>-6.2791283006191634E-3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54862.48183687705</v>
      </c>
      <c r="AO35">
        <f t="shared" si="26"/>
        <v>29.941500000000001</v>
      </c>
      <c r="AP35">
        <f t="shared" si="27"/>
        <v>25.240864509018039</v>
      </c>
      <c r="AQ35">
        <f t="shared" si="28"/>
        <v>0.84300601202404812</v>
      </c>
      <c r="AR35">
        <f t="shared" si="29"/>
        <v>0.16540160320641284</v>
      </c>
      <c r="AS35">
        <v>1689722575.0999999</v>
      </c>
      <c r="AT35">
        <v>400.02699999999999</v>
      </c>
      <c r="AU35">
        <v>401.79300000000001</v>
      </c>
      <c r="AV35">
        <v>12.799200000000001</v>
      </c>
      <c r="AW35">
        <v>11.0884</v>
      </c>
      <c r="AX35">
        <v>402.75799999999998</v>
      </c>
      <c r="AY35">
        <v>12.9092</v>
      </c>
      <c r="AZ35">
        <v>400.00700000000001</v>
      </c>
      <c r="BA35">
        <v>100.798</v>
      </c>
      <c r="BB35">
        <v>3.0999499999999999E-2</v>
      </c>
      <c r="BC35">
        <v>17.9969</v>
      </c>
      <c r="BD35">
        <v>17.5885</v>
      </c>
      <c r="BE35">
        <v>999.9</v>
      </c>
      <c r="BF35">
        <v>0</v>
      </c>
      <c r="BG35">
        <v>0</v>
      </c>
      <c r="BH35">
        <v>9983.75</v>
      </c>
      <c r="BI35">
        <v>0</v>
      </c>
      <c r="BJ35">
        <v>396.66699999999997</v>
      </c>
      <c r="BK35">
        <v>-1.76505</v>
      </c>
      <c r="BL35">
        <v>405.214</v>
      </c>
      <c r="BM35">
        <v>406.298</v>
      </c>
      <c r="BN35">
        <v>1.7108000000000001</v>
      </c>
      <c r="BO35">
        <v>401.79300000000001</v>
      </c>
      <c r="BP35">
        <v>11.0884</v>
      </c>
      <c r="BQ35">
        <v>1.29013</v>
      </c>
      <c r="BR35">
        <v>1.1176900000000001</v>
      </c>
      <c r="BS35">
        <v>10.6844</v>
      </c>
      <c r="BT35">
        <v>8.5480999999999998</v>
      </c>
      <c r="BU35">
        <v>29.941500000000001</v>
      </c>
      <c r="BV35">
        <v>0.89969500000000002</v>
      </c>
      <c r="BW35">
        <v>0.10030500000000001</v>
      </c>
      <c r="BX35">
        <v>0</v>
      </c>
      <c r="BY35">
        <v>2.39</v>
      </c>
      <c r="BZ35">
        <v>0</v>
      </c>
      <c r="CA35">
        <v>476.44799999999998</v>
      </c>
      <c r="CB35">
        <v>286.08199999999999</v>
      </c>
      <c r="CC35">
        <v>32.311999999999998</v>
      </c>
      <c r="CD35">
        <v>38.125</v>
      </c>
      <c r="CE35">
        <v>35.5</v>
      </c>
      <c r="CF35">
        <v>36.375</v>
      </c>
      <c r="CG35">
        <v>33</v>
      </c>
      <c r="CH35">
        <v>26.94</v>
      </c>
      <c r="CI35">
        <v>3</v>
      </c>
      <c r="CJ35">
        <v>0</v>
      </c>
      <c r="CK35">
        <v>1689722579.3</v>
      </c>
      <c r="CL35">
        <v>0</v>
      </c>
      <c r="CM35">
        <v>1689721487.0999999</v>
      </c>
      <c r="CN35" t="s">
        <v>354</v>
      </c>
      <c r="CO35">
        <v>1689721487.0999999</v>
      </c>
      <c r="CP35">
        <v>1689721478.0999999</v>
      </c>
      <c r="CQ35">
        <v>63</v>
      </c>
      <c r="CR35">
        <v>0.158</v>
      </c>
      <c r="CS35">
        <v>-4.9000000000000002E-2</v>
      </c>
      <c r="CT35">
        <v>-2.7309999999999999</v>
      </c>
      <c r="CU35">
        <v>-0.11</v>
      </c>
      <c r="CV35">
        <v>412</v>
      </c>
      <c r="CW35">
        <v>11</v>
      </c>
      <c r="CX35">
        <v>0.08</v>
      </c>
      <c r="CY35">
        <v>0.03</v>
      </c>
      <c r="CZ35">
        <v>1.0843833292643099</v>
      </c>
      <c r="DA35">
        <v>0.17350222560025799</v>
      </c>
      <c r="DB35">
        <v>6.7592576131468907E-2</v>
      </c>
      <c r="DC35">
        <v>1</v>
      </c>
      <c r="DD35">
        <v>401.72340000000003</v>
      </c>
      <c r="DE35">
        <v>-0.24640601503806001</v>
      </c>
      <c r="DF35">
        <v>6.0392383625760403E-2</v>
      </c>
      <c r="DG35">
        <v>-1</v>
      </c>
      <c r="DH35">
        <v>30.002109999999998</v>
      </c>
      <c r="DI35">
        <v>-0.136806184833905</v>
      </c>
      <c r="DJ35">
        <v>0.122369971398215</v>
      </c>
      <c r="DK35">
        <v>1</v>
      </c>
      <c r="DL35">
        <v>2</v>
      </c>
      <c r="DM35">
        <v>2</v>
      </c>
      <c r="DN35" t="s">
        <v>355</v>
      </c>
      <c r="DO35">
        <v>2.6537999999999999</v>
      </c>
      <c r="DP35">
        <v>2.7631399999999999</v>
      </c>
      <c r="DQ35">
        <v>9.5280100000000006E-2</v>
      </c>
      <c r="DR35">
        <v>9.5420599999999994E-2</v>
      </c>
      <c r="DS35">
        <v>7.6827099999999995E-2</v>
      </c>
      <c r="DT35">
        <v>6.8929599999999994E-2</v>
      </c>
      <c r="DU35">
        <v>28752.6</v>
      </c>
      <c r="DV35">
        <v>30056.6</v>
      </c>
      <c r="DW35">
        <v>29521.9</v>
      </c>
      <c r="DX35">
        <v>30974.1</v>
      </c>
      <c r="DY35">
        <v>35729.9</v>
      </c>
      <c r="DZ35">
        <v>37828.6</v>
      </c>
      <c r="EA35">
        <v>40532.6</v>
      </c>
      <c r="EB35">
        <v>42986.7</v>
      </c>
      <c r="EC35">
        <v>1.8609199999999999</v>
      </c>
      <c r="ED35">
        <v>2.2159800000000001</v>
      </c>
      <c r="EE35">
        <v>-4.7944499999999996E-3</v>
      </c>
      <c r="EF35">
        <v>0</v>
      </c>
      <c r="EG35">
        <v>17.668199999999999</v>
      </c>
      <c r="EH35">
        <v>999.9</v>
      </c>
      <c r="EI35">
        <v>40.947000000000003</v>
      </c>
      <c r="EJ35">
        <v>27.785</v>
      </c>
      <c r="EK35">
        <v>15.224399999999999</v>
      </c>
      <c r="EL35">
        <v>61.549300000000002</v>
      </c>
      <c r="EM35">
        <v>12.427899999999999</v>
      </c>
      <c r="EN35">
        <v>1</v>
      </c>
      <c r="EO35">
        <v>-0.28254099999999999</v>
      </c>
      <c r="EP35">
        <v>2.2187399999999999</v>
      </c>
      <c r="EQ35">
        <v>20.292100000000001</v>
      </c>
      <c r="ER35">
        <v>5.2401999999999997</v>
      </c>
      <c r="ES35">
        <v>11.8302</v>
      </c>
      <c r="ET35">
        <v>4.9819500000000003</v>
      </c>
      <c r="EU35">
        <v>3.2989999999999999</v>
      </c>
      <c r="EV35">
        <v>173</v>
      </c>
      <c r="EW35">
        <v>4085.4</v>
      </c>
      <c r="EX35">
        <v>9361.9</v>
      </c>
      <c r="EY35">
        <v>61.5</v>
      </c>
      <c r="EZ35">
        <v>1.87348</v>
      </c>
      <c r="FA35">
        <v>1.87914</v>
      </c>
      <c r="FB35">
        <v>1.87947</v>
      </c>
      <c r="FC35">
        <v>1.8801699999999999</v>
      </c>
      <c r="FD35">
        <v>1.87775</v>
      </c>
      <c r="FE35">
        <v>1.87683</v>
      </c>
      <c r="FF35">
        <v>1.8773299999999999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-2.7309999999999999</v>
      </c>
      <c r="FV35">
        <v>-0.11</v>
      </c>
      <c r="FW35">
        <v>-2.7314041341871298</v>
      </c>
      <c r="FX35">
        <v>1.4527828764109799E-4</v>
      </c>
      <c r="FY35">
        <v>-4.3579519040863002E-7</v>
      </c>
      <c r="FZ35">
        <v>2.0799061152897499E-10</v>
      </c>
      <c r="GA35">
        <v>-0.109972727272726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18.100000000000001</v>
      </c>
      <c r="GJ35">
        <v>18.3</v>
      </c>
      <c r="GK35">
        <v>1.0363800000000001</v>
      </c>
      <c r="GL35">
        <v>2.5610400000000002</v>
      </c>
      <c r="GM35">
        <v>1.54541</v>
      </c>
      <c r="GN35">
        <v>2.2827099999999998</v>
      </c>
      <c r="GO35">
        <v>1.5979000000000001</v>
      </c>
      <c r="GP35">
        <v>2.3754900000000001</v>
      </c>
      <c r="GQ35">
        <v>30.717199999999998</v>
      </c>
      <c r="GR35">
        <v>15.603</v>
      </c>
      <c r="GS35">
        <v>18</v>
      </c>
      <c r="GT35">
        <v>394.92099999999999</v>
      </c>
      <c r="GU35">
        <v>664.976</v>
      </c>
      <c r="GV35">
        <v>16.291799999999999</v>
      </c>
      <c r="GW35">
        <v>23.194500000000001</v>
      </c>
      <c r="GX35">
        <v>29.999300000000002</v>
      </c>
      <c r="GY35">
        <v>23.441299999999998</v>
      </c>
      <c r="GZ35">
        <v>23.450600000000001</v>
      </c>
      <c r="HA35">
        <v>20.7987</v>
      </c>
      <c r="HB35">
        <v>30</v>
      </c>
      <c r="HC35">
        <v>-30</v>
      </c>
      <c r="HD35">
        <v>16.302299999999999</v>
      </c>
      <c r="HE35">
        <v>401.72500000000002</v>
      </c>
      <c r="HF35">
        <v>0</v>
      </c>
      <c r="HG35">
        <v>100.53100000000001</v>
      </c>
      <c r="HH35">
        <v>99.609099999999998</v>
      </c>
    </row>
    <row r="36" spans="1:216" x14ac:dyDescent="0.2">
      <c r="A36">
        <v>18</v>
      </c>
      <c r="B36">
        <v>1689722636.0999999</v>
      </c>
      <c r="C36">
        <v>1037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1689722636.0999999</v>
      </c>
      <c r="M36">
        <f t="shared" si="0"/>
        <v>1.5780519874745871E-3</v>
      </c>
      <c r="N36">
        <f t="shared" si="1"/>
        <v>1.5780519874745871</v>
      </c>
      <c r="O36">
        <f t="shared" si="2"/>
        <v>0.42607615639767221</v>
      </c>
      <c r="P36">
        <f t="shared" si="3"/>
        <v>400.01299999999998</v>
      </c>
      <c r="Q36">
        <f t="shared" si="4"/>
        <v>392.12643822436047</v>
      </c>
      <c r="R36">
        <f t="shared" si="5"/>
        <v>39.536229970758804</v>
      </c>
      <c r="S36">
        <f t="shared" si="6"/>
        <v>40.331394207713103</v>
      </c>
      <c r="T36">
        <f t="shared" si="7"/>
        <v>0.21994475026408303</v>
      </c>
      <c r="U36">
        <f t="shared" si="8"/>
        <v>3.3207656433214336</v>
      </c>
      <c r="V36">
        <f t="shared" si="9"/>
        <v>0.21216037973727467</v>
      </c>
      <c r="W36">
        <f t="shared" si="10"/>
        <v>0.1332766792073867</v>
      </c>
      <c r="X36">
        <f t="shared" si="11"/>
        <v>3.2865391735681935</v>
      </c>
      <c r="Y36">
        <f t="shared" si="12"/>
        <v>17.635672566755726</v>
      </c>
      <c r="Z36">
        <f t="shared" si="13"/>
        <v>17.635672566755726</v>
      </c>
      <c r="AA36">
        <f t="shared" si="14"/>
        <v>2.0242966735880268</v>
      </c>
      <c r="AB36">
        <f t="shared" si="15"/>
        <v>62.177127440723091</v>
      </c>
      <c r="AC36">
        <f t="shared" si="16"/>
        <v>1.2866708183041802</v>
      </c>
      <c r="AD36">
        <f t="shared" si="17"/>
        <v>2.0693635606290028</v>
      </c>
      <c r="AE36">
        <f t="shared" si="18"/>
        <v>0.73762585528384661</v>
      </c>
      <c r="AF36">
        <f t="shared" si="19"/>
        <v>-69.592092647629286</v>
      </c>
      <c r="AG36">
        <f t="shared" si="20"/>
        <v>62.593490779524174</v>
      </c>
      <c r="AH36">
        <f t="shared" si="21"/>
        <v>3.705377822468007</v>
      </c>
      <c r="AI36">
        <f t="shared" si="22"/>
        <v>-6.6848720689094421E-3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54928.933726033109</v>
      </c>
      <c r="AO36">
        <f t="shared" si="26"/>
        <v>19.866900000000001</v>
      </c>
      <c r="AP36">
        <f t="shared" si="27"/>
        <v>16.748186639154504</v>
      </c>
      <c r="AQ36">
        <f t="shared" si="28"/>
        <v>0.84301962757926518</v>
      </c>
      <c r="AR36">
        <f t="shared" si="29"/>
        <v>0.16542788122798188</v>
      </c>
      <c r="AS36">
        <v>1689722636.0999999</v>
      </c>
      <c r="AT36">
        <v>400.01299999999998</v>
      </c>
      <c r="AU36">
        <v>401.18099999999998</v>
      </c>
      <c r="AV36">
        <v>12.7614</v>
      </c>
      <c r="AW36">
        <v>11.0404</v>
      </c>
      <c r="AX36">
        <v>402.74299999999999</v>
      </c>
      <c r="AY36">
        <v>12.8714</v>
      </c>
      <c r="AZ36">
        <v>400.11500000000001</v>
      </c>
      <c r="BA36">
        <v>100.795</v>
      </c>
      <c r="BB36">
        <v>3.0208700000000002E-2</v>
      </c>
      <c r="BC36">
        <v>17.985299999999999</v>
      </c>
      <c r="BD36">
        <v>17.567900000000002</v>
      </c>
      <c r="BE36">
        <v>999.9</v>
      </c>
      <c r="BF36">
        <v>0</v>
      </c>
      <c r="BG36">
        <v>0</v>
      </c>
      <c r="BH36">
        <v>9996.25</v>
      </c>
      <c r="BI36">
        <v>0</v>
      </c>
      <c r="BJ36">
        <v>388.26</v>
      </c>
      <c r="BK36">
        <v>-1.1678200000000001</v>
      </c>
      <c r="BL36">
        <v>405.18400000000003</v>
      </c>
      <c r="BM36">
        <v>405.66</v>
      </c>
      <c r="BN36">
        <v>1.7210000000000001</v>
      </c>
      <c r="BO36">
        <v>401.18099999999998</v>
      </c>
      <c r="BP36">
        <v>11.0404</v>
      </c>
      <c r="BQ36">
        <v>1.2862899999999999</v>
      </c>
      <c r="BR36">
        <v>1.1128199999999999</v>
      </c>
      <c r="BS36">
        <v>10.6396</v>
      </c>
      <c r="BT36">
        <v>8.4837600000000002</v>
      </c>
      <c r="BU36">
        <v>19.866900000000001</v>
      </c>
      <c r="BV36">
        <v>0.89937599999999995</v>
      </c>
      <c r="BW36">
        <v>0.10062400000000001</v>
      </c>
      <c r="BX36">
        <v>0</v>
      </c>
      <c r="BY36">
        <v>2.5093000000000001</v>
      </c>
      <c r="BZ36">
        <v>0</v>
      </c>
      <c r="CA36">
        <v>429.35700000000003</v>
      </c>
      <c r="CB36">
        <v>189.809</v>
      </c>
      <c r="CC36">
        <v>32.25</v>
      </c>
      <c r="CD36">
        <v>38.061999999999998</v>
      </c>
      <c r="CE36">
        <v>35.5</v>
      </c>
      <c r="CF36">
        <v>36.311999999999998</v>
      </c>
      <c r="CG36">
        <v>32.875</v>
      </c>
      <c r="CH36">
        <v>17.87</v>
      </c>
      <c r="CI36">
        <v>2</v>
      </c>
      <c r="CJ36">
        <v>0</v>
      </c>
      <c r="CK36">
        <v>1689722640.5</v>
      </c>
      <c r="CL36">
        <v>0</v>
      </c>
      <c r="CM36">
        <v>1689721487.0999999</v>
      </c>
      <c r="CN36" t="s">
        <v>354</v>
      </c>
      <c r="CO36">
        <v>1689721487.0999999</v>
      </c>
      <c r="CP36">
        <v>1689721478.0999999</v>
      </c>
      <c r="CQ36">
        <v>63</v>
      </c>
      <c r="CR36">
        <v>0.158</v>
      </c>
      <c r="CS36">
        <v>-4.9000000000000002E-2</v>
      </c>
      <c r="CT36">
        <v>-2.7309999999999999</v>
      </c>
      <c r="CU36">
        <v>-0.11</v>
      </c>
      <c r="CV36">
        <v>412</v>
      </c>
      <c r="CW36">
        <v>11</v>
      </c>
      <c r="CX36">
        <v>0.08</v>
      </c>
      <c r="CY36">
        <v>0.03</v>
      </c>
      <c r="CZ36">
        <v>0.52621678909669201</v>
      </c>
      <c r="DA36">
        <v>0.69418282222091299</v>
      </c>
      <c r="DB36">
        <v>9.2024839014460902E-2</v>
      </c>
      <c r="DC36">
        <v>1</v>
      </c>
      <c r="DD36">
        <v>401.21823809523801</v>
      </c>
      <c r="DE36">
        <v>0.15412987013096799</v>
      </c>
      <c r="DF36">
        <v>4.4174874093012101E-2</v>
      </c>
      <c r="DG36">
        <v>-1</v>
      </c>
      <c r="DH36">
        <v>19.959510000000002</v>
      </c>
      <c r="DI36">
        <v>-0.26121206528229102</v>
      </c>
      <c r="DJ36">
        <v>0.137688967967662</v>
      </c>
      <c r="DK36">
        <v>1</v>
      </c>
      <c r="DL36">
        <v>2</v>
      </c>
      <c r="DM36">
        <v>2</v>
      </c>
      <c r="DN36" t="s">
        <v>355</v>
      </c>
      <c r="DO36">
        <v>2.65421</v>
      </c>
      <c r="DP36">
        <v>2.7624499999999999</v>
      </c>
      <c r="DQ36">
        <v>9.52987E-2</v>
      </c>
      <c r="DR36">
        <v>9.5330600000000001E-2</v>
      </c>
      <c r="DS36">
        <v>7.6672699999999996E-2</v>
      </c>
      <c r="DT36">
        <v>6.8716200000000005E-2</v>
      </c>
      <c r="DU36">
        <v>28757.9</v>
      </c>
      <c r="DV36">
        <v>30066.3</v>
      </c>
      <c r="DW36">
        <v>29527.599999999999</v>
      </c>
      <c r="DX36">
        <v>30980.400000000001</v>
      </c>
      <c r="DY36">
        <v>35742.199999999997</v>
      </c>
      <c r="DZ36">
        <v>37844.800000000003</v>
      </c>
      <c r="EA36">
        <v>40539.800000000003</v>
      </c>
      <c r="EB36">
        <v>42995.3</v>
      </c>
      <c r="EC36">
        <v>1.8617300000000001</v>
      </c>
      <c r="ED36">
        <v>2.2176</v>
      </c>
      <c r="EE36">
        <v>-3.7662699999999999E-3</v>
      </c>
      <c r="EF36">
        <v>0</v>
      </c>
      <c r="EG36">
        <v>17.630400000000002</v>
      </c>
      <c r="EH36">
        <v>999.9</v>
      </c>
      <c r="EI36">
        <v>40.874000000000002</v>
      </c>
      <c r="EJ36">
        <v>27.785</v>
      </c>
      <c r="EK36">
        <v>15.1974</v>
      </c>
      <c r="EL36">
        <v>61.329300000000003</v>
      </c>
      <c r="EM36">
        <v>12.1394</v>
      </c>
      <c r="EN36">
        <v>1</v>
      </c>
      <c r="EO36">
        <v>-0.29103099999999998</v>
      </c>
      <c r="EP36">
        <v>2.00502</v>
      </c>
      <c r="EQ36">
        <v>20.295000000000002</v>
      </c>
      <c r="ER36">
        <v>5.2409499999999998</v>
      </c>
      <c r="ES36">
        <v>11.8302</v>
      </c>
      <c r="ET36">
        <v>4.9817999999999998</v>
      </c>
      <c r="EU36">
        <v>3.2989999999999999</v>
      </c>
      <c r="EV36">
        <v>173</v>
      </c>
      <c r="EW36">
        <v>4087</v>
      </c>
      <c r="EX36">
        <v>9367.7000000000007</v>
      </c>
      <c r="EY36">
        <v>61.6</v>
      </c>
      <c r="EZ36">
        <v>1.87347</v>
      </c>
      <c r="FA36">
        <v>1.8791199999999999</v>
      </c>
      <c r="FB36">
        <v>1.8794599999999999</v>
      </c>
      <c r="FC36">
        <v>1.8801600000000001</v>
      </c>
      <c r="FD36">
        <v>1.87775</v>
      </c>
      <c r="FE36">
        <v>1.87683</v>
      </c>
      <c r="FF36">
        <v>1.87731</v>
      </c>
      <c r="FG36">
        <v>1.8750100000000001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-2.73</v>
      </c>
      <c r="FV36">
        <v>-0.11</v>
      </c>
      <c r="FW36">
        <v>-2.7314041341871298</v>
      </c>
      <c r="FX36">
        <v>1.4527828764109799E-4</v>
      </c>
      <c r="FY36">
        <v>-4.3579519040863002E-7</v>
      </c>
      <c r="FZ36">
        <v>2.0799061152897499E-10</v>
      </c>
      <c r="GA36">
        <v>-0.109972727272726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19.100000000000001</v>
      </c>
      <c r="GJ36">
        <v>19.3</v>
      </c>
      <c r="GK36">
        <v>1.0351600000000001</v>
      </c>
      <c r="GL36">
        <v>2.5622600000000002</v>
      </c>
      <c r="GM36">
        <v>1.54541</v>
      </c>
      <c r="GN36">
        <v>2.2827099999999998</v>
      </c>
      <c r="GO36">
        <v>1.5979000000000001</v>
      </c>
      <c r="GP36">
        <v>2.3095699999999999</v>
      </c>
      <c r="GQ36">
        <v>30.6524</v>
      </c>
      <c r="GR36">
        <v>15.5943</v>
      </c>
      <c r="GS36">
        <v>18</v>
      </c>
      <c r="GT36">
        <v>394.637</v>
      </c>
      <c r="GU36">
        <v>665.11800000000005</v>
      </c>
      <c r="GV36">
        <v>16.3812</v>
      </c>
      <c r="GW36">
        <v>23.0885</v>
      </c>
      <c r="GX36">
        <v>29.999600000000001</v>
      </c>
      <c r="GY36">
        <v>23.3444</v>
      </c>
      <c r="GZ36">
        <v>23.356200000000001</v>
      </c>
      <c r="HA36">
        <v>20.778600000000001</v>
      </c>
      <c r="HB36">
        <v>30</v>
      </c>
      <c r="HC36">
        <v>-30</v>
      </c>
      <c r="HD36">
        <v>16.388500000000001</v>
      </c>
      <c r="HE36">
        <v>401.22800000000001</v>
      </c>
      <c r="HF36">
        <v>0</v>
      </c>
      <c r="HG36">
        <v>100.55</v>
      </c>
      <c r="HH36">
        <v>99.629300000000001</v>
      </c>
    </row>
    <row r="37" spans="1:216" x14ac:dyDescent="0.2">
      <c r="A37">
        <v>19</v>
      </c>
      <c r="B37">
        <v>1689722697.0999999</v>
      </c>
      <c r="C37">
        <v>1098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1689722697.0999999</v>
      </c>
      <c r="M37">
        <f t="shared" si="0"/>
        <v>1.582545539446941E-3</v>
      </c>
      <c r="N37">
        <f t="shared" si="1"/>
        <v>1.582545539446941</v>
      </c>
      <c r="O37">
        <f t="shared" si="2"/>
        <v>-0.41039999356278384</v>
      </c>
      <c r="P37">
        <f t="shared" si="3"/>
        <v>400.08199999999999</v>
      </c>
      <c r="Q37">
        <f t="shared" si="4"/>
        <v>398.41683109061279</v>
      </c>
      <c r="R37">
        <f t="shared" si="5"/>
        <v>40.168668423972584</v>
      </c>
      <c r="S37">
        <f t="shared" si="6"/>
        <v>40.336551938351199</v>
      </c>
      <c r="T37">
        <f t="shared" si="7"/>
        <v>0.21940157455087611</v>
      </c>
      <c r="U37">
        <f t="shared" si="8"/>
        <v>3.3374944121508827</v>
      </c>
      <c r="V37">
        <f t="shared" si="9"/>
        <v>0.21169223795180445</v>
      </c>
      <c r="W37">
        <f t="shared" si="10"/>
        <v>0.1329777339025138</v>
      </c>
      <c r="X37">
        <f t="shared" si="11"/>
        <v>0</v>
      </c>
      <c r="Y37">
        <f t="shared" si="12"/>
        <v>17.636843342329907</v>
      </c>
      <c r="Z37">
        <f t="shared" si="13"/>
        <v>17.636843342329907</v>
      </c>
      <c r="AA37">
        <f t="shared" si="14"/>
        <v>2.0244461375341558</v>
      </c>
      <c r="AB37">
        <f t="shared" si="15"/>
        <v>61.935436052079964</v>
      </c>
      <c r="AC37">
        <f t="shared" si="16"/>
        <v>1.2831048682485597</v>
      </c>
      <c r="AD37">
        <f t="shared" si="17"/>
        <v>2.071681334687995</v>
      </c>
      <c r="AE37">
        <f t="shared" si="18"/>
        <v>0.74134126928559607</v>
      </c>
      <c r="AF37">
        <f t="shared" si="19"/>
        <v>-69.790258289610094</v>
      </c>
      <c r="AG37">
        <f t="shared" si="20"/>
        <v>65.900926212639547</v>
      </c>
      <c r="AH37">
        <f t="shared" si="21"/>
        <v>3.8819955628713347</v>
      </c>
      <c r="AI37">
        <f t="shared" si="22"/>
        <v>-7.3365140992081024E-3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55338.504756555383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1689722697.0999999</v>
      </c>
      <c r="AT37">
        <v>400.08199999999999</v>
      </c>
      <c r="AU37">
        <v>400.32799999999997</v>
      </c>
      <c r="AV37">
        <v>12.726599999999999</v>
      </c>
      <c r="AW37">
        <v>11.001099999999999</v>
      </c>
      <c r="AX37">
        <v>402.81200000000001</v>
      </c>
      <c r="AY37">
        <v>12.836600000000001</v>
      </c>
      <c r="AZ37">
        <v>400.22199999999998</v>
      </c>
      <c r="BA37">
        <v>100.792</v>
      </c>
      <c r="BB37">
        <v>2.87116E-2</v>
      </c>
      <c r="BC37">
        <v>18.0031</v>
      </c>
      <c r="BD37">
        <v>17.578800000000001</v>
      </c>
      <c r="BE37">
        <v>999.9</v>
      </c>
      <c r="BF37">
        <v>0</v>
      </c>
      <c r="BG37">
        <v>0</v>
      </c>
      <c r="BH37">
        <v>10075</v>
      </c>
      <c r="BI37">
        <v>0</v>
      </c>
      <c r="BJ37">
        <v>373.56400000000002</v>
      </c>
      <c r="BK37">
        <v>-0.24523900000000001</v>
      </c>
      <c r="BL37">
        <v>405.24</v>
      </c>
      <c r="BM37">
        <v>404.78100000000001</v>
      </c>
      <c r="BN37">
        <v>1.72556</v>
      </c>
      <c r="BO37">
        <v>400.32799999999997</v>
      </c>
      <c r="BP37">
        <v>11.001099999999999</v>
      </c>
      <c r="BQ37">
        <v>1.2827500000000001</v>
      </c>
      <c r="BR37">
        <v>1.1088199999999999</v>
      </c>
      <c r="BS37">
        <v>10.5982</v>
      </c>
      <c r="BT37">
        <v>8.4306199999999993</v>
      </c>
      <c r="BU37">
        <v>0</v>
      </c>
      <c r="BV37">
        <v>0</v>
      </c>
      <c r="BW37">
        <v>0</v>
      </c>
      <c r="BX37">
        <v>0</v>
      </c>
      <c r="BY37">
        <v>2.7</v>
      </c>
      <c r="BZ37">
        <v>0</v>
      </c>
      <c r="CA37">
        <v>324.94</v>
      </c>
      <c r="CB37">
        <v>-5.09</v>
      </c>
      <c r="CC37">
        <v>32.061999999999998</v>
      </c>
      <c r="CD37">
        <v>37.936999999999998</v>
      </c>
      <c r="CE37">
        <v>35.311999999999998</v>
      </c>
      <c r="CF37">
        <v>36.25</v>
      </c>
      <c r="CG37">
        <v>32.75</v>
      </c>
      <c r="CH37">
        <v>0</v>
      </c>
      <c r="CI37">
        <v>0</v>
      </c>
      <c r="CJ37">
        <v>0</v>
      </c>
      <c r="CK37">
        <v>1689722701.0999999</v>
      </c>
      <c r="CL37">
        <v>0</v>
      </c>
      <c r="CM37">
        <v>1689721487.0999999</v>
      </c>
      <c r="CN37" t="s">
        <v>354</v>
      </c>
      <c r="CO37">
        <v>1689721487.0999999</v>
      </c>
      <c r="CP37">
        <v>1689721478.0999999</v>
      </c>
      <c r="CQ37">
        <v>63</v>
      </c>
      <c r="CR37">
        <v>0.158</v>
      </c>
      <c r="CS37">
        <v>-4.9000000000000002E-2</v>
      </c>
      <c r="CT37">
        <v>-2.7309999999999999</v>
      </c>
      <c r="CU37">
        <v>-0.11</v>
      </c>
      <c r="CV37">
        <v>412</v>
      </c>
      <c r="CW37">
        <v>11</v>
      </c>
      <c r="CX37">
        <v>0.08</v>
      </c>
      <c r="CY37">
        <v>0.03</v>
      </c>
      <c r="CZ37">
        <v>-0.46942768641674798</v>
      </c>
      <c r="DA37">
        <v>-0.34892856895792301</v>
      </c>
      <c r="DB37">
        <v>5.2544023275503601E-2</v>
      </c>
      <c r="DC37">
        <v>1</v>
      </c>
      <c r="DD37">
        <v>400.38850000000002</v>
      </c>
      <c r="DE37">
        <v>-0.41440601503734698</v>
      </c>
      <c r="DF37">
        <v>4.9692554774340002E-2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2.65462</v>
      </c>
      <c r="DP37">
        <v>2.76166</v>
      </c>
      <c r="DQ37">
        <v>9.5331799999999994E-2</v>
      </c>
      <c r="DR37">
        <v>9.5196500000000003E-2</v>
      </c>
      <c r="DS37">
        <v>7.6531199999999994E-2</v>
      </c>
      <c r="DT37">
        <v>6.8543400000000004E-2</v>
      </c>
      <c r="DU37">
        <v>28762.3</v>
      </c>
      <c r="DV37">
        <v>30076.7</v>
      </c>
      <c r="DW37">
        <v>29532.7</v>
      </c>
      <c r="DX37">
        <v>30986</v>
      </c>
      <c r="DY37">
        <v>35753.199999999997</v>
      </c>
      <c r="DZ37">
        <v>37858.6</v>
      </c>
      <c r="EA37">
        <v>40546.1</v>
      </c>
      <c r="EB37">
        <v>43003.199999999997</v>
      </c>
      <c r="EC37">
        <v>1.8635299999999999</v>
      </c>
      <c r="ED37">
        <v>2.2191299999999998</v>
      </c>
      <c r="EE37">
        <v>-1.1026899999999999E-3</v>
      </c>
      <c r="EF37">
        <v>0</v>
      </c>
      <c r="EG37">
        <v>17.597100000000001</v>
      </c>
      <c r="EH37">
        <v>999.9</v>
      </c>
      <c r="EI37">
        <v>40.789000000000001</v>
      </c>
      <c r="EJ37">
        <v>27.785</v>
      </c>
      <c r="EK37">
        <v>15.164199999999999</v>
      </c>
      <c r="EL37">
        <v>60.509300000000003</v>
      </c>
      <c r="EM37">
        <v>11.822900000000001</v>
      </c>
      <c r="EN37">
        <v>1</v>
      </c>
      <c r="EO37">
        <v>-0.29880600000000002</v>
      </c>
      <c r="EP37">
        <v>1.9538899999999999</v>
      </c>
      <c r="EQ37">
        <v>20.2959</v>
      </c>
      <c r="ER37">
        <v>5.24125</v>
      </c>
      <c r="ES37">
        <v>11.8302</v>
      </c>
      <c r="ET37">
        <v>4.9818499999999997</v>
      </c>
      <c r="EU37">
        <v>3.2989999999999999</v>
      </c>
      <c r="EV37">
        <v>173</v>
      </c>
      <c r="EW37">
        <v>4088.3</v>
      </c>
      <c r="EX37">
        <v>9372.5</v>
      </c>
      <c r="EY37">
        <v>61.6</v>
      </c>
      <c r="EZ37">
        <v>1.87347</v>
      </c>
      <c r="FA37">
        <v>1.8791199999999999</v>
      </c>
      <c r="FB37">
        <v>1.8794599999999999</v>
      </c>
      <c r="FC37">
        <v>1.8801000000000001</v>
      </c>
      <c r="FD37">
        <v>1.87774</v>
      </c>
      <c r="FE37">
        <v>1.87683</v>
      </c>
      <c r="FF37">
        <v>1.8773299999999999</v>
      </c>
      <c r="FG37">
        <v>1.875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-2.73</v>
      </c>
      <c r="FV37">
        <v>-0.11</v>
      </c>
      <c r="FW37">
        <v>-2.7314041341871298</v>
      </c>
      <c r="FX37">
        <v>1.4527828764109799E-4</v>
      </c>
      <c r="FY37">
        <v>-4.3579519040863002E-7</v>
      </c>
      <c r="FZ37">
        <v>2.0799061152897499E-10</v>
      </c>
      <c r="GA37">
        <v>-0.109972727272726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20.2</v>
      </c>
      <c r="GJ37">
        <v>20.3</v>
      </c>
      <c r="GK37">
        <v>1.0339400000000001</v>
      </c>
      <c r="GL37">
        <v>2.5634800000000002</v>
      </c>
      <c r="GM37">
        <v>1.54541</v>
      </c>
      <c r="GN37">
        <v>2.2827099999999998</v>
      </c>
      <c r="GO37">
        <v>1.5979000000000001</v>
      </c>
      <c r="GP37">
        <v>2.33643</v>
      </c>
      <c r="GQ37">
        <v>30.609300000000001</v>
      </c>
      <c r="GR37">
        <v>15.5943</v>
      </c>
      <c r="GS37">
        <v>18</v>
      </c>
      <c r="GT37">
        <v>394.84100000000001</v>
      </c>
      <c r="GU37">
        <v>665.15</v>
      </c>
      <c r="GV37">
        <v>16.463000000000001</v>
      </c>
      <c r="GW37">
        <v>22.9834</v>
      </c>
      <c r="GX37">
        <v>29.999500000000001</v>
      </c>
      <c r="GY37">
        <v>23.246500000000001</v>
      </c>
      <c r="GZ37">
        <v>23.260300000000001</v>
      </c>
      <c r="HA37">
        <v>20.748100000000001</v>
      </c>
      <c r="HB37">
        <v>30</v>
      </c>
      <c r="HC37">
        <v>-30</v>
      </c>
      <c r="HD37">
        <v>16.462900000000001</v>
      </c>
      <c r="HE37">
        <v>400.34500000000003</v>
      </c>
      <c r="HF37">
        <v>0</v>
      </c>
      <c r="HG37">
        <v>100.566</v>
      </c>
      <c r="HH37">
        <v>99.647400000000005</v>
      </c>
    </row>
    <row r="38" spans="1:216" x14ac:dyDescent="0.2">
      <c r="A38">
        <v>20</v>
      </c>
      <c r="B38">
        <v>1689722783.0999999</v>
      </c>
      <c r="C38">
        <v>1184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1689722783.0999999</v>
      </c>
      <c r="M38">
        <f t="shared" si="0"/>
        <v>1.8996726887393226E-3</v>
      </c>
      <c r="N38">
        <f t="shared" si="1"/>
        <v>1.8996726887393225</v>
      </c>
      <c r="O38">
        <f t="shared" si="2"/>
        <v>8.5670143643103955</v>
      </c>
      <c r="P38">
        <f t="shared" si="3"/>
        <v>399.24099999999999</v>
      </c>
      <c r="Q38">
        <f t="shared" si="4"/>
        <v>328.8273446085355</v>
      </c>
      <c r="R38">
        <f t="shared" si="5"/>
        <v>33.154398624289009</v>
      </c>
      <c r="S38">
        <f t="shared" si="6"/>
        <v>40.253937144180497</v>
      </c>
      <c r="T38">
        <f t="shared" si="7"/>
        <v>0.216902641816998</v>
      </c>
      <c r="U38">
        <f t="shared" si="8"/>
        <v>3.3203871649484129</v>
      </c>
      <c r="V38">
        <f t="shared" si="9"/>
        <v>0.20932729665365887</v>
      </c>
      <c r="W38">
        <f t="shared" si="10"/>
        <v>0.13148813376797019</v>
      </c>
      <c r="X38">
        <f t="shared" si="11"/>
        <v>297.72376500000001</v>
      </c>
      <c r="Y38">
        <f t="shared" si="12"/>
        <v>19.040612135089141</v>
      </c>
      <c r="Z38">
        <f t="shared" si="13"/>
        <v>19.040612135089141</v>
      </c>
      <c r="AA38">
        <f t="shared" si="14"/>
        <v>2.2107753046056664</v>
      </c>
      <c r="AB38">
        <f t="shared" si="15"/>
        <v>63.680756372894642</v>
      </c>
      <c r="AC38">
        <f t="shared" si="16"/>
        <v>1.3117483481049999</v>
      </c>
      <c r="AD38">
        <f t="shared" si="17"/>
        <v>2.0598818588520067</v>
      </c>
      <c r="AE38">
        <f t="shared" si="18"/>
        <v>0.89902695650066655</v>
      </c>
      <c r="AF38">
        <f t="shared" si="19"/>
        <v>-83.775565573404123</v>
      </c>
      <c r="AG38">
        <f t="shared" si="20"/>
        <v>-201.97770298033493</v>
      </c>
      <c r="AH38">
        <f t="shared" si="21"/>
        <v>-12.040318590591985</v>
      </c>
      <c r="AI38">
        <f t="shared" si="22"/>
        <v>-6.9822144331027403E-2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54933.403054980321</v>
      </c>
      <c r="AO38">
        <f t="shared" si="26"/>
        <v>1800.14</v>
      </c>
      <c r="AP38">
        <f t="shared" si="27"/>
        <v>1517.5173</v>
      </c>
      <c r="AQ38">
        <f t="shared" si="28"/>
        <v>0.84299960003110863</v>
      </c>
      <c r="AR38">
        <f t="shared" si="29"/>
        <v>0.16538922806003978</v>
      </c>
      <c r="AS38">
        <v>1689722783.0999999</v>
      </c>
      <c r="AT38">
        <v>399.24099999999999</v>
      </c>
      <c r="AU38">
        <v>409.54</v>
      </c>
      <c r="AV38">
        <v>13.01</v>
      </c>
      <c r="AW38">
        <v>10.939299999999999</v>
      </c>
      <c r="AX38">
        <v>401.971</v>
      </c>
      <c r="AY38">
        <v>13.12</v>
      </c>
      <c r="AZ38">
        <v>400.21800000000002</v>
      </c>
      <c r="BA38">
        <v>100.79600000000001</v>
      </c>
      <c r="BB38">
        <v>3.01605E-2</v>
      </c>
      <c r="BC38">
        <v>17.912299999999998</v>
      </c>
      <c r="BD38">
        <v>17.4375</v>
      </c>
      <c r="BE38">
        <v>999.9</v>
      </c>
      <c r="BF38">
        <v>0</v>
      </c>
      <c r="BG38">
        <v>0</v>
      </c>
      <c r="BH38">
        <v>9994.3799999999992</v>
      </c>
      <c r="BI38">
        <v>0</v>
      </c>
      <c r="BJ38">
        <v>355.93</v>
      </c>
      <c r="BK38">
        <v>-10.299200000000001</v>
      </c>
      <c r="BL38">
        <v>404.50400000000002</v>
      </c>
      <c r="BM38">
        <v>414.07</v>
      </c>
      <c r="BN38">
        <v>2.0707399999999998</v>
      </c>
      <c r="BO38">
        <v>409.54</v>
      </c>
      <c r="BP38">
        <v>10.939299999999999</v>
      </c>
      <c r="BQ38">
        <v>1.3113600000000001</v>
      </c>
      <c r="BR38">
        <v>1.1026400000000001</v>
      </c>
      <c r="BS38">
        <v>10.9297</v>
      </c>
      <c r="BT38">
        <v>8.3481500000000004</v>
      </c>
      <c r="BU38">
        <v>1800.14</v>
      </c>
      <c r="BV38">
        <v>0.90001100000000001</v>
      </c>
      <c r="BW38">
        <v>9.9989099999999997E-2</v>
      </c>
      <c r="BX38">
        <v>0</v>
      </c>
      <c r="BY38">
        <v>2.3932000000000002</v>
      </c>
      <c r="BZ38">
        <v>0</v>
      </c>
      <c r="CA38">
        <v>7983.55</v>
      </c>
      <c r="CB38">
        <v>17201</v>
      </c>
      <c r="CC38">
        <v>33.625</v>
      </c>
      <c r="CD38">
        <v>37.875</v>
      </c>
      <c r="CE38">
        <v>35.561999999999998</v>
      </c>
      <c r="CF38">
        <v>36.25</v>
      </c>
      <c r="CG38">
        <v>33.5</v>
      </c>
      <c r="CH38">
        <v>1620.15</v>
      </c>
      <c r="CI38">
        <v>179.99</v>
      </c>
      <c r="CJ38">
        <v>0</v>
      </c>
      <c r="CK38">
        <v>1689722787.5</v>
      </c>
      <c r="CL38">
        <v>0</v>
      </c>
      <c r="CM38">
        <v>1689721487.0999999</v>
      </c>
      <c r="CN38" t="s">
        <v>354</v>
      </c>
      <c r="CO38">
        <v>1689721487.0999999</v>
      </c>
      <c r="CP38">
        <v>1689721478.0999999</v>
      </c>
      <c r="CQ38">
        <v>63</v>
      </c>
      <c r="CR38">
        <v>0.158</v>
      </c>
      <c r="CS38">
        <v>-4.9000000000000002E-2</v>
      </c>
      <c r="CT38">
        <v>-2.7309999999999999</v>
      </c>
      <c r="CU38">
        <v>-0.11</v>
      </c>
      <c r="CV38">
        <v>412</v>
      </c>
      <c r="CW38">
        <v>11</v>
      </c>
      <c r="CX38">
        <v>0.08</v>
      </c>
      <c r="CY38">
        <v>0.03</v>
      </c>
      <c r="CZ38">
        <v>10.498198733590399</v>
      </c>
      <c r="DA38">
        <v>1.87367496654451</v>
      </c>
      <c r="DB38">
        <v>0.184439222499508</v>
      </c>
      <c r="DC38">
        <v>1</v>
      </c>
      <c r="DD38">
        <v>409.106333333333</v>
      </c>
      <c r="DE38">
        <v>2.8286493506491301</v>
      </c>
      <c r="DF38">
        <v>0.29005702778088699</v>
      </c>
      <c r="DG38">
        <v>-1</v>
      </c>
      <c r="DH38">
        <v>1799.9733333333299</v>
      </c>
      <c r="DI38">
        <v>-0.149658447115846</v>
      </c>
      <c r="DJ38">
        <v>8.4983658559859801E-2</v>
      </c>
      <c r="DK38">
        <v>1</v>
      </c>
      <c r="DL38">
        <v>2</v>
      </c>
      <c r="DM38">
        <v>2</v>
      </c>
      <c r="DN38" t="s">
        <v>355</v>
      </c>
      <c r="DO38">
        <v>2.6547299999999998</v>
      </c>
      <c r="DP38">
        <v>2.7623899999999999</v>
      </c>
      <c r="DQ38">
        <v>9.5219100000000001E-2</v>
      </c>
      <c r="DR38">
        <v>9.6889900000000001E-2</v>
      </c>
      <c r="DS38">
        <v>7.7847E-2</v>
      </c>
      <c r="DT38">
        <v>6.8274299999999996E-2</v>
      </c>
      <c r="DU38">
        <v>28775.200000000001</v>
      </c>
      <c r="DV38">
        <v>30030.3</v>
      </c>
      <c r="DW38">
        <v>29541.7</v>
      </c>
      <c r="DX38">
        <v>30995.599999999999</v>
      </c>
      <c r="DY38">
        <v>35710.6</v>
      </c>
      <c r="DZ38">
        <v>37880.199999999997</v>
      </c>
      <c r="EA38">
        <v>40557</v>
      </c>
      <c r="EB38">
        <v>43015.1</v>
      </c>
      <c r="EC38">
        <v>1.8648499999999999</v>
      </c>
      <c r="ED38">
        <v>2.2214999999999998</v>
      </c>
      <c r="EE38">
        <v>-1.5668600000000001E-2</v>
      </c>
      <c r="EF38">
        <v>0</v>
      </c>
      <c r="EG38">
        <v>17.697700000000001</v>
      </c>
      <c r="EH38">
        <v>999.9</v>
      </c>
      <c r="EI38">
        <v>40.667000000000002</v>
      </c>
      <c r="EJ38">
        <v>27.754999999999999</v>
      </c>
      <c r="EK38">
        <v>15.0922</v>
      </c>
      <c r="EL38">
        <v>61.599299999999999</v>
      </c>
      <c r="EM38">
        <v>11.4183</v>
      </c>
      <c r="EN38">
        <v>1</v>
      </c>
      <c r="EO38">
        <v>-0.31020799999999998</v>
      </c>
      <c r="EP38">
        <v>2.1887500000000002</v>
      </c>
      <c r="EQ38">
        <v>20.279399999999999</v>
      </c>
      <c r="ER38">
        <v>5.24125</v>
      </c>
      <c r="ES38">
        <v>11.8302</v>
      </c>
      <c r="ET38">
        <v>4.9816000000000003</v>
      </c>
      <c r="EU38">
        <v>3.2990300000000001</v>
      </c>
      <c r="EV38">
        <v>173</v>
      </c>
      <c r="EW38">
        <v>4090.3</v>
      </c>
      <c r="EX38">
        <v>9380.2000000000007</v>
      </c>
      <c r="EY38">
        <v>61.6</v>
      </c>
      <c r="EZ38">
        <v>1.87347</v>
      </c>
      <c r="FA38">
        <v>1.8791199999999999</v>
      </c>
      <c r="FB38">
        <v>1.87944</v>
      </c>
      <c r="FC38">
        <v>1.8801000000000001</v>
      </c>
      <c r="FD38">
        <v>1.87771</v>
      </c>
      <c r="FE38">
        <v>1.8768199999999999</v>
      </c>
      <c r="FF38">
        <v>1.87731</v>
      </c>
      <c r="FG38">
        <v>1.875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-2.73</v>
      </c>
      <c r="FV38">
        <v>-0.11</v>
      </c>
      <c r="FW38">
        <v>-2.7314041341871298</v>
      </c>
      <c r="FX38">
        <v>1.4527828764109799E-4</v>
      </c>
      <c r="FY38">
        <v>-4.3579519040863002E-7</v>
      </c>
      <c r="FZ38">
        <v>2.0799061152897499E-10</v>
      </c>
      <c r="GA38">
        <v>-0.109972727272726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21.6</v>
      </c>
      <c r="GJ38">
        <v>21.8</v>
      </c>
      <c r="GK38">
        <v>1.0534699999999999</v>
      </c>
      <c r="GL38">
        <v>2.5659200000000002</v>
      </c>
      <c r="GM38">
        <v>1.54541</v>
      </c>
      <c r="GN38">
        <v>2.2827099999999998</v>
      </c>
      <c r="GO38">
        <v>1.5979000000000001</v>
      </c>
      <c r="GP38">
        <v>2.2814899999999998</v>
      </c>
      <c r="GQ38">
        <v>30.544599999999999</v>
      </c>
      <c r="GR38">
        <v>15.515499999999999</v>
      </c>
      <c r="GS38">
        <v>18</v>
      </c>
      <c r="GT38">
        <v>394.56</v>
      </c>
      <c r="GU38">
        <v>665.4</v>
      </c>
      <c r="GV38">
        <v>15.5616</v>
      </c>
      <c r="GW38">
        <v>22.858000000000001</v>
      </c>
      <c r="GX38">
        <v>29.999400000000001</v>
      </c>
      <c r="GY38">
        <v>23.113499999999998</v>
      </c>
      <c r="GZ38">
        <v>23.1264</v>
      </c>
      <c r="HA38">
        <v>21.141100000000002</v>
      </c>
      <c r="HB38">
        <v>30</v>
      </c>
      <c r="HC38">
        <v>-30</v>
      </c>
      <c r="HD38">
        <v>15.566599999999999</v>
      </c>
      <c r="HE38">
        <v>409.96499999999997</v>
      </c>
      <c r="HF38">
        <v>0</v>
      </c>
      <c r="HG38">
        <v>100.595</v>
      </c>
      <c r="HH38">
        <v>99.676400000000001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2023-07-18T15:27:24Z</dcterms:created>
  <dcterms:modified xsi:type="dcterms:W3CDTF">2023-07-25T18:06:09Z</dcterms:modified>
</cp:coreProperties>
</file>