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9F6D14B6-DBAC-CD46-A3CB-0CE26D646FEA}" xr6:coauthVersionLast="47" xr6:coauthVersionMax="47" xr10:uidLastSave="{00000000-0000-0000-0000-000000000000}"/>
  <bookViews>
    <workbookView xWindow="240" yWindow="760" windowWidth="20460" windowHeight="148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 s="1"/>
  <c r="AD38" i="1"/>
  <c r="AC38" i="1"/>
  <c r="AB38" i="1" s="1"/>
  <c r="U38" i="1"/>
  <c r="AR37" i="1"/>
  <c r="AQ37" i="1"/>
  <c r="AP37" i="1"/>
  <c r="AO37" i="1"/>
  <c r="AN37" i="1"/>
  <c r="AL37" i="1"/>
  <c r="P37" i="1" s="1"/>
  <c r="AD37" i="1"/>
  <c r="AC37" i="1"/>
  <c r="AB37" i="1"/>
  <c r="X37" i="1"/>
  <c r="U37" i="1"/>
  <c r="S37" i="1"/>
  <c r="AR36" i="1"/>
  <c r="AQ36" i="1"/>
  <c r="AO36" i="1"/>
  <c r="AP36" i="1" s="1"/>
  <c r="AN36" i="1"/>
  <c r="AL36" i="1"/>
  <c r="N36" i="1" s="1"/>
  <c r="M36" i="1" s="1"/>
  <c r="AD36" i="1"/>
  <c r="AC36" i="1"/>
  <c r="AB36" i="1"/>
  <c r="U36" i="1"/>
  <c r="S36" i="1"/>
  <c r="AR35" i="1"/>
  <c r="AQ35" i="1"/>
  <c r="AO35" i="1"/>
  <c r="AP35" i="1" s="1"/>
  <c r="AN35" i="1"/>
  <c r="AL35" i="1"/>
  <c r="S35" i="1" s="1"/>
  <c r="AD35" i="1"/>
  <c r="AC35" i="1"/>
  <c r="AB35" i="1"/>
  <c r="U35" i="1"/>
  <c r="P35" i="1"/>
  <c r="O35" i="1"/>
  <c r="AR34" i="1"/>
  <c r="AQ34" i="1"/>
  <c r="AO34" i="1"/>
  <c r="AP34" i="1" s="1"/>
  <c r="AN34" i="1"/>
  <c r="AL34" i="1" s="1"/>
  <c r="AD34" i="1"/>
  <c r="AC34" i="1"/>
  <c r="AB34" i="1" s="1"/>
  <c r="U34" i="1"/>
  <c r="AR33" i="1"/>
  <c r="AQ33" i="1"/>
  <c r="AO33" i="1"/>
  <c r="AP33" i="1" s="1"/>
  <c r="AN33" i="1"/>
  <c r="AL33" i="1"/>
  <c r="P33" i="1" s="1"/>
  <c r="AD33" i="1"/>
  <c r="AC33" i="1"/>
  <c r="AB33" i="1"/>
  <c r="U33" i="1"/>
  <c r="S33" i="1"/>
  <c r="AR32" i="1"/>
  <c r="AQ32" i="1"/>
  <c r="AO32" i="1"/>
  <c r="AP32" i="1" s="1"/>
  <c r="AN32" i="1"/>
  <c r="AL32" i="1"/>
  <c r="N32" i="1" s="1"/>
  <c r="M32" i="1" s="1"/>
  <c r="AD32" i="1"/>
  <c r="AC32" i="1"/>
  <c r="AB32" i="1"/>
  <c r="U32" i="1"/>
  <c r="S32" i="1"/>
  <c r="AR31" i="1"/>
  <c r="AQ31" i="1"/>
  <c r="AO31" i="1"/>
  <c r="AP31" i="1" s="1"/>
  <c r="AN31" i="1"/>
  <c r="AM31" i="1"/>
  <c r="AL31" i="1"/>
  <c r="N31" i="1" s="1"/>
  <c r="M31" i="1" s="1"/>
  <c r="AD31" i="1"/>
  <c r="AC31" i="1"/>
  <c r="AB31" i="1" s="1"/>
  <c r="U31" i="1"/>
  <c r="S31" i="1"/>
  <c r="P31" i="1"/>
  <c r="O31" i="1"/>
  <c r="AR30" i="1"/>
  <c r="AQ30" i="1"/>
  <c r="AO30" i="1"/>
  <c r="AP30" i="1" s="1"/>
  <c r="AN30" i="1"/>
  <c r="AL30" i="1" s="1"/>
  <c r="AD30" i="1"/>
  <c r="AC30" i="1"/>
  <c r="AB30" i="1" s="1"/>
  <c r="U30" i="1"/>
  <c r="AR29" i="1"/>
  <c r="AQ29" i="1"/>
  <c r="AO29" i="1"/>
  <c r="AP29" i="1" s="1"/>
  <c r="AN29" i="1"/>
  <c r="AL29" i="1"/>
  <c r="P29" i="1" s="1"/>
  <c r="AD29" i="1"/>
  <c r="AC29" i="1"/>
  <c r="AB29" i="1"/>
  <c r="U29" i="1"/>
  <c r="S29" i="1"/>
  <c r="AR28" i="1"/>
  <c r="AQ28" i="1"/>
  <c r="AO28" i="1"/>
  <c r="AP28" i="1" s="1"/>
  <c r="AN28" i="1"/>
  <c r="AL28" i="1"/>
  <c r="N28" i="1" s="1"/>
  <c r="M28" i="1" s="1"/>
  <c r="AD28" i="1"/>
  <c r="AC28" i="1"/>
  <c r="AB28" i="1"/>
  <c r="U28" i="1"/>
  <c r="S28" i="1"/>
  <c r="AR27" i="1"/>
  <c r="AQ27" i="1"/>
  <c r="AO27" i="1"/>
  <c r="AP27" i="1" s="1"/>
  <c r="AN27" i="1"/>
  <c r="AM27" i="1"/>
  <c r="AL27" i="1"/>
  <c r="N27" i="1" s="1"/>
  <c r="M27" i="1" s="1"/>
  <c r="AD27" i="1"/>
  <c r="AC27" i="1"/>
  <c r="AB27" i="1" s="1"/>
  <c r="U27" i="1"/>
  <c r="S27" i="1"/>
  <c r="P27" i="1"/>
  <c r="O27" i="1"/>
  <c r="AR26" i="1"/>
  <c r="AQ26" i="1"/>
  <c r="AO26" i="1"/>
  <c r="AP26" i="1" s="1"/>
  <c r="AN26" i="1"/>
  <c r="AL26" i="1" s="1"/>
  <c r="AD26" i="1"/>
  <c r="AC26" i="1"/>
  <c r="AB26" i="1" s="1"/>
  <c r="U26" i="1"/>
  <c r="AR25" i="1"/>
  <c r="AQ25" i="1"/>
  <c r="AO25" i="1"/>
  <c r="AP25" i="1" s="1"/>
  <c r="AN25" i="1"/>
  <c r="AL25" i="1"/>
  <c r="P25" i="1" s="1"/>
  <c r="AD25" i="1"/>
  <c r="AC25" i="1"/>
  <c r="AB25" i="1"/>
  <c r="U25" i="1"/>
  <c r="S25" i="1"/>
  <c r="AR24" i="1"/>
  <c r="AQ24" i="1"/>
  <c r="AO24" i="1"/>
  <c r="AP24" i="1" s="1"/>
  <c r="AN24" i="1"/>
  <c r="AL24" i="1"/>
  <c r="N24" i="1" s="1"/>
  <c r="M24" i="1" s="1"/>
  <c r="AD24" i="1"/>
  <c r="AC24" i="1"/>
  <c r="AB24" i="1"/>
  <c r="U24" i="1"/>
  <c r="S24" i="1"/>
  <c r="AR23" i="1"/>
  <c r="AQ23" i="1"/>
  <c r="AO23" i="1"/>
  <c r="AP23" i="1" s="1"/>
  <c r="AN23" i="1"/>
  <c r="AM23" i="1"/>
  <c r="AL23" i="1"/>
  <c r="N23" i="1" s="1"/>
  <c r="M23" i="1" s="1"/>
  <c r="AD23" i="1"/>
  <c r="AC23" i="1"/>
  <c r="AB23" i="1" s="1"/>
  <c r="U23" i="1"/>
  <c r="S23" i="1"/>
  <c r="P23" i="1"/>
  <c r="O23" i="1"/>
  <c r="AR22" i="1"/>
  <c r="AQ22" i="1"/>
  <c r="AO22" i="1"/>
  <c r="AP22" i="1" s="1"/>
  <c r="AN22" i="1"/>
  <c r="AL22" i="1" s="1"/>
  <c r="AD22" i="1"/>
  <c r="AC22" i="1"/>
  <c r="AB22" i="1" s="1"/>
  <c r="U22" i="1"/>
  <c r="AR21" i="1"/>
  <c r="AQ21" i="1"/>
  <c r="AO21" i="1"/>
  <c r="AP21" i="1" s="1"/>
  <c r="AN21" i="1"/>
  <c r="AL21" i="1"/>
  <c r="P21" i="1" s="1"/>
  <c r="AD21" i="1"/>
  <c r="AC21" i="1"/>
  <c r="AB21" i="1"/>
  <c r="U21" i="1"/>
  <c r="S21" i="1"/>
  <c r="AR20" i="1"/>
  <c r="AQ20" i="1"/>
  <c r="AO20" i="1"/>
  <c r="AP20" i="1" s="1"/>
  <c r="AN20" i="1"/>
  <c r="AL20" i="1"/>
  <c r="N20" i="1" s="1"/>
  <c r="M20" i="1" s="1"/>
  <c r="AD20" i="1"/>
  <c r="AC20" i="1"/>
  <c r="AB20" i="1"/>
  <c r="U20" i="1"/>
  <c r="S20" i="1"/>
  <c r="AR19" i="1"/>
  <c r="AQ19" i="1"/>
  <c r="AO19" i="1"/>
  <c r="X19" i="1" s="1"/>
  <c r="AN19" i="1"/>
  <c r="AM19" i="1"/>
  <c r="AL19" i="1"/>
  <c r="N19" i="1" s="1"/>
  <c r="M19" i="1" s="1"/>
  <c r="AD19" i="1"/>
  <c r="AC19" i="1"/>
  <c r="AB19" i="1" s="1"/>
  <c r="U19" i="1"/>
  <c r="S19" i="1"/>
  <c r="P19" i="1"/>
  <c r="O19" i="1"/>
  <c r="AF27" i="1" l="1"/>
  <c r="AF36" i="1"/>
  <c r="AF32" i="1"/>
  <c r="AF23" i="1"/>
  <c r="AF19" i="1"/>
  <c r="V19" i="1"/>
  <c r="T19" i="1" s="1"/>
  <c r="W19" i="1" s="1"/>
  <c r="Q19" i="1" s="1"/>
  <c r="R19" i="1" s="1"/>
  <c r="AF28" i="1"/>
  <c r="AF24" i="1"/>
  <c r="P34" i="1"/>
  <c r="O34" i="1"/>
  <c r="N34" i="1"/>
  <c r="M34" i="1" s="1"/>
  <c r="AM34" i="1"/>
  <c r="S34" i="1"/>
  <c r="P38" i="1"/>
  <c r="O38" i="1"/>
  <c r="N38" i="1"/>
  <c r="M38" i="1" s="1"/>
  <c r="AM38" i="1"/>
  <c r="S38" i="1"/>
  <c r="Y19" i="1"/>
  <c r="Z19" i="1" s="1"/>
  <c r="AF20" i="1"/>
  <c r="P30" i="1"/>
  <c r="O30" i="1"/>
  <c r="AM30" i="1"/>
  <c r="S30" i="1"/>
  <c r="N30" i="1"/>
  <c r="M30" i="1" s="1"/>
  <c r="P26" i="1"/>
  <c r="AM26" i="1"/>
  <c r="S26" i="1"/>
  <c r="O26" i="1"/>
  <c r="N26" i="1"/>
  <c r="M26" i="1" s="1"/>
  <c r="AM22" i="1"/>
  <c r="P22" i="1"/>
  <c r="O22" i="1"/>
  <c r="S22" i="1"/>
  <c r="N22" i="1"/>
  <c r="M22" i="1" s="1"/>
  <c r="AF31" i="1"/>
  <c r="Y37" i="1"/>
  <c r="Z37" i="1" s="1"/>
  <c r="X23" i="1"/>
  <c r="X27" i="1"/>
  <c r="X31" i="1"/>
  <c r="O20" i="1"/>
  <c r="O24" i="1"/>
  <c r="O28" i="1"/>
  <c r="O32" i="1"/>
  <c r="AM35" i="1"/>
  <c r="O36" i="1"/>
  <c r="P20" i="1"/>
  <c r="X20" i="1"/>
  <c r="P24" i="1"/>
  <c r="X24" i="1"/>
  <c r="P28" i="1"/>
  <c r="X28" i="1"/>
  <c r="P32" i="1"/>
  <c r="X32" i="1"/>
  <c r="N35" i="1"/>
  <c r="M35" i="1" s="1"/>
  <c r="P36" i="1"/>
  <c r="X36" i="1"/>
  <c r="X35" i="1"/>
  <c r="AP19" i="1"/>
  <c r="AM21" i="1"/>
  <c r="AM25" i="1"/>
  <c r="AM29" i="1"/>
  <c r="AM33" i="1"/>
  <c r="AM37" i="1"/>
  <c r="N21" i="1"/>
  <c r="M21" i="1" s="1"/>
  <c r="X22" i="1"/>
  <c r="N25" i="1"/>
  <c r="M25" i="1" s="1"/>
  <c r="X26" i="1"/>
  <c r="N29" i="1"/>
  <c r="M29" i="1" s="1"/>
  <c r="X30" i="1"/>
  <c r="N33" i="1"/>
  <c r="M33" i="1" s="1"/>
  <c r="X34" i="1"/>
  <c r="N37" i="1"/>
  <c r="M37" i="1" s="1"/>
  <c r="X38" i="1"/>
  <c r="AM20" i="1"/>
  <c r="O21" i="1"/>
  <c r="AM24" i="1"/>
  <c r="O25" i="1"/>
  <c r="AM28" i="1"/>
  <c r="O29" i="1"/>
  <c r="AM32" i="1"/>
  <c r="O33" i="1"/>
  <c r="AM36" i="1"/>
  <c r="O37" i="1"/>
  <c r="X21" i="1"/>
  <c r="X25" i="1"/>
  <c r="X29" i="1"/>
  <c r="X33" i="1"/>
  <c r="AA37" i="1" l="1"/>
  <c r="AE37" i="1" s="1"/>
  <c r="AH37" i="1"/>
  <c r="AG37" i="1"/>
  <c r="Y26" i="1"/>
  <c r="Z26" i="1" s="1"/>
  <c r="Y28" i="1"/>
  <c r="Z28" i="1" s="1"/>
  <c r="AF26" i="1"/>
  <c r="Y38" i="1"/>
  <c r="Z38" i="1" s="1"/>
  <c r="V38" i="1" s="1"/>
  <c r="T38" i="1" s="1"/>
  <c r="W38" i="1" s="1"/>
  <c r="Q38" i="1" s="1"/>
  <c r="R38" i="1" s="1"/>
  <c r="Y35" i="1"/>
  <c r="Z35" i="1" s="1"/>
  <c r="V35" i="1" s="1"/>
  <c r="T35" i="1" s="1"/>
  <c r="W35" i="1" s="1"/>
  <c r="Q35" i="1" s="1"/>
  <c r="R35" i="1" s="1"/>
  <c r="Y36" i="1"/>
  <c r="Z36" i="1" s="1"/>
  <c r="Y31" i="1"/>
  <c r="Z31" i="1" s="1"/>
  <c r="AF29" i="1"/>
  <c r="Y24" i="1"/>
  <c r="Z24" i="1" s="1"/>
  <c r="AF22" i="1"/>
  <c r="V30" i="1"/>
  <c r="T30" i="1" s="1"/>
  <c r="W30" i="1" s="1"/>
  <c r="Q30" i="1" s="1"/>
  <c r="R30" i="1" s="1"/>
  <c r="AF30" i="1"/>
  <c r="AF34" i="1"/>
  <c r="AF37" i="1"/>
  <c r="V37" i="1"/>
  <c r="T37" i="1" s="1"/>
  <c r="W37" i="1" s="1"/>
  <c r="Q37" i="1" s="1"/>
  <c r="R37" i="1" s="1"/>
  <c r="Y21" i="1"/>
  <c r="Z21" i="1" s="1"/>
  <c r="V21" i="1" s="1"/>
  <c r="T21" i="1" s="1"/>
  <c r="W21" i="1" s="1"/>
  <c r="Q21" i="1" s="1"/>
  <c r="R21" i="1" s="1"/>
  <c r="AF25" i="1"/>
  <c r="Y22" i="1"/>
  <c r="Z22" i="1" s="1"/>
  <c r="V22" i="1" s="1"/>
  <c r="T22" i="1" s="1"/>
  <c r="W22" i="1" s="1"/>
  <c r="Q22" i="1" s="1"/>
  <c r="R22" i="1" s="1"/>
  <c r="AA19" i="1"/>
  <c r="AE19" i="1" s="1"/>
  <c r="AH19" i="1"/>
  <c r="AG19" i="1"/>
  <c r="AF21" i="1"/>
  <c r="Y33" i="1"/>
  <c r="Z33" i="1" s="1"/>
  <c r="Y34" i="1"/>
  <c r="Z34" i="1" s="1"/>
  <c r="Y20" i="1"/>
  <c r="Z20" i="1" s="1"/>
  <c r="Y29" i="1"/>
  <c r="Z29" i="1" s="1"/>
  <c r="AF33" i="1"/>
  <c r="AF35" i="1"/>
  <c r="Y27" i="1"/>
  <c r="Z27" i="1" s="1"/>
  <c r="AF38" i="1"/>
  <c r="Y25" i="1"/>
  <c r="Z25" i="1" s="1"/>
  <c r="Y30" i="1"/>
  <c r="Z30" i="1" s="1"/>
  <c r="Y32" i="1"/>
  <c r="Z32" i="1" s="1"/>
  <c r="Y23" i="1"/>
  <c r="Z23" i="1" s="1"/>
  <c r="AG28" i="1" l="1"/>
  <c r="AA28" i="1"/>
  <c r="AE28" i="1" s="1"/>
  <c r="AH28" i="1"/>
  <c r="AI28" i="1" s="1"/>
  <c r="V28" i="1"/>
  <c r="T28" i="1" s="1"/>
  <c r="W28" i="1" s="1"/>
  <c r="Q28" i="1" s="1"/>
  <c r="R28" i="1" s="1"/>
  <c r="AG27" i="1"/>
  <c r="AA27" i="1"/>
  <c r="AE27" i="1" s="1"/>
  <c r="AH27" i="1"/>
  <c r="AI27" i="1" s="1"/>
  <c r="V27" i="1"/>
  <c r="T27" i="1" s="1"/>
  <c r="W27" i="1" s="1"/>
  <c r="Q27" i="1" s="1"/>
  <c r="R27" i="1" s="1"/>
  <c r="AA20" i="1"/>
  <c r="AE20" i="1" s="1"/>
  <c r="AH20" i="1"/>
  <c r="AG20" i="1"/>
  <c r="V20" i="1"/>
  <c r="T20" i="1" s="1"/>
  <c r="W20" i="1" s="1"/>
  <c r="Q20" i="1" s="1"/>
  <c r="R20" i="1" s="1"/>
  <c r="AI19" i="1"/>
  <c r="AH24" i="1"/>
  <c r="AG24" i="1"/>
  <c r="AA24" i="1"/>
  <c r="AE24" i="1" s="1"/>
  <c r="V24" i="1"/>
  <c r="T24" i="1" s="1"/>
  <c r="W24" i="1" s="1"/>
  <c r="Q24" i="1" s="1"/>
  <c r="R24" i="1" s="1"/>
  <c r="AH26" i="1"/>
  <c r="AA26" i="1"/>
  <c r="AE26" i="1" s="1"/>
  <c r="AG26" i="1"/>
  <c r="AH34" i="1"/>
  <c r="AA34" i="1"/>
  <c r="AE34" i="1" s="1"/>
  <c r="AG34" i="1"/>
  <c r="AA33" i="1"/>
  <c r="AE33" i="1" s="1"/>
  <c r="AH33" i="1"/>
  <c r="AG33" i="1"/>
  <c r="AA31" i="1"/>
  <c r="AE31" i="1" s="1"/>
  <c r="AH31" i="1"/>
  <c r="AG31" i="1"/>
  <c r="V31" i="1"/>
  <c r="T31" i="1" s="1"/>
  <c r="W31" i="1" s="1"/>
  <c r="Q31" i="1" s="1"/>
  <c r="R31" i="1" s="1"/>
  <c r="AA23" i="1"/>
  <c r="AE23" i="1" s="1"/>
  <c r="AH23" i="1"/>
  <c r="AI23" i="1" s="1"/>
  <c r="AG23" i="1"/>
  <c r="V23" i="1"/>
  <c r="T23" i="1" s="1"/>
  <c r="W23" i="1" s="1"/>
  <c r="Q23" i="1" s="1"/>
  <c r="R23" i="1" s="1"/>
  <c r="AA29" i="1"/>
  <c r="AE29" i="1" s="1"/>
  <c r="AH29" i="1"/>
  <c r="AG29" i="1"/>
  <c r="AH21" i="1"/>
  <c r="AA21" i="1"/>
  <c r="AE21" i="1" s="1"/>
  <c r="AG21" i="1"/>
  <c r="AA36" i="1"/>
  <c r="AE36" i="1" s="1"/>
  <c r="AH36" i="1"/>
  <c r="AG36" i="1"/>
  <c r="V36" i="1"/>
  <c r="T36" i="1" s="1"/>
  <c r="W36" i="1" s="1"/>
  <c r="Q36" i="1" s="1"/>
  <c r="R36" i="1" s="1"/>
  <c r="AH32" i="1"/>
  <c r="AA32" i="1"/>
  <c r="AE32" i="1" s="1"/>
  <c r="AG32" i="1"/>
  <c r="V32" i="1"/>
  <c r="T32" i="1" s="1"/>
  <c r="W32" i="1" s="1"/>
  <c r="Q32" i="1" s="1"/>
  <c r="R32" i="1" s="1"/>
  <c r="AA35" i="1"/>
  <c r="AE35" i="1" s="1"/>
  <c r="AH35" i="1"/>
  <c r="AG35" i="1"/>
  <c r="AH30" i="1"/>
  <c r="AA30" i="1"/>
  <c r="AE30" i="1" s="1"/>
  <c r="AG30" i="1"/>
  <c r="V34" i="1"/>
  <c r="T34" i="1" s="1"/>
  <c r="W34" i="1" s="1"/>
  <c r="Q34" i="1" s="1"/>
  <c r="R34" i="1" s="1"/>
  <c r="V29" i="1"/>
  <c r="T29" i="1" s="1"/>
  <c r="W29" i="1" s="1"/>
  <c r="Q29" i="1" s="1"/>
  <c r="R29" i="1" s="1"/>
  <c r="AA25" i="1"/>
  <c r="AE25" i="1" s="1"/>
  <c r="AH25" i="1"/>
  <c r="AG25" i="1"/>
  <c r="V33" i="1"/>
  <c r="T33" i="1" s="1"/>
  <c r="W33" i="1" s="1"/>
  <c r="Q33" i="1" s="1"/>
  <c r="R33" i="1" s="1"/>
  <c r="AH22" i="1"/>
  <c r="AA22" i="1"/>
  <c r="AE22" i="1" s="1"/>
  <c r="AG22" i="1"/>
  <c r="AH38" i="1"/>
  <c r="AI38" i="1" s="1"/>
  <c r="AA38" i="1"/>
  <c r="AE38" i="1" s="1"/>
  <c r="AG38" i="1"/>
  <c r="AI37" i="1"/>
  <c r="V25" i="1"/>
  <c r="T25" i="1" s="1"/>
  <c r="W25" i="1" s="1"/>
  <c r="Q25" i="1" s="1"/>
  <c r="R25" i="1" s="1"/>
  <c r="V26" i="1"/>
  <c r="T26" i="1" s="1"/>
  <c r="W26" i="1" s="1"/>
  <c r="Q26" i="1" s="1"/>
  <c r="R26" i="1" s="1"/>
  <c r="AI24" i="1" l="1"/>
  <c r="AI21" i="1"/>
  <c r="AI30" i="1"/>
  <c r="AI32" i="1"/>
  <c r="AI34" i="1"/>
  <c r="AI22" i="1"/>
  <c r="AI26" i="1"/>
  <c r="AI20" i="1"/>
  <c r="AI29" i="1"/>
  <c r="AI31" i="1"/>
  <c r="AI25" i="1"/>
  <c r="AI35" i="1"/>
  <c r="AI36" i="1"/>
  <c r="AI33" i="1"/>
</calcChain>
</file>

<file path=xl/sharedStrings.xml><?xml version="1.0" encoding="utf-8"?>
<sst xmlns="http://schemas.openxmlformats.org/spreadsheetml/2006/main" count="1016" uniqueCount="397">
  <si>
    <t>File opened</t>
  </si>
  <si>
    <t>2023-07-18 11:22:07</t>
  </si>
  <si>
    <t>Console s/n</t>
  </si>
  <si>
    <t>68C-812122</t>
  </si>
  <si>
    <t>Console ver</t>
  </si>
  <si>
    <t>Bluestem v.2.1.08</t>
  </si>
  <si>
    <t>Scripts ver</t>
  </si>
  <si>
    <t>2022.05  2.1.08, Aug 2022</t>
  </si>
  <si>
    <t>Head s/n</t>
  </si>
  <si>
    <t>68H-982112</t>
  </si>
  <si>
    <t>Head ver</t>
  </si>
  <si>
    <t>1.4.22</t>
  </si>
  <si>
    <t>Head cal</t>
  </si>
  <si>
    <t>{"ssb_ref": "35739", "co2aspanconc1": "2491", "flowmeterzero": "1.00669", "co2bspanconc2": "299.3", "ssa_ref": "31724", "co2bspanconc1": "2491", "co2bspan2": "-0.0338567", "h2oaspan2a": "0.0719315", "h2obspan2": "0", "h2obspanconc1": "12.12", "h2oaspanconc2": "0", "co2aspan1": "1.00275", "co2bzero": "0.935154", "co2aspanconc2": "299.3", "h2obspan1": "1.00295", "co2bspan2b": "0.301941", "tazero": "-0.061388", "co2aspan2b": "0.303179", "tbzero": "0.0309811", "h2obspanconc2": "0", "co2azero": "0.93247", "oxygen": "21", "h2oaspan1": "1.00972", "h2obspan2a": "0.0707451", "co2bspan1": "1.00256", "h2obspan2b": "0.0709538", "h2oaspan2": "0", "h2oaspanconc1": "12.13", "flowbzero": "0.2304", "h2oazero": "1.01368", "flowazero": "0.361", "h2oaspan2b": "0.0726308", "chamberpressurezero": "2.69073", "co2aspan2a": "0.305485", "co2aspan2": "-0.033707", "h2obzero": "1.01733", "co2bspan2a": "0.304297"}</t>
  </si>
  <si>
    <t>CO2 rangematch</t>
  </si>
  <si>
    <t>Mon Jul 10 11:00</t>
  </si>
  <si>
    <t>H2O rangematch</t>
  </si>
  <si>
    <t>Tue Jun  6 13:05</t>
  </si>
  <si>
    <t>Chamber type</t>
  </si>
  <si>
    <t>6800-01A</t>
  </si>
  <si>
    <t>Chamber s/n</t>
  </si>
  <si>
    <t>MPF-281862</t>
  </si>
  <si>
    <t>Chamber rev</t>
  </si>
  <si>
    <t>0</t>
  </si>
  <si>
    <t>Chamber cal</t>
  </si>
  <si>
    <t>Fluorometer</t>
  </si>
  <si>
    <t>Flr. Version</t>
  </si>
  <si>
    <t>11:22:07</t>
  </si>
  <si>
    <t>Stability Definition:	Qin (LeafQ): Per=20	CO2_r (Meas): Std&lt;0.75 Per=20	A (GasEx): Std&lt;0.2 Per=20</t>
  </si>
  <si>
    <t>11:22:10</t>
  </si>
  <si>
    <t>Stability Definition:	Qin (LeafQ): Std&lt;1 Per=20	CO2_r (Meas): Std&lt;0.75 Per=20	A (GasEx): Std&lt;0.2 Per=20</t>
  </si>
  <si>
    <t>11:22:11</t>
  </si>
  <si>
    <t>Stability Definition:	Qin (LeafQ): Std&lt;1 Per=20	CO2_r (Meas): Per=20	A (GasEx): Std&lt;0.2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</si>
  <si>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</si>
  <si>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</si>
  <si>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</si>
  <si>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</si>
  <si>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</si>
  <si>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</si>
  <si>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</si>
  <si>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</si>
  <si>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</si>
  <si>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</si>
  <si>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</si>
  <si>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</si>
  <si>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</si>
  <si>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</si>
  <si>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</si>
  <si>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</si>
  <si>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</si>
  <si>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</si>
  <si>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</si>
  <si>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</si>
  <si>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</si>
  <si>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</si>
  <si>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</si>
  <si>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</si>
  <si>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</si>
  <si>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</si>
  <si>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</si>
  <si>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</si>
  <si>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</si>
  <si>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</si>
  <si>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</si>
  <si>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</si>
  <si>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</si>
  <si>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</si>
  <si>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</si>
  <si>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</si>
  <si>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</si>
  <si>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</si>
  <si>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</si>
  <si>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</si>
  <si>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</si>
  <si>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</si>
  <si>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</si>
  <si>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</si>
  <si>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</si>
  <si>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</si>
  <si>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</si>
  <si>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</si>
  <si>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</si>
  <si>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</si>
  <si>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</si>
  <si>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</si>
  <si>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</si>
  <si>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</si>
  <si>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</si>
  <si>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</si>
  <si>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</si>
  <si>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</si>
  <si>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14.1704 99.1125 392.935 632.453 883.762 1091.54 1313.44 1482.33</t>
  </si>
  <si>
    <t>Fs_true</t>
  </si>
  <si>
    <t>0.217399 103.415 404.26 601.479 803.344 1001.03 1204.15 1400.64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</si>
  <si>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</si>
  <si>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</si>
  <si>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</si>
  <si>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</si>
  <si>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</si>
  <si>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</si>
  <si>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</si>
  <si>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</si>
  <si>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</si>
  <si>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</si>
  <si>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</si>
  <si>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</si>
  <si>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</si>
  <si>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</si>
  <si>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</si>
  <si>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</si>
  <si>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</si>
  <si>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</si>
  <si>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</si>
  <si>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</si>
  <si>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</si>
  <si>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</si>
  <si>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</si>
  <si>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</si>
  <si>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</si>
  <si>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</si>
  <si>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</si>
  <si>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</si>
  <si>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</si>
  <si>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</si>
  <si>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</si>
  <si>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</si>
  <si>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</si>
  <si>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</si>
  <si>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</si>
  <si>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</si>
  <si>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</si>
  <si>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</si>
  <si>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</si>
  <si>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</si>
  <si>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</si>
  <si>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</si>
  <si>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</si>
  <si>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</si>
  <si>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</si>
  <si>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</si>
  <si>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</si>
  <si>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</si>
  <si>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</si>
  <si>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</si>
  <si>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</si>
  <si>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</si>
  <si>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</si>
  <si>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</si>
  <si>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</si>
  <si>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</si>
  <si>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</si>
  <si>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</si>
  <si>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</si>
  <si>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</si>
  <si>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</si>
  <si>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</si>
  <si>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</si>
  <si>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</si>
  <si>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</si>
  <si>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</si>
  <si>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</si>
  <si>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</si>
  <si>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</si>
  <si>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</si>
  <si>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</si>
  <si>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</si>
  <si>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</si>
  <si>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</si>
  <si>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</si>
  <si>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</si>
  <si>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</si>
  <si>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</si>
  <si>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</si>
  <si>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</si>
  <si>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</si>
  <si>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</si>
  <si>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</si>
  <si>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</si>
  <si>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</si>
  <si>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</si>
  <si>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</si>
  <si>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</si>
  <si>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</si>
  <si>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</si>
  <si>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</si>
  <si>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</si>
  <si>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</si>
  <si>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</si>
  <si>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</si>
  <si>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</si>
  <si>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</si>
  <si>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</si>
  <si>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</si>
  <si>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</si>
  <si>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</si>
  <si>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</si>
  <si>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</si>
  <si>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</si>
  <si>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</si>
  <si>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</si>
  <si>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</si>
  <si>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</si>
  <si>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</si>
  <si>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</si>
  <si>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</si>
  <si>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</si>
  <si>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</si>
  <si>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</si>
  <si>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</si>
  <si>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</si>
  <si>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</si>
  <si>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</si>
  <si>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</si>
  <si>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</si>
  <si>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</si>
  <si>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</si>
  <si>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</si>
  <si>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</si>
  <si>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</si>
  <si>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</si>
  <si>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</si>
  <si>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</si>
  <si>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</si>
  <si>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</si>
  <si>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</si>
  <si>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</si>
  <si>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</si>
  <si>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</si>
  <si>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</si>
  <si>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</si>
  <si>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</si>
  <si>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</si>
  <si>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</si>
  <si>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</si>
  <si>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</si>
  <si>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</si>
  <si>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</si>
  <si>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</si>
  <si>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</si>
  <si>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</si>
  <si>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</si>
  <si>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</si>
  <si>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</si>
  <si>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</si>
  <si>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</si>
  <si>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</si>
  <si>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</si>
  <si>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</si>
  <si>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</si>
  <si>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</si>
  <si>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</si>
  <si>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</si>
  <si>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</si>
  <si>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</si>
  <si>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</si>
  <si>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</si>
  <si>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</si>
  <si>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</si>
  <si>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</si>
  <si>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AccH2O_des</t>
  </si>
  <si>
    <t>AccH2O_hum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</si>
  <si>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</si>
  <si>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</si>
  <si>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</si>
  <si>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</si>
  <si>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</si>
  <si>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</si>
  <si>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</si>
  <si>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</si>
  <si>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</si>
  <si>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</si>
  <si>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</si>
  <si>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</si>
  <si>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</si>
  <si>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</si>
  <si>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</si>
  <si>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</si>
  <si>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</si>
  <si>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</si>
  <si>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</si>
  <si>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</si>
  <si>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</si>
  <si>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</si>
  <si>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</si>
  <si>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</si>
  <si>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</si>
  <si>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</si>
  <si>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</si>
  <si>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</si>
  <si>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</si>
  <si>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</si>
  <si>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</si>
  <si>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</si>
  <si>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</si>
  <si>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</si>
  <si>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</si>
  <si>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</si>
  <si>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</si>
  <si>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</si>
  <si>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</si>
  <si>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</si>
  <si>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</si>
  <si>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</si>
  <si>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</si>
  <si>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</si>
  <si>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</si>
  <si>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</si>
  <si>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</si>
  <si>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</si>
  <si>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</si>
  <si>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</si>
  <si>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</si>
  <si>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</si>
  <si>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</si>
  <si>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</si>
  <si>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</si>
  <si>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</si>
  <si>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</si>
  <si>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</si>
  <si>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</si>
  <si>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</si>
  <si>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</si>
  <si>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</si>
  <si>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</si>
  <si>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</si>
  <si>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</si>
  <si>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</si>
  <si>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</si>
  <si>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</si>
  <si>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</si>
  <si>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</si>
  <si>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</si>
  <si>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</si>
  <si>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</si>
  <si>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</si>
  <si>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</si>
  <si>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</si>
  <si>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</si>
  <si>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</si>
  <si>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</si>
  <si>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</si>
  <si>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</si>
  <si>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</si>
  <si>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hrs</t>
  </si>
  <si>
    <t>mg</t>
  </si>
  <si>
    <t>min</t>
  </si>
  <si>
    <t>20230718 11:36:00</t>
  </si>
  <si>
    <t>11:36:00</t>
  </si>
  <si>
    <t>none</t>
  </si>
  <si>
    <t>Mikaela</t>
  </si>
  <si>
    <t>20230718</t>
  </si>
  <si>
    <t>kse</t>
  </si>
  <si>
    <t>BNL21847</t>
  </si>
  <si>
    <t>11:33:52</t>
  </si>
  <si>
    <t>2/2</t>
  </si>
  <si>
    <t>00000000</t>
  </si>
  <si>
    <t>iiiiiiii</t>
  </si>
  <si>
    <t>off</t>
  </si>
  <si>
    <t>20230718 11:37:01</t>
  </si>
  <si>
    <t>11:37:01</t>
  </si>
  <si>
    <t>20230718 11:38:02</t>
  </si>
  <si>
    <t>11:38:02</t>
  </si>
  <si>
    <t>20230718 11:39:03</t>
  </si>
  <si>
    <t>11:39:03</t>
  </si>
  <si>
    <t>20230718 11:40:05</t>
  </si>
  <si>
    <t>11:40:05</t>
  </si>
  <si>
    <t>20230718 11:41:06</t>
  </si>
  <si>
    <t>11:41:06</t>
  </si>
  <si>
    <t>20230718 11:42:07</t>
  </si>
  <si>
    <t>11:42:07</t>
  </si>
  <si>
    <t>20230718 11:43:08</t>
  </si>
  <si>
    <t>11:43:08</t>
  </si>
  <si>
    <t>20230718 11:44:09</t>
  </si>
  <si>
    <t>11:44:09</t>
  </si>
  <si>
    <t>20230718 11:45:10</t>
  </si>
  <si>
    <t>11:45:10</t>
  </si>
  <si>
    <t>20230718 11:46:11</t>
  </si>
  <si>
    <t>11:46:11</t>
  </si>
  <si>
    <t>20230718 11:47:12</t>
  </si>
  <si>
    <t>11:47:12</t>
  </si>
  <si>
    <t>20230718 11:48:13</t>
  </si>
  <si>
    <t>11:48:13</t>
  </si>
  <si>
    <t>20230718 11:49:14</t>
  </si>
  <si>
    <t>11:49:14</t>
  </si>
  <si>
    <t>20230718 11:50:15</t>
  </si>
  <si>
    <t>11:50:15</t>
  </si>
  <si>
    <t>20230718 11:51:16</t>
  </si>
  <si>
    <t>11:51:16</t>
  </si>
  <si>
    <t>20230718 11:52:17</t>
  </si>
  <si>
    <t>11:52:17</t>
  </si>
  <si>
    <t>20230718 11:53:18</t>
  </si>
  <si>
    <t>11:53:18</t>
  </si>
  <si>
    <t>20230718 11:54:19</t>
  </si>
  <si>
    <t>11:54:19</t>
  </si>
  <si>
    <t>20230718 11:55:20</t>
  </si>
  <si>
    <t>11:55:20</t>
  </si>
  <si>
    <t>VAVI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</si>
</sst>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1.988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344</v>
      </c>
      <c r="EX18" t="s">
        <v>344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1689708960.0999999</v>
      </c>
      <c r="C19">
        <v>0</v>
      </c>
      <c r="D19" t="s">
        <v>346</v>
      </c>
      <c r="E19" t="s">
        <v>347</v>
      </c>
      <c r="F19" t="s">
        <v>348</v>
      </c>
      <c r="G19" t="s">
        <v>349</v>
      </c>
      <c r="H19" t="s">
        <v>350</v>
      </c>
      <c r="I19" t="s">
        <v>351</v>
      </c>
      <c r="J19" t="s">
        <v>396</v>
      </c>
      <c r="K19" t="s">
        <v>352</v>
      </c>
      <c r="L19">
        <v>1689708960.0999999</v>
      </c>
      <c r="M19">
        <f t="shared" ref="M19:M38" si="0">(N19)/1000</f>
        <v>9.9616581759999186E-4</v>
      </c>
      <c r="N19">
        <f t="shared" ref="N19:N38" si="1">1000*AZ19*AL19*(AV19-AW19)/(100*$B$7*(1000-AL19*AV19))</f>
        <v>0.99616581759999179</v>
      </c>
      <c r="O19">
        <f t="shared" ref="O19:O38" si="2">AZ19*AL19*(AU19-AT19*(1000-AL19*AW19)/(1000-AL19*AV19))/(100*$B$7)</f>
        <v>8.9983758711612403</v>
      </c>
      <c r="P19">
        <f t="shared" ref="P19:P38" si="3">AT19 - IF(AL19&gt;1, O19*$B$7*100/(AN19*BH19), 0)</f>
        <v>395.31299999999999</v>
      </c>
      <c r="Q19">
        <f t="shared" ref="Q19:Q38" si="4">((W19-M19/2)*P19-O19)/(W19+M19/2)</f>
        <v>258.07614841842883</v>
      </c>
      <c r="R19">
        <f t="shared" ref="R19:R38" si="5">Q19*(BA19+BB19)/1000</f>
        <v>26.037059764279626</v>
      </c>
      <c r="S19">
        <f t="shared" ref="S19:S38" si="6">(AT19 - IF(AL19&gt;1, O19*$B$7*100/(AN19*BH19), 0))*(BA19+BB19)/1000</f>
        <v>39.882756580467003</v>
      </c>
      <c r="T19">
        <f t="shared" ref="T19:T38" si="7">2/((1/V19-1/U19)+SIGN(V19)*SQRT((1/V19-1/U19)*(1/V19-1/U19) + 4*$C$7/(($C$7+1)*($C$7+1))*(2*1/V19*1/U19-1/U19*1/U19)))</f>
        <v>0.11003166412433217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4.2793141062266002</v>
      </c>
      <c r="V19">
        <f t="shared" ref="V19:V38" si="9">M19*(1000-(1000*0.61365*EXP(17.502*Z19/(240.97+Z19))/(BA19+BB19)+AV19)/2)/(1000*0.61365*EXP(17.502*Z19/(240.97+Z19))/(BA19+BB19)-AV19)</f>
        <v>0.10848375749929963</v>
      </c>
      <c r="W19">
        <f t="shared" ref="W19:W38" si="10">1/(($C$7+1)/(T19/1.6)+1/(U19/1.37)) + $C$7/(($C$7+1)/(T19/1.6) + $C$7/(U19/1.37))</f>
        <v>6.7939607556807932E-2</v>
      </c>
      <c r="X19">
        <f t="shared" ref="X19:X38" si="11">(AO19*AR19)</f>
        <v>330.74851800000005</v>
      </c>
      <c r="Y19">
        <f t="shared" ref="Y19:Y38" si="12">(BC19+(X19+2*0.95*0.0000000567*(((BC19+$B$9)+273)^4-(BC19+273)^4)-44100*M19)/(1.84*29.3*U19+8*0.95*0.0000000567*(BC19+273)^3))</f>
        <v>19.211598407369429</v>
      </c>
      <c r="Z19">
        <f t="shared" ref="Z19:Z38" si="13">($C$9*BD19+$D$9*BE19+$E$9*Y19)</f>
        <v>19.211598407369429</v>
      </c>
      <c r="AA19">
        <f t="shared" ref="AA19:AA38" si="14">0.61365*EXP(17.502*Z19/(240.97+Z19))</f>
        <v>2.2344675177810509</v>
      </c>
      <c r="AB19">
        <f t="shared" ref="AB19:AB38" si="15">(AC19/AD19*100)</f>
        <v>63.84747827534499</v>
      </c>
      <c r="AC19">
        <f t="shared" ref="AC19:AC38" si="16">AV19*(BA19+BB19)/1000</f>
        <v>1.3243807663989</v>
      </c>
      <c r="AD19">
        <f t="shared" ref="AD19:AD38" si="17">0.61365*EXP(17.502*BC19/(240.97+BC19))</f>
        <v>2.0742882916807632</v>
      </c>
      <c r="AE19">
        <f t="shared" ref="AE19:AE38" si="18">(AA19-AV19*(BA19+BB19)/1000)</f>
        <v>0.91008675138215089</v>
      </c>
      <c r="AF19">
        <f t="shared" ref="AF19:AF38" si="19">(-M19*44100)</f>
        <v>-43.93091255615964</v>
      </c>
      <c r="AG19">
        <f t="shared" ref="AG19:AG38" si="20">2*29.3*U19*0.92*(BC19-Z19)</f>
        <v>-274.19416768973809</v>
      </c>
      <c r="AH19">
        <f t="shared" ref="AH19:AH38" si="21">2*0.95*0.0000000567*(((BC19+$B$9)+273)^4-(Z19+273)^4)</f>
        <v>-12.700977083401391</v>
      </c>
      <c r="AI19">
        <f t="shared" ref="AI19:AI38" si="22">X19+AH19+AF19+AG19</f>
        <v>-7.7539329299042947E-2</v>
      </c>
      <c r="AJ19">
        <v>41</v>
      </c>
      <c r="AK19">
        <v>10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54875.680844827883</v>
      </c>
      <c r="AO19">
        <f t="shared" ref="AO19:AO38" si="26">$B$13*BI19+$C$13*BJ19+$F$13*BU19*(1-BX19)</f>
        <v>1999.81</v>
      </c>
      <c r="AP19">
        <f t="shared" ref="AP19:AP38" si="27">AO19*AQ19</f>
        <v>1685.8398</v>
      </c>
      <c r="AQ19">
        <f t="shared" ref="AQ19:AQ38" si="28">($B$13*$D$11+$C$13*$D$11+$F$13*((CH19+BZ19)/MAX(CH19+BZ19+CI19, 0.1)*$I$11+CI19/MAX(CH19+BZ19+CI19, 0.1)*$J$11))/($B$13+$C$13+$F$13)</f>
        <v>0.84299998499857487</v>
      </c>
      <c r="AR19">
        <f t="shared" ref="AR19:AR38" si="29">($B$13*$K$11+$C$13*$K$11+$F$13*((CH19+BZ19)/MAX(CH19+BZ19+CI19, 0.1)*$P$11+CI19/MAX(CH19+BZ19+CI19, 0.1)*$Q$11))/($B$13+$C$13+$F$13)</f>
        <v>0.16538997104724951</v>
      </c>
      <c r="AS19">
        <v>1689708960.0999999</v>
      </c>
      <c r="AT19">
        <v>395.31299999999999</v>
      </c>
      <c r="AU19">
        <v>399.98</v>
      </c>
      <c r="AV19">
        <v>13.1271</v>
      </c>
      <c r="AW19">
        <v>12.6386</v>
      </c>
      <c r="AX19">
        <v>398.327</v>
      </c>
      <c r="AY19">
        <v>13.225</v>
      </c>
      <c r="AZ19">
        <v>400.07799999999997</v>
      </c>
      <c r="BA19">
        <v>100.789</v>
      </c>
      <c r="BB19">
        <v>0.100059</v>
      </c>
      <c r="BC19">
        <v>18.023099999999999</v>
      </c>
      <c r="BD19">
        <v>18.771999999999998</v>
      </c>
      <c r="BE19">
        <v>999.9</v>
      </c>
      <c r="BF19">
        <v>0</v>
      </c>
      <c r="BG19">
        <v>0</v>
      </c>
      <c r="BH19">
        <v>9988.1200000000008</v>
      </c>
      <c r="BI19">
        <v>0</v>
      </c>
      <c r="BJ19">
        <v>91.353999999999999</v>
      </c>
      <c r="BK19">
        <v>-4.6672700000000003</v>
      </c>
      <c r="BL19">
        <v>400.57100000000003</v>
      </c>
      <c r="BM19">
        <v>405.1</v>
      </c>
      <c r="BN19">
        <v>0.48852299999999999</v>
      </c>
      <c r="BO19">
        <v>399.98</v>
      </c>
      <c r="BP19">
        <v>12.6386</v>
      </c>
      <c r="BQ19">
        <v>1.32307</v>
      </c>
      <c r="BR19">
        <v>1.27383</v>
      </c>
      <c r="BS19">
        <v>11.063499999999999</v>
      </c>
      <c r="BT19">
        <v>10.493600000000001</v>
      </c>
      <c r="BU19">
        <v>1999.81</v>
      </c>
      <c r="BV19">
        <v>0.89999899999999999</v>
      </c>
      <c r="BW19">
        <v>0.10000100000000001</v>
      </c>
      <c r="BX19">
        <v>0</v>
      </c>
      <c r="BY19">
        <v>2.2200000000000002</v>
      </c>
      <c r="BZ19">
        <v>0</v>
      </c>
      <c r="CA19">
        <v>2174.4499999999998</v>
      </c>
      <c r="CB19">
        <v>15437.3</v>
      </c>
      <c r="CC19">
        <v>40.125</v>
      </c>
      <c r="CD19">
        <v>41.875</v>
      </c>
      <c r="CE19">
        <v>41.436999999999998</v>
      </c>
      <c r="CF19">
        <v>39.875</v>
      </c>
      <c r="CG19">
        <v>39.125</v>
      </c>
      <c r="CH19">
        <v>1799.83</v>
      </c>
      <c r="CI19">
        <v>199.98</v>
      </c>
      <c r="CJ19">
        <v>0</v>
      </c>
      <c r="CK19">
        <v>1689708968.4000001</v>
      </c>
      <c r="CL19">
        <v>0</v>
      </c>
      <c r="CM19">
        <v>1689708832.0999999</v>
      </c>
      <c r="CN19" t="s">
        <v>353</v>
      </c>
      <c r="CO19">
        <v>1689708830.0999999</v>
      </c>
      <c r="CP19">
        <v>1689708832.0999999</v>
      </c>
      <c r="CQ19">
        <v>22</v>
      </c>
      <c r="CR19">
        <v>5.0999999999999997E-2</v>
      </c>
      <c r="CS19">
        <v>8.9999999999999993E-3</v>
      </c>
      <c r="CT19">
        <v>-3.0150000000000001</v>
      </c>
      <c r="CU19">
        <v>-9.8000000000000004E-2</v>
      </c>
      <c r="CV19">
        <v>400</v>
      </c>
      <c r="CW19">
        <v>13</v>
      </c>
      <c r="CX19">
        <v>0.41</v>
      </c>
      <c r="CY19">
        <v>0.18</v>
      </c>
      <c r="CZ19">
        <v>5.8990862750569502</v>
      </c>
      <c r="DA19">
        <v>-5.4406862924817397E-2</v>
      </c>
      <c r="DB19">
        <v>3.9105338382365899E-2</v>
      </c>
      <c r="DC19">
        <v>1</v>
      </c>
      <c r="DD19">
        <v>399.96145000000001</v>
      </c>
      <c r="DE19">
        <v>4.4526315789992797E-2</v>
      </c>
      <c r="DF19">
        <v>2.0274306399971201E-2</v>
      </c>
      <c r="DG19">
        <v>-1</v>
      </c>
      <c r="DH19">
        <v>2000.03761904762</v>
      </c>
      <c r="DI19">
        <v>-0.32556701830725898</v>
      </c>
      <c r="DJ19">
        <v>0.173339874287953</v>
      </c>
      <c r="DK19">
        <v>1</v>
      </c>
      <c r="DL19">
        <v>2</v>
      </c>
      <c r="DM19">
        <v>2</v>
      </c>
      <c r="DN19" t="s">
        <v>354</v>
      </c>
      <c r="DO19">
        <v>2.73868</v>
      </c>
      <c r="DP19">
        <v>2.8381099999999999</v>
      </c>
      <c r="DQ19">
        <v>9.7620999999999999E-2</v>
      </c>
      <c r="DR19">
        <v>9.7458199999999995E-2</v>
      </c>
      <c r="DS19">
        <v>7.9874500000000001E-2</v>
      </c>
      <c r="DT19">
        <v>7.5956999999999997E-2</v>
      </c>
      <c r="DU19">
        <v>26473.7</v>
      </c>
      <c r="DV19">
        <v>28019.5</v>
      </c>
      <c r="DW19">
        <v>27444</v>
      </c>
      <c r="DX19">
        <v>29124.3</v>
      </c>
      <c r="DY19">
        <v>33290.6</v>
      </c>
      <c r="DZ19">
        <v>35885.9</v>
      </c>
      <c r="EA19">
        <v>36695.199999999997</v>
      </c>
      <c r="EB19">
        <v>39527.699999999997</v>
      </c>
      <c r="EC19">
        <v>1.8905000000000001</v>
      </c>
      <c r="ED19">
        <v>2.1246999999999998</v>
      </c>
      <c r="EE19">
        <v>9.9472699999999997E-2</v>
      </c>
      <c r="EF19">
        <v>0</v>
      </c>
      <c r="EG19">
        <v>17.120799999999999</v>
      </c>
      <c r="EH19">
        <v>999.9</v>
      </c>
      <c r="EI19">
        <v>44.768999999999998</v>
      </c>
      <c r="EJ19">
        <v>23.756</v>
      </c>
      <c r="EK19">
        <v>13.109500000000001</v>
      </c>
      <c r="EL19">
        <v>62.0974</v>
      </c>
      <c r="EM19">
        <v>29.370999999999999</v>
      </c>
      <c r="EN19">
        <v>1</v>
      </c>
      <c r="EO19">
        <v>-0.50963899999999995</v>
      </c>
      <c r="EP19">
        <v>2.6901999999999999</v>
      </c>
      <c r="EQ19">
        <v>19.834199999999999</v>
      </c>
      <c r="ER19">
        <v>5.2211800000000004</v>
      </c>
      <c r="ES19">
        <v>11.920199999999999</v>
      </c>
      <c r="ET19">
        <v>4.9554499999999999</v>
      </c>
      <c r="EU19">
        <v>3.2974999999999999</v>
      </c>
      <c r="EV19">
        <v>58.2</v>
      </c>
      <c r="EW19">
        <v>9999</v>
      </c>
      <c r="EX19">
        <v>120.9</v>
      </c>
      <c r="EY19">
        <v>3929.4</v>
      </c>
      <c r="EZ19">
        <v>1.86005</v>
      </c>
      <c r="FA19">
        <v>1.8591899999999999</v>
      </c>
      <c r="FB19">
        <v>1.8649800000000001</v>
      </c>
      <c r="FC19">
        <v>1.8690500000000001</v>
      </c>
      <c r="FD19">
        <v>1.86374</v>
      </c>
      <c r="FE19">
        <v>1.8638399999999999</v>
      </c>
      <c r="FF19">
        <v>1.8638399999999999</v>
      </c>
      <c r="FG19">
        <v>1.8635999999999999</v>
      </c>
      <c r="FH19">
        <v>0</v>
      </c>
      <c r="FI19">
        <v>0</v>
      </c>
      <c r="FJ19">
        <v>0</v>
      </c>
      <c r="FK19">
        <v>0</v>
      </c>
      <c r="FL19" t="s">
        <v>355</v>
      </c>
      <c r="FM19" t="s">
        <v>356</v>
      </c>
      <c r="FN19" t="s">
        <v>357</v>
      </c>
      <c r="FO19" t="s">
        <v>357</v>
      </c>
      <c r="FP19" t="s">
        <v>357</v>
      </c>
      <c r="FQ19" t="s">
        <v>357</v>
      </c>
      <c r="FR19">
        <v>0</v>
      </c>
      <c r="FS19">
        <v>100</v>
      </c>
      <c r="FT19">
        <v>100</v>
      </c>
      <c r="FU19">
        <v>-3.0139999999999998</v>
      </c>
      <c r="FV19">
        <v>-9.7900000000000001E-2</v>
      </c>
      <c r="FW19">
        <v>-3.0146000000000299</v>
      </c>
      <c r="FX19">
        <v>0</v>
      </c>
      <c r="FY19">
        <v>0</v>
      </c>
      <c r="FZ19">
        <v>0</v>
      </c>
      <c r="GA19">
        <v>-9.7890000000001406E-2</v>
      </c>
      <c r="GB19">
        <v>0</v>
      </c>
      <c r="GC19">
        <v>0</v>
      </c>
      <c r="GD19">
        <v>0</v>
      </c>
      <c r="GE19">
        <v>-1</v>
      </c>
      <c r="GF19">
        <v>-1</v>
      </c>
      <c r="GG19">
        <v>-1</v>
      </c>
      <c r="GH19">
        <v>-1</v>
      </c>
      <c r="GI19">
        <v>2.2000000000000002</v>
      </c>
      <c r="GJ19">
        <v>2.1</v>
      </c>
      <c r="GK19">
        <v>1.01807</v>
      </c>
      <c r="GL19">
        <v>2.5402800000000001</v>
      </c>
      <c r="GM19">
        <v>1.4489700000000001</v>
      </c>
      <c r="GN19">
        <v>2.3034699999999999</v>
      </c>
      <c r="GO19">
        <v>1.5466299999999999</v>
      </c>
      <c r="GP19">
        <v>2.4426299999999999</v>
      </c>
      <c r="GQ19">
        <v>27.1206</v>
      </c>
      <c r="GR19">
        <v>15.182700000000001</v>
      </c>
      <c r="GS19">
        <v>18</v>
      </c>
      <c r="GT19">
        <v>349.214</v>
      </c>
      <c r="GU19">
        <v>717.66600000000005</v>
      </c>
      <c r="GV19">
        <v>14.260899999999999</v>
      </c>
      <c r="GW19">
        <v>20.6</v>
      </c>
      <c r="GX19">
        <v>30.0001</v>
      </c>
      <c r="GY19">
        <v>20.631599999999999</v>
      </c>
      <c r="GZ19">
        <v>20.625699999999998</v>
      </c>
      <c r="HA19">
        <v>20.371500000000001</v>
      </c>
      <c r="HB19">
        <v>0</v>
      </c>
      <c r="HC19">
        <v>-30</v>
      </c>
      <c r="HD19">
        <v>14.2448</v>
      </c>
      <c r="HE19">
        <v>400</v>
      </c>
      <c r="HF19">
        <v>0</v>
      </c>
      <c r="HG19">
        <v>101.089</v>
      </c>
      <c r="HH19">
        <v>96.046199999999999</v>
      </c>
    </row>
    <row r="20" spans="1:216" x14ac:dyDescent="0.2">
      <c r="A20">
        <v>2</v>
      </c>
      <c r="B20">
        <v>1689709021.0999999</v>
      </c>
      <c r="C20">
        <v>61</v>
      </c>
      <c r="D20" t="s">
        <v>358</v>
      </c>
      <c r="E20" t="s">
        <v>359</v>
      </c>
      <c r="F20" t="s">
        <v>348</v>
      </c>
      <c r="G20" t="s">
        <v>349</v>
      </c>
      <c r="H20" t="s">
        <v>350</v>
      </c>
      <c r="I20" t="s">
        <v>351</v>
      </c>
      <c r="J20" t="s">
        <v>396</v>
      </c>
      <c r="K20" t="s">
        <v>352</v>
      </c>
      <c r="L20">
        <v>1689709021.0999999</v>
      </c>
      <c r="M20">
        <f t="shared" si="0"/>
        <v>1.025197331954253E-3</v>
      </c>
      <c r="N20">
        <f t="shared" si="1"/>
        <v>1.0251973319542529</v>
      </c>
      <c r="O20">
        <f t="shared" si="2"/>
        <v>8.9350099321031511</v>
      </c>
      <c r="P20">
        <f t="shared" si="3"/>
        <v>395.32600000000002</v>
      </c>
      <c r="Q20">
        <f t="shared" si="4"/>
        <v>267.3958429989587</v>
      </c>
      <c r="R20">
        <f t="shared" si="5"/>
        <v>26.977884533822266</v>
      </c>
      <c r="S20">
        <f t="shared" si="6"/>
        <v>39.884910182614</v>
      </c>
      <c r="T20">
        <f t="shared" si="7"/>
        <v>0.11751135875183549</v>
      </c>
      <c r="U20">
        <f t="shared" si="8"/>
        <v>4.2782161704491433</v>
      </c>
      <c r="V20">
        <f t="shared" si="9"/>
        <v>0.11574722660017149</v>
      </c>
      <c r="W20">
        <f t="shared" si="10"/>
        <v>7.2498310657610018E-2</v>
      </c>
      <c r="X20">
        <f t="shared" si="11"/>
        <v>297.69822900000003</v>
      </c>
      <c r="Y20">
        <f t="shared" si="12"/>
        <v>19.00932662912561</v>
      </c>
      <c r="Z20">
        <f t="shared" si="13"/>
        <v>19.00932662912561</v>
      </c>
      <c r="AA20">
        <f t="shared" si="14"/>
        <v>2.2064642376346502</v>
      </c>
      <c r="AB20">
        <f t="shared" si="15"/>
        <v>64.289638657198907</v>
      </c>
      <c r="AC20">
        <f t="shared" si="16"/>
        <v>1.3285049093953001</v>
      </c>
      <c r="AD20">
        <f t="shared" si="17"/>
        <v>2.0664370451342382</v>
      </c>
      <c r="AE20">
        <f t="shared" si="18"/>
        <v>0.87795932823935008</v>
      </c>
      <c r="AF20">
        <f t="shared" si="19"/>
        <v>-45.211202339182556</v>
      </c>
      <c r="AG20">
        <f t="shared" si="20"/>
        <v>-241.37842645768114</v>
      </c>
      <c r="AH20">
        <f t="shared" si="21"/>
        <v>-11.168676682176935</v>
      </c>
      <c r="AI20">
        <f t="shared" si="22"/>
        <v>-6.0076479040588993E-2</v>
      </c>
      <c r="AJ20">
        <v>40</v>
      </c>
      <c r="AK20">
        <v>10</v>
      </c>
      <c r="AL20">
        <f t="shared" si="23"/>
        <v>1</v>
      </c>
      <c r="AM20">
        <f t="shared" si="24"/>
        <v>0</v>
      </c>
      <c r="AN20">
        <f t="shared" si="25"/>
        <v>54868.42309082047</v>
      </c>
      <c r="AO20">
        <f t="shared" si="26"/>
        <v>1799.98</v>
      </c>
      <c r="AP20">
        <f t="shared" si="27"/>
        <v>1517.3828999999998</v>
      </c>
      <c r="AQ20">
        <f t="shared" si="28"/>
        <v>0.84299986666518512</v>
      </c>
      <c r="AR20">
        <f t="shared" si="29"/>
        <v>0.16538974266380738</v>
      </c>
      <c r="AS20">
        <v>1689709021.0999999</v>
      </c>
      <c r="AT20">
        <v>395.32600000000002</v>
      </c>
      <c r="AU20">
        <v>399.96800000000002</v>
      </c>
      <c r="AV20">
        <v>13.1677</v>
      </c>
      <c r="AW20">
        <v>12.664899999999999</v>
      </c>
      <c r="AX20">
        <v>398.34100000000001</v>
      </c>
      <c r="AY20">
        <v>13.265599999999999</v>
      </c>
      <c r="AZ20">
        <v>400.01100000000002</v>
      </c>
      <c r="BA20">
        <v>100.791</v>
      </c>
      <c r="BB20">
        <v>0.100189</v>
      </c>
      <c r="BC20">
        <v>17.962800000000001</v>
      </c>
      <c r="BD20">
        <v>18.628799999999998</v>
      </c>
      <c r="BE20">
        <v>999.9</v>
      </c>
      <c r="BF20">
        <v>0</v>
      </c>
      <c r="BG20">
        <v>0</v>
      </c>
      <c r="BH20">
        <v>9984.3799999999992</v>
      </c>
      <c r="BI20">
        <v>0</v>
      </c>
      <c r="BJ20">
        <v>96.2898</v>
      </c>
      <c r="BK20">
        <v>-4.6419100000000002</v>
      </c>
      <c r="BL20">
        <v>400.60199999999998</v>
      </c>
      <c r="BM20">
        <v>405.09899999999999</v>
      </c>
      <c r="BN20">
        <v>0.50279799999999997</v>
      </c>
      <c r="BO20">
        <v>399.96800000000002</v>
      </c>
      <c r="BP20">
        <v>12.664899999999999</v>
      </c>
      <c r="BQ20">
        <v>1.3271900000000001</v>
      </c>
      <c r="BR20">
        <v>1.27651</v>
      </c>
      <c r="BS20">
        <v>11.110300000000001</v>
      </c>
      <c r="BT20">
        <v>10.5251</v>
      </c>
      <c r="BU20">
        <v>1799.98</v>
      </c>
      <c r="BV20">
        <v>0.90000400000000003</v>
      </c>
      <c r="BW20">
        <v>9.9995500000000001E-2</v>
      </c>
      <c r="BX20">
        <v>0</v>
      </c>
      <c r="BY20">
        <v>1.8324</v>
      </c>
      <c r="BZ20">
        <v>0</v>
      </c>
      <c r="CA20">
        <v>1997.91</v>
      </c>
      <c r="CB20">
        <v>13894.8</v>
      </c>
      <c r="CC20">
        <v>40.186999999999998</v>
      </c>
      <c r="CD20">
        <v>42.061999999999998</v>
      </c>
      <c r="CE20">
        <v>41.561999999999998</v>
      </c>
      <c r="CF20">
        <v>39.875</v>
      </c>
      <c r="CG20">
        <v>39.186999999999998</v>
      </c>
      <c r="CH20">
        <v>1619.99</v>
      </c>
      <c r="CI20">
        <v>179.99</v>
      </c>
      <c r="CJ20">
        <v>0</v>
      </c>
      <c r="CK20">
        <v>1689709029</v>
      </c>
      <c r="CL20">
        <v>0</v>
      </c>
      <c r="CM20">
        <v>1689708832.0999999</v>
      </c>
      <c r="CN20" t="s">
        <v>353</v>
      </c>
      <c r="CO20">
        <v>1689708830.0999999</v>
      </c>
      <c r="CP20">
        <v>1689708832.0999999</v>
      </c>
      <c r="CQ20">
        <v>22</v>
      </c>
      <c r="CR20">
        <v>5.0999999999999997E-2</v>
      </c>
      <c r="CS20">
        <v>8.9999999999999993E-3</v>
      </c>
      <c r="CT20">
        <v>-3.0150000000000001</v>
      </c>
      <c r="CU20">
        <v>-9.8000000000000004E-2</v>
      </c>
      <c r="CV20">
        <v>400</v>
      </c>
      <c r="CW20">
        <v>13</v>
      </c>
      <c r="CX20">
        <v>0.41</v>
      </c>
      <c r="CY20">
        <v>0.18</v>
      </c>
      <c r="CZ20">
        <v>5.9035742146000496</v>
      </c>
      <c r="DA20">
        <v>-0.12623886501911899</v>
      </c>
      <c r="DB20">
        <v>6.9699801466577505E-2</v>
      </c>
      <c r="DC20">
        <v>1</v>
      </c>
      <c r="DD20">
        <v>399.98545000000001</v>
      </c>
      <c r="DE20">
        <v>-7.8947368421223504E-3</v>
      </c>
      <c r="DF20">
        <v>3.0821218340616401E-2</v>
      </c>
      <c r="DG20">
        <v>-1</v>
      </c>
      <c r="DH20">
        <v>1800.0094999999999</v>
      </c>
      <c r="DI20">
        <v>-0.19816143405051501</v>
      </c>
      <c r="DJ20">
        <v>0.113466955542117</v>
      </c>
      <c r="DK20">
        <v>1</v>
      </c>
      <c r="DL20">
        <v>2</v>
      </c>
      <c r="DM20">
        <v>2</v>
      </c>
      <c r="DN20" t="s">
        <v>354</v>
      </c>
      <c r="DO20">
        <v>2.73847</v>
      </c>
      <c r="DP20">
        <v>2.8382100000000001</v>
      </c>
      <c r="DQ20">
        <v>9.7624799999999998E-2</v>
      </c>
      <c r="DR20">
        <v>9.7458500000000003E-2</v>
      </c>
      <c r="DS20">
        <v>8.00564E-2</v>
      </c>
      <c r="DT20">
        <v>7.6074699999999995E-2</v>
      </c>
      <c r="DU20">
        <v>26472.9</v>
      </c>
      <c r="DV20">
        <v>28018.400000000001</v>
      </c>
      <c r="DW20">
        <v>27443.4</v>
      </c>
      <c r="DX20">
        <v>29123.200000000001</v>
      </c>
      <c r="DY20">
        <v>33283</v>
      </c>
      <c r="DZ20">
        <v>35880</v>
      </c>
      <c r="EA20">
        <v>36694.1</v>
      </c>
      <c r="EB20">
        <v>39526.199999999997</v>
      </c>
      <c r="EC20">
        <v>1.8905799999999999</v>
      </c>
      <c r="ED20">
        <v>2.12385</v>
      </c>
      <c r="EE20">
        <v>9.0964100000000006E-2</v>
      </c>
      <c r="EF20">
        <v>0</v>
      </c>
      <c r="EG20">
        <v>17.1187</v>
      </c>
      <c r="EH20">
        <v>999.9</v>
      </c>
      <c r="EI20">
        <v>44.756</v>
      </c>
      <c r="EJ20">
        <v>23.776</v>
      </c>
      <c r="EK20">
        <v>13.1213</v>
      </c>
      <c r="EL20">
        <v>61.997399999999999</v>
      </c>
      <c r="EM20">
        <v>29.178699999999999</v>
      </c>
      <c r="EN20">
        <v>1</v>
      </c>
      <c r="EO20">
        <v>-0.50958300000000001</v>
      </c>
      <c r="EP20">
        <v>2.02311</v>
      </c>
      <c r="EQ20">
        <v>19.8887</v>
      </c>
      <c r="ER20">
        <v>5.2208800000000002</v>
      </c>
      <c r="ES20">
        <v>11.9201</v>
      </c>
      <c r="ET20">
        <v>4.9554</v>
      </c>
      <c r="EU20">
        <v>3.2976000000000001</v>
      </c>
      <c r="EV20">
        <v>58.2</v>
      </c>
      <c r="EW20">
        <v>9999</v>
      </c>
      <c r="EX20">
        <v>120.9</v>
      </c>
      <c r="EY20">
        <v>3931.1</v>
      </c>
      <c r="EZ20">
        <v>1.86006</v>
      </c>
      <c r="FA20">
        <v>1.8592</v>
      </c>
      <c r="FB20">
        <v>1.8649899999999999</v>
      </c>
      <c r="FC20">
        <v>1.8690500000000001</v>
      </c>
      <c r="FD20">
        <v>1.8637300000000001</v>
      </c>
      <c r="FE20">
        <v>1.8638600000000001</v>
      </c>
      <c r="FF20">
        <v>1.8638600000000001</v>
      </c>
      <c r="FG20">
        <v>1.8635900000000001</v>
      </c>
      <c r="FH20">
        <v>0</v>
      </c>
      <c r="FI20">
        <v>0</v>
      </c>
      <c r="FJ20">
        <v>0</v>
      </c>
      <c r="FK20">
        <v>0</v>
      </c>
      <c r="FL20" t="s">
        <v>355</v>
      </c>
      <c r="FM20" t="s">
        <v>356</v>
      </c>
      <c r="FN20" t="s">
        <v>357</v>
      </c>
      <c r="FO20" t="s">
        <v>357</v>
      </c>
      <c r="FP20" t="s">
        <v>357</v>
      </c>
      <c r="FQ20" t="s">
        <v>357</v>
      </c>
      <c r="FR20">
        <v>0</v>
      </c>
      <c r="FS20">
        <v>100</v>
      </c>
      <c r="FT20">
        <v>100</v>
      </c>
      <c r="FU20">
        <v>-3.0150000000000001</v>
      </c>
      <c r="FV20">
        <v>-9.7900000000000001E-2</v>
      </c>
      <c r="FW20">
        <v>-3.0146000000000299</v>
      </c>
      <c r="FX20">
        <v>0</v>
      </c>
      <c r="FY20">
        <v>0</v>
      </c>
      <c r="FZ20">
        <v>0</v>
      </c>
      <c r="GA20">
        <v>-9.7890000000001406E-2</v>
      </c>
      <c r="GB20">
        <v>0</v>
      </c>
      <c r="GC20">
        <v>0</v>
      </c>
      <c r="GD20">
        <v>0</v>
      </c>
      <c r="GE20">
        <v>-1</v>
      </c>
      <c r="GF20">
        <v>-1</v>
      </c>
      <c r="GG20">
        <v>-1</v>
      </c>
      <c r="GH20">
        <v>-1</v>
      </c>
      <c r="GI20">
        <v>3.2</v>
      </c>
      <c r="GJ20">
        <v>3.1</v>
      </c>
      <c r="GK20">
        <v>1.01807</v>
      </c>
      <c r="GL20">
        <v>2.5463900000000002</v>
      </c>
      <c r="GM20">
        <v>1.4477500000000001</v>
      </c>
      <c r="GN20">
        <v>2.3034699999999999</v>
      </c>
      <c r="GO20">
        <v>1.5466299999999999</v>
      </c>
      <c r="GP20">
        <v>2.3986800000000001</v>
      </c>
      <c r="GQ20">
        <v>27.141400000000001</v>
      </c>
      <c r="GR20">
        <v>15.173999999999999</v>
      </c>
      <c r="GS20">
        <v>18</v>
      </c>
      <c r="GT20">
        <v>349.279</v>
      </c>
      <c r="GU20">
        <v>716.83600000000001</v>
      </c>
      <c r="GV20">
        <v>14.568</v>
      </c>
      <c r="GW20">
        <v>20.612300000000001</v>
      </c>
      <c r="GX20">
        <v>30.0001</v>
      </c>
      <c r="GY20">
        <v>20.636900000000001</v>
      </c>
      <c r="GZ20">
        <v>20.625800000000002</v>
      </c>
      <c r="HA20">
        <v>20.381499999999999</v>
      </c>
      <c r="HB20">
        <v>0</v>
      </c>
      <c r="HC20">
        <v>-30</v>
      </c>
      <c r="HD20">
        <v>14.5764</v>
      </c>
      <c r="HE20">
        <v>400</v>
      </c>
      <c r="HF20">
        <v>0</v>
      </c>
      <c r="HG20">
        <v>101.087</v>
      </c>
      <c r="HH20">
        <v>96.042599999999993</v>
      </c>
    </row>
    <row r="21" spans="1:216" x14ac:dyDescent="0.2">
      <c r="A21">
        <v>3</v>
      </c>
      <c r="B21">
        <v>1689709082.0999999</v>
      </c>
      <c r="C21">
        <v>122</v>
      </c>
      <c r="D21" t="s">
        <v>360</v>
      </c>
      <c r="E21" t="s">
        <v>361</v>
      </c>
      <c r="F21" t="s">
        <v>348</v>
      </c>
      <c r="G21" t="s">
        <v>349</v>
      </c>
      <c r="H21" t="s">
        <v>350</v>
      </c>
      <c r="I21" t="s">
        <v>351</v>
      </c>
      <c r="J21" t="s">
        <v>396</v>
      </c>
      <c r="K21" t="s">
        <v>352</v>
      </c>
      <c r="L21">
        <v>1689709082.0999999</v>
      </c>
      <c r="M21">
        <f t="shared" si="0"/>
        <v>1.0303905588788021E-3</v>
      </c>
      <c r="N21">
        <f t="shared" si="1"/>
        <v>1.030390558878802</v>
      </c>
      <c r="O21">
        <f t="shared" si="2"/>
        <v>8.7725645928479015</v>
      </c>
      <c r="P21">
        <f t="shared" si="3"/>
        <v>395.411</v>
      </c>
      <c r="Q21">
        <f t="shared" si="4"/>
        <v>274.25751243456347</v>
      </c>
      <c r="R21">
        <f t="shared" si="5"/>
        <v>27.670720796138028</v>
      </c>
      <c r="S21">
        <f t="shared" si="6"/>
        <v>39.89428505931</v>
      </c>
      <c r="T21">
        <f t="shared" si="7"/>
        <v>0.1220451814616708</v>
      </c>
      <c r="U21">
        <f t="shared" si="8"/>
        <v>4.2711036160771663</v>
      </c>
      <c r="V21">
        <f t="shared" si="9"/>
        <v>0.12014036990259649</v>
      </c>
      <c r="W21">
        <f t="shared" si="10"/>
        <v>7.5256394450212372E-2</v>
      </c>
      <c r="X21">
        <f t="shared" si="11"/>
        <v>248.10951900000001</v>
      </c>
      <c r="Y21">
        <f t="shared" si="12"/>
        <v>18.822168833114127</v>
      </c>
      <c r="Z21">
        <f t="shared" si="13"/>
        <v>18.822168833114127</v>
      </c>
      <c r="AA21">
        <f t="shared" si="14"/>
        <v>2.1808279386265017</v>
      </c>
      <c r="AB21">
        <f t="shared" si="15"/>
        <v>64.31669253429051</v>
      </c>
      <c r="AC21">
        <f t="shared" si="16"/>
        <v>1.3305695641590003</v>
      </c>
      <c r="AD21">
        <f t="shared" si="17"/>
        <v>2.06877796685457</v>
      </c>
      <c r="AE21">
        <f t="shared" si="18"/>
        <v>0.85025837446750141</v>
      </c>
      <c r="AF21">
        <f t="shared" si="19"/>
        <v>-45.440223646555175</v>
      </c>
      <c r="AG21">
        <f t="shared" si="20"/>
        <v>-193.73673267572241</v>
      </c>
      <c r="AH21">
        <f t="shared" si="21"/>
        <v>-8.9713800729178459</v>
      </c>
      <c r="AI21">
        <f t="shared" si="22"/>
        <v>-3.8817395195422932E-2</v>
      </c>
      <c r="AJ21">
        <v>40</v>
      </c>
      <c r="AK21">
        <v>10</v>
      </c>
      <c r="AL21">
        <f t="shared" si="23"/>
        <v>1</v>
      </c>
      <c r="AM21">
        <f t="shared" si="24"/>
        <v>0</v>
      </c>
      <c r="AN21">
        <f t="shared" si="25"/>
        <v>54744.119802824112</v>
      </c>
      <c r="AO21">
        <f t="shared" si="26"/>
        <v>1500.15</v>
      </c>
      <c r="AP21">
        <f t="shared" si="27"/>
        <v>1264.6262999999999</v>
      </c>
      <c r="AQ21">
        <f t="shared" si="28"/>
        <v>0.84299990000999891</v>
      </c>
      <c r="AR21">
        <f t="shared" si="29"/>
        <v>0.16538980701929806</v>
      </c>
      <c r="AS21">
        <v>1689709082.0999999</v>
      </c>
      <c r="AT21">
        <v>395.411</v>
      </c>
      <c r="AU21">
        <v>399.97300000000001</v>
      </c>
      <c r="AV21">
        <v>13.187900000000001</v>
      </c>
      <c r="AW21">
        <v>12.682600000000001</v>
      </c>
      <c r="AX21">
        <v>398.42500000000001</v>
      </c>
      <c r="AY21">
        <v>13.2858</v>
      </c>
      <c r="AZ21">
        <v>400.04</v>
      </c>
      <c r="BA21">
        <v>100.79300000000001</v>
      </c>
      <c r="BB21">
        <v>0.10020999999999999</v>
      </c>
      <c r="BC21">
        <v>17.980799999999999</v>
      </c>
      <c r="BD21">
        <v>18.545300000000001</v>
      </c>
      <c r="BE21">
        <v>999.9</v>
      </c>
      <c r="BF21">
        <v>0</v>
      </c>
      <c r="BG21">
        <v>0</v>
      </c>
      <c r="BH21">
        <v>9961.25</v>
      </c>
      <c r="BI21">
        <v>0</v>
      </c>
      <c r="BJ21">
        <v>100.17100000000001</v>
      </c>
      <c r="BK21">
        <v>-4.5620399999999997</v>
      </c>
      <c r="BL21">
        <v>400.69499999999999</v>
      </c>
      <c r="BM21">
        <v>405.11099999999999</v>
      </c>
      <c r="BN21">
        <v>0.50534699999999999</v>
      </c>
      <c r="BO21">
        <v>399.97300000000001</v>
      </c>
      <c r="BP21">
        <v>12.682600000000001</v>
      </c>
      <c r="BQ21">
        <v>1.32924</v>
      </c>
      <c r="BR21">
        <v>1.2783100000000001</v>
      </c>
      <c r="BS21">
        <v>11.133599999999999</v>
      </c>
      <c r="BT21">
        <v>10.546200000000001</v>
      </c>
      <c r="BU21">
        <v>1500.15</v>
      </c>
      <c r="BV21">
        <v>0.90000500000000005</v>
      </c>
      <c r="BW21">
        <v>9.9994899999999998E-2</v>
      </c>
      <c r="BX21">
        <v>0</v>
      </c>
      <c r="BY21">
        <v>2.3037999999999998</v>
      </c>
      <c r="BZ21">
        <v>0</v>
      </c>
      <c r="CA21">
        <v>1731.75</v>
      </c>
      <c r="CB21">
        <v>11580.3</v>
      </c>
      <c r="CC21">
        <v>39.311999999999998</v>
      </c>
      <c r="CD21">
        <v>41.561999999999998</v>
      </c>
      <c r="CE21">
        <v>41</v>
      </c>
      <c r="CF21">
        <v>39.061999999999998</v>
      </c>
      <c r="CG21">
        <v>38.686999999999998</v>
      </c>
      <c r="CH21">
        <v>1350.14</v>
      </c>
      <c r="CI21">
        <v>150.01</v>
      </c>
      <c r="CJ21">
        <v>0</v>
      </c>
      <c r="CK21">
        <v>1689709090.2</v>
      </c>
      <c r="CL21">
        <v>0</v>
      </c>
      <c r="CM21">
        <v>1689708832.0999999</v>
      </c>
      <c r="CN21" t="s">
        <v>353</v>
      </c>
      <c r="CO21">
        <v>1689708830.0999999</v>
      </c>
      <c r="CP21">
        <v>1689708832.0999999</v>
      </c>
      <c r="CQ21">
        <v>22</v>
      </c>
      <c r="CR21">
        <v>5.0999999999999997E-2</v>
      </c>
      <c r="CS21">
        <v>8.9999999999999993E-3</v>
      </c>
      <c r="CT21">
        <v>-3.0150000000000001</v>
      </c>
      <c r="CU21">
        <v>-9.8000000000000004E-2</v>
      </c>
      <c r="CV21">
        <v>400</v>
      </c>
      <c r="CW21">
        <v>13</v>
      </c>
      <c r="CX21">
        <v>0.41</v>
      </c>
      <c r="CY21">
        <v>0.18</v>
      </c>
      <c r="CZ21">
        <v>5.8515239630597202</v>
      </c>
      <c r="DA21">
        <v>-0.101074568103725</v>
      </c>
      <c r="DB21">
        <v>4.7844531697956903E-2</v>
      </c>
      <c r="DC21">
        <v>1</v>
      </c>
      <c r="DD21">
        <v>399.98380952380899</v>
      </c>
      <c r="DE21">
        <v>3.0155844156463E-2</v>
      </c>
      <c r="DF21">
        <v>2.5400823098054599E-2</v>
      </c>
      <c r="DG21">
        <v>-1</v>
      </c>
      <c r="DH21">
        <v>1500.00238095238</v>
      </c>
      <c r="DI21">
        <v>-0.13597024132277499</v>
      </c>
      <c r="DJ21">
        <v>0.119519066496688</v>
      </c>
      <c r="DK21">
        <v>1</v>
      </c>
      <c r="DL21">
        <v>2</v>
      </c>
      <c r="DM21">
        <v>2</v>
      </c>
      <c r="DN21" t="s">
        <v>354</v>
      </c>
      <c r="DO21">
        <v>2.7385600000000001</v>
      </c>
      <c r="DP21">
        <v>2.8380299999999998</v>
      </c>
      <c r="DQ21">
        <v>9.76442E-2</v>
      </c>
      <c r="DR21">
        <v>9.7462900000000005E-2</v>
      </c>
      <c r="DS21">
        <v>8.0149200000000004E-2</v>
      </c>
      <c r="DT21">
        <v>7.6155E-2</v>
      </c>
      <c r="DU21">
        <v>26473</v>
      </c>
      <c r="DV21">
        <v>28017.4</v>
      </c>
      <c r="DW21">
        <v>27444.1</v>
      </c>
      <c r="DX21">
        <v>29122.3</v>
      </c>
      <c r="DY21">
        <v>33280.5</v>
      </c>
      <c r="DZ21">
        <v>35875.9</v>
      </c>
      <c r="EA21">
        <v>36695.1</v>
      </c>
      <c r="EB21">
        <v>39525.1</v>
      </c>
      <c r="EC21">
        <v>1.89083</v>
      </c>
      <c r="ED21">
        <v>2.1240700000000001</v>
      </c>
      <c r="EE21">
        <v>8.7987599999999999E-2</v>
      </c>
      <c r="EF21">
        <v>0</v>
      </c>
      <c r="EG21">
        <v>17.084399999999999</v>
      </c>
      <c r="EH21">
        <v>999.9</v>
      </c>
      <c r="EI21">
        <v>44.731999999999999</v>
      </c>
      <c r="EJ21">
        <v>23.815999999999999</v>
      </c>
      <c r="EK21">
        <v>13.144399999999999</v>
      </c>
      <c r="EL21">
        <v>61.867400000000004</v>
      </c>
      <c r="EM21">
        <v>29.214700000000001</v>
      </c>
      <c r="EN21">
        <v>1</v>
      </c>
      <c r="EO21">
        <v>-0.51042200000000004</v>
      </c>
      <c r="EP21">
        <v>1.71201</v>
      </c>
      <c r="EQ21">
        <v>19.911300000000001</v>
      </c>
      <c r="ER21">
        <v>5.2172900000000002</v>
      </c>
      <c r="ES21">
        <v>11.9201</v>
      </c>
      <c r="ET21">
        <v>4.9558499999999999</v>
      </c>
      <c r="EU21">
        <v>3.2978999999999998</v>
      </c>
      <c r="EV21">
        <v>58.3</v>
      </c>
      <c r="EW21">
        <v>9999</v>
      </c>
      <c r="EX21">
        <v>120.9</v>
      </c>
      <c r="EY21">
        <v>3932.7</v>
      </c>
      <c r="EZ21">
        <v>1.86005</v>
      </c>
      <c r="FA21">
        <v>1.85921</v>
      </c>
      <c r="FB21">
        <v>1.86504</v>
      </c>
      <c r="FC21">
        <v>1.8690500000000001</v>
      </c>
      <c r="FD21">
        <v>1.8637300000000001</v>
      </c>
      <c r="FE21">
        <v>1.8638600000000001</v>
      </c>
      <c r="FF21">
        <v>1.8638600000000001</v>
      </c>
      <c r="FG21">
        <v>1.8636299999999999</v>
      </c>
      <c r="FH21">
        <v>0</v>
      </c>
      <c r="FI21">
        <v>0</v>
      </c>
      <c r="FJ21">
        <v>0</v>
      </c>
      <c r="FK21">
        <v>0</v>
      </c>
      <c r="FL21" t="s">
        <v>355</v>
      </c>
      <c r="FM21" t="s">
        <v>356</v>
      </c>
      <c r="FN21" t="s">
        <v>357</v>
      </c>
      <c r="FO21" t="s">
        <v>357</v>
      </c>
      <c r="FP21" t="s">
        <v>357</v>
      </c>
      <c r="FQ21" t="s">
        <v>357</v>
      </c>
      <c r="FR21">
        <v>0</v>
      </c>
      <c r="FS21">
        <v>100</v>
      </c>
      <c r="FT21">
        <v>100</v>
      </c>
      <c r="FU21">
        <v>-3.0139999999999998</v>
      </c>
      <c r="FV21">
        <v>-9.7900000000000001E-2</v>
      </c>
      <c r="FW21">
        <v>-3.0146000000000299</v>
      </c>
      <c r="FX21">
        <v>0</v>
      </c>
      <c r="FY21">
        <v>0</v>
      </c>
      <c r="FZ21">
        <v>0</v>
      </c>
      <c r="GA21">
        <v>-9.7890000000001406E-2</v>
      </c>
      <c r="GB21">
        <v>0</v>
      </c>
      <c r="GC21">
        <v>0</v>
      </c>
      <c r="GD21">
        <v>0</v>
      </c>
      <c r="GE21">
        <v>-1</v>
      </c>
      <c r="GF21">
        <v>-1</v>
      </c>
      <c r="GG21">
        <v>-1</v>
      </c>
      <c r="GH21">
        <v>-1</v>
      </c>
      <c r="GI21">
        <v>4.2</v>
      </c>
      <c r="GJ21">
        <v>4.2</v>
      </c>
      <c r="GK21">
        <v>1.01807</v>
      </c>
      <c r="GL21">
        <v>2.5390600000000001</v>
      </c>
      <c r="GM21">
        <v>1.4477500000000001</v>
      </c>
      <c r="GN21">
        <v>2.3034699999999999</v>
      </c>
      <c r="GO21">
        <v>1.5466299999999999</v>
      </c>
      <c r="GP21">
        <v>2.3950200000000001</v>
      </c>
      <c r="GQ21">
        <v>27.162199999999999</v>
      </c>
      <c r="GR21">
        <v>15.182700000000001</v>
      </c>
      <c r="GS21">
        <v>18</v>
      </c>
      <c r="GT21">
        <v>349.34199999999998</v>
      </c>
      <c r="GU21">
        <v>716.95299999999997</v>
      </c>
      <c r="GV21">
        <v>14.9686</v>
      </c>
      <c r="GW21">
        <v>20.6065</v>
      </c>
      <c r="GX21">
        <v>30.0001</v>
      </c>
      <c r="GY21">
        <v>20.629899999999999</v>
      </c>
      <c r="GZ21">
        <v>20.6188</v>
      </c>
      <c r="HA21">
        <v>20.394400000000001</v>
      </c>
      <c r="HB21">
        <v>0</v>
      </c>
      <c r="HC21">
        <v>-30</v>
      </c>
      <c r="HD21">
        <v>14.981199999999999</v>
      </c>
      <c r="HE21">
        <v>400</v>
      </c>
      <c r="HF21">
        <v>0</v>
      </c>
      <c r="HG21">
        <v>101.089</v>
      </c>
      <c r="HH21">
        <v>96.039900000000003</v>
      </c>
    </row>
    <row r="22" spans="1:216" x14ac:dyDescent="0.2">
      <c r="A22">
        <v>4</v>
      </c>
      <c r="B22">
        <v>1689709143.0999999</v>
      </c>
      <c r="C22">
        <v>183</v>
      </c>
      <c r="D22" t="s">
        <v>362</v>
      </c>
      <c r="E22" t="s">
        <v>363</v>
      </c>
      <c r="F22" t="s">
        <v>348</v>
      </c>
      <c r="G22" t="s">
        <v>349</v>
      </c>
      <c r="H22" t="s">
        <v>350</v>
      </c>
      <c r="I22" t="s">
        <v>351</v>
      </c>
      <c r="J22" t="s">
        <v>396</v>
      </c>
      <c r="K22" t="s">
        <v>352</v>
      </c>
      <c r="L22">
        <v>1689709143.0999999</v>
      </c>
      <c r="M22">
        <f t="shared" si="0"/>
        <v>9.7145653032581288E-4</v>
      </c>
      <c r="N22">
        <f t="shared" si="1"/>
        <v>0.97145653032581292</v>
      </c>
      <c r="O22">
        <f t="shared" si="2"/>
        <v>8.5785901086939802</v>
      </c>
      <c r="P22">
        <f t="shared" si="3"/>
        <v>395.47699999999998</v>
      </c>
      <c r="Q22">
        <f t="shared" si="4"/>
        <v>272.60822580006561</v>
      </c>
      <c r="R22">
        <f t="shared" si="5"/>
        <v>27.50425103940357</v>
      </c>
      <c r="S22">
        <f t="shared" si="6"/>
        <v>39.900845458301596</v>
      </c>
      <c r="T22">
        <f t="shared" si="7"/>
        <v>0.11744588495390507</v>
      </c>
      <c r="U22">
        <f t="shared" si="8"/>
        <v>4.2864021036422129</v>
      </c>
      <c r="V22">
        <f t="shared" si="9"/>
        <v>0.11568701317897634</v>
      </c>
      <c r="W22">
        <f t="shared" si="10"/>
        <v>7.2460216555229329E-2</v>
      </c>
      <c r="X22">
        <f t="shared" si="11"/>
        <v>206.78392499999998</v>
      </c>
      <c r="Y22">
        <f t="shared" si="12"/>
        <v>18.681068609367564</v>
      </c>
      <c r="Z22">
        <f t="shared" si="13"/>
        <v>18.681068609367564</v>
      </c>
      <c r="AA22">
        <f t="shared" si="14"/>
        <v>2.1616735035070196</v>
      </c>
      <c r="AB22">
        <f t="shared" si="15"/>
        <v>64.156990830693204</v>
      </c>
      <c r="AC22">
        <f t="shared" si="16"/>
        <v>1.3291033298027204</v>
      </c>
      <c r="AD22">
        <f t="shared" si="17"/>
        <v>2.0716422522218219</v>
      </c>
      <c r="AE22">
        <f t="shared" si="18"/>
        <v>0.8325701737042992</v>
      </c>
      <c r="AF22">
        <f t="shared" si="19"/>
        <v>-42.84123298736835</v>
      </c>
      <c r="AG22">
        <f t="shared" si="20"/>
        <v>-156.74008246201615</v>
      </c>
      <c r="AH22">
        <f t="shared" si="21"/>
        <v>-7.2278304393322035</v>
      </c>
      <c r="AI22">
        <f t="shared" si="22"/>
        <v>-2.5220888716717127E-2</v>
      </c>
      <c r="AJ22">
        <v>41</v>
      </c>
      <c r="AK22">
        <v>10</v>
      </c>
      <c r="AL22">
        <f t="shared" si="23"/>
        <v>1</v>
      </c>
      <c r="AM22">
        <f t="shared" si="24"/>
        <v>0</v>
      </c>
      <c r="AN22">
        <f t="shared" si="25"/>
        <v>55000.155526953524</v>
      </c>
      <c r="AO22">
        <f t="shared" si="26"/>
        <v>1250.28</v>
      </c>
      <c r="AP22">
        <f t="shared" si="27"/>
        <v>1053.9861000000001</v>
      </c>
      <c r="AQ22">
        <f t="shared" si="28"/>
        <v>0.84300004798925043</v>
      </c>
      <c r="AR22">
        <f t="shared" si="29"/>
        <v>0.16539009261925328</v>
      </c>
      <c r="AS22">
        <v>1689709143.0999999</v>
      </c>
      <c r="AT22">
        <v>395.47699999999998</v>
      </c>
      <c r="AU22">
        <v>399.93099999999998</v>
      </c>
      <c r="AV22">
        <v>13.173400000000001</v>
      </c>
      <c r="AW22">
        <v>12.696999999999999</v>
      </c>
      <c r="AX22">
        <v>398.49200000000002</v>
      </c>
      <c r="AY22">
        <v>13.2713</v>
      </c>
      <c r="AZ22">
        <v>400.04500000000002</v>
      </c>
      <c r="BA22">
        <v>100.79300000000001</v>
      </c>
      <c r="BB22">
        <v>9.9960800000000002E-2</v>
      </c>
      <c r="BC22">
        <v>18.002800000000001</v>
      </c>
      <c r="BD22">
        <v>18.488</v>
      </c>
      <c r="BE22">
        <v>999.9</v>
      </c>
      <c r="BF22">
        <v>0</v>
      </c>
      <c r="BG22">
        <v>0</v>
      </c>
      <c r="BH22">
        <v>10010.6</v>
      </c>
      <c r="BI22">
        <v>0</v>
      </c>
      <c r="BJ22">
        <v>101.803</v>
      </c>
      <c r="BK22">
        <v>-4.4535499999999999</v>
      </c>
      <c r="BL22">
        <v>400.75700000000001</v>
      </c>
      <c r="BM22">
        <v>405.07400000000001</v>
      </c>
      <c r="BN22">
        <v>0.47640900000000003</v>
      </c>
      <c r="BO22">
        <v>399.93099999999998</v>
      </c>
      <c r="BP22">
        <v>12.696999999999999</v>
      </c>
      <c r="BQ22">
        <v>1.32779</v>
      </c>
      <c r="BR22">
        <v>1.2797700000000001</v>
      </c>
      <c r="BS22">
        <v>11.1172</v>
      </c>
      <c r="BT22">
        <v>10.5634</v>
      </c>
      <c r="BU22">
        <v>1250.28</v>
      </c>
      <c r="BV22">
        <v>0.90000199999999997</v>
      </c>
      <c r="BW22">
        <v>9.9998299999999998E-2</v>
      </c>
      <c r="BX22">
        <v>0</v>
      </c>
      <c r="BY22">
        <v>2.3273999999999999</v>
      </c>
      <c r="BZ22">
        <v>0</v>
      </c>
      <c r="CA22">
        <v>1494.91</v>
      </c>
      <c r="CB22">
        <v>9651.43</v>
      </c>
      <c r="CC22">
        <v>38.5</v>
      </c>
      <c r="CD22">
        <v>41.186999999999998</v>
      </c>
      <c r="CE22">
        <v>40.436999999999998</v>
      </c>
      <c r="CF22">
        <v>38.625</v>
      </c>
      <c r="CG22">
        <v>38.061999999999998</v>
      </c>
      <c r="CH22">
        <v>1125.25</v>
      </c>
      <c r="CI22">
        <v>125.03</v>
      </c>
      <c r="CJ22">
        <v>0</v>
      </c>
      <c r="CK22">
        <v>1689709151.4000001</v>
      </c>
      <c r="CL22">
        <v>0</v>
      </c>
      <c r="CM22">
        <v>1689708832.0999999</v>
      </c>
      <c r="CN22" t="s">
        <v>353</v>
      </c>
      <c r="CO22">
        <v>1689708830.0999999</v>
      </c>
      <c r="CP22">
        <v>1689708832.0999999</v>
      </c>
      <c r="CQ22">
        <v>22</v>
      </c>
      <c r="CR22">
        <v>5.0999999999999997E-2</v>
      </c>
      <c r="CS22">
        <v>8.9999999999999993E-3</v>
      </c>
      <c r="CT22">
        <v>-3.0150000000000001</v>
      </c>
      <c r="CU22">
        <v>-9.8000000000000004E-2</v>
      </c>
      <c r="CV22">
        <v>400</v>
      </c>
      <c r="CW22">
        <v>13</v>
      </c>
      <c r="CX22">
        <v>0.41</v>
      </c>
      <c r="CY22">
        <v>0.18</v>
      </c>
      <c r="CZ22">
        <v>5.7089289376021704</v>
      </c>
      <c r="DA22">
        <v>0.14100009226705501</v>
      </c>
      <c r="DB22">
        <v>4.6187804645351299E-2</v>
      </c>
      <c r="DC22">
        <v>1</v>
      </c>
      <c r="DD22">
        <v>399.973428571429</v>
      </c>
      <c r="DE22">
        <v>0.102389610389091</v>
      </c>
      <c r="DF22">
        <v>2.9046057725405101E-2</v>
      </c>
      <c r="DG22">
        <v>-1</v>
      </c>
      <c r="DH22">
        <v>1250.0409523809501</v>
      </c>
      <c r="DI22">
        <v>-0.10731750222027001</v>
      </c>
      <c r="DJ22">
        <v>0.16347141185644301</v>
      </c>
      <c r="DK22">
        <v>1</v>
      </c>
      <c r="DL22">
        <v>2</v>
      </c>
      <c r="DM22">
        <v>2</v>
      </c>
      <c r="DN22" t="s">
        <v>354</v>
      </c>
      <c r="DO22">
        <v>2.7385899999999999</v>
      </c>
      <c r="DP22">
        <v>2.8382000000000001</v>
      </c>
      <c r="DQ22">
        <v>9.7658700000000001E-2</v>
      </c>
      <c r="DR22">
        <v>9.7457000000000002E-2</v>
      </c>
      <c r="DS22">
        <v>8.0086500000000005E-2</v>
      </c>
      <c r="DT22">
        <v>7.6220099999999999E-2</v>
      </c>
      <c r="DU22">
        <v>26473.3</v>
      </c>
      <c r="DV22">
        <v>28018.5</v>
      </c>
      <c r="DW22">
        <v>27444.7</v>
      </c>
      <c r="DX22">
        <v>29123.200000000001</v>
      </c>
      <c r="DY22">
        <v>33283.5</v>
      </c>
      <c r="DZ22">
        <v>35874.300000000003</v>
      </c>
      <c r="EA22">
        <v>36695.9</v>
      </c>
      <c r="EB22">
        <v>39526.199999999997</v>
      </c>
      <c r="EC22">
        <v>1.8905000000000001</v>
      </c>
      <c r="ED22">
        <v>2.1243500000000002</v>
      </c>
      <c r="EE22">
        <v>8.3621600000000004E-2</v>
      </c>
      <c r="EF22">
        <v>0</v>
      </c>
      <c r="EG22">
        <v>17.099499999999999</v>
      </c>
      <c r="EH22">
        <v>999.9</v>
      </c>
      <c r="EI22">
        <v>44.689</v>
      </c>
      <c r="EJ22">
        <v>23.867000000000001</v>
      </c>
      <c r="EK22">
        <v>13.1738</v>
      </c>
      <c r="EL22">
        <v>62.127400000000002</v>
      </c>
      <c r="EM22">
        <v>29.306899999999999</v>
      </c>
      <c r="EN22">
        <v>1</v>
      </c>
      <c r="EO22">
        <v>-0.50987000000000005</v>
      </c>
      <c r="EP22">
        <v>2.4700700000000002</v>
      </c>
      <c r="EQ22">
        <v>19.856200000000001</v>
      </c>
      <c r="ER22">
        <v>5.2208800000000002</v>
      </c>
      <c r="ES22">
        <v>11.920400000000001</v>
      </c>
      <c r="ET22">
        <v>4.9555499999999997</v>
      </c>
      <c r="EU22">
        <v>3.2978000000000001</v>
      </c>
      <c r="EV22">
        <v>58.3</v>
      </c>
      <c r="EW22">
        <v>9999</v>
      </c>
      <c r="EX22">
        <v>120.9</v>
      </c>
      <c r="EY22">
        <v>3934</v>
      </c>
      <c r="EZ22">
        <v>1.86009</v>
      </c>
      <c r="FA22">
        <v>1.8592500000000001</v>
      </c>
      <c r="FB22">
        <v>1.86503</v>
      </c>
      <c r="FC22">
        <v>1.8690500000000001</v>
      </c>
      <c r="FD22">
        <v>1.86375</v>
      </c>
      <c r="FE22">
        <v>1.86385</v>
      </c>
      <c r="FF22">
        <v>1.8638600000000001</v>
      </c>
      <c r="FG22">
        <v>1.86365</v>
      </c>
      <c r="FH22">
        <v>0</v>
      </c>
      <c r="FI22">
        <v>0</v>
      </c>
      <c r="FJ22">
        <v>0</v>
      </c>
      <c r="FK22">
        <v>0</v>
      </c>
      <c r="FL22" t="s">
        <v>355</v>
      </c>
      <c r="FM22" t="s">
        <v>356</v>
      </c>
      <c r="FN22" t="s">
        <v>357</v>
      </c>
      <c r="FO22" t="s">
        <v>357</v>
      </c>
      <c r="FP22" t="s">
        <v>357</v>
      </c>
      <c r="FQ22" t="s">
        <v>357</v>
      </c>
      <c r="FR22">
        <v>0</v>
      </c>
      <c r="FS22">
        <v>100</v>
      </c>
      <c r="FT22">
        <v>100</v>
      </c>
      <c r="FU22">
        <v>-3.0150000000000001</v>
      </c>
      <c r="FV22">
        <v>-9.7900000000000001E-2</v>
      </c>
      <c r="FW22">
        <v>-3.0146000000000299</v>
      </c>
      <c r="FX22">
        <v>0</v>
      </c>
      <c r="FY22">
        <v>0</v>
      </c>
      <c r="FZ22">
        <v>0</v>
      </c>
      <c r="GA22">
        <v>-9.7890000000001406E-2</v>
      </c>
      <c r="GB22">
        <v>0</v>
      </c>
      <c r="GC22">
        <v>0</v>
      </c>
      <c r="GD22">
        <v>0</v>
      </c>
      <c r="GE22">
        <v>-1</v>
      </c>
      <c r="GF22">
        <v>-1</v>
      </c>
      <c r="GG22">
        <v>-1</v>
      </c>
      <c r="GH22">
        <v>-1</v>
      </c>
      <c r="GI22">
        <v>5.2</v>
      </c>
      <c r="GJ22">
        <v>5.2</v>
      </c>
      <c r="GK22">
        <v>1.01929</v>
      </c>
      <c r="GL22">
        <v>2.5415000000000001</v>
      </c>
      <c r="GM22">
        <v>1.4489700000000001</v>
      </c>
      <c r="GN22">
        <v>2.3034699999999999</v>
      </c>
      <c r="GO22">
        <v>1.5466299999999999</v>
      </c>
      <c r="GP22">
        <v>2.4389599999999998</v>
      </c>
      <c r="GQ22">
        <v>27.183</v>
      </c>
      <c r="GR22">
        <v>15.173999999999999</v>
      </c>
      <c r="GS22">
        <v>18</v>
      </c>
      <c r="GT22">
        <v>349.15899999999999</v>
      </c>
      <c r="GU22">
        <v>717.14499999999998</v>
      </c>
      <c r="GV22">
        <v>14.730600000000001</v>
      </c>
      <c r="GW22">
        <v>20.598299999999998</v>
      </c>
      <c r="GX22">
        <v>30</v>
      </c>
      <c r="GY22">
        <v>20.622800000000002</v>
      </c>
      <c r="GZ22">
        <v>20.613499999999998</v>
      </c>
      <c r="HA22">
        <v>20.406199999999998</v>
      </c>
      <c r="HB22">
        <v>0</v>
      </c>
      <c r="HC22">
        <v>-30</v>
      </c>
      <c r="HD22">
        <v>14.741400000000001</v>
      </c>
      <c r="HE22">
        <v>400</v>
      </c>
      <c r="HF22">
        <v>0</v>
      </c>
      <c r="HG22">
        <v>101.092</v>
      </c>
      <c r="HH22">
        <v>96.042699999999996</v>
      </c>
    </row>
    <row r="23" spans="1:216" x14ac:dyDescent="0.2">
      <c r="A23">
        <v>5</v>
      </c>
      <c r="B23">
        <v>1689709205</v>
      </c>
      <c r="C23">
        <v>244.90000009536701</v>
      </c>
      <c r="D23" t="s">
        <v>364</v>
      </c>
      <c r="E23" t="s">
        <v>365</v>
      </c>
      <c r="F23" t="s">
        <v>348</v>
      </c>
      <c r="G23" t="s">
        <v>349</v>
      </c>
      <c r="H23" t="s">
        <v>350</v>
      </c>
      <c r="I23" t="s">
        <v>351</v>
      </c>
      <c r="J23" t="s">
        <v>396</v>
      </c>
      <c r="K23" t="s">
        <v>352</v>
      </c>
      <c r="L23">
        <v>1689709205</v>
      </c>
      <c r="M23">
        <f t="shared" si="0"/>
        <v>9.908056600991407E-4</v>
      </c>
      <c r="N23">
        <f t="shared" si="1"/>
        <v>0.99080566009914073</v>
      </c>
      <c r="O23">
        <f t="shared" si="2"/>
        <v>8.3867693426789742</v>
      </c>
      <c r="P23">
        <f t="shared" si="3"/>
        <v>395.596</v>
      </c>
      <c r="Q23">
        <f t="shared" si="4"/>
        <v>282.71330055730442</v>
      </c>
      <c r="R23">
        <f t="shared" si="5"/>
        <v>28.524459953804129</v>
      </c>
      <c r="S23">
        <f t="shared" si="6"/>
        <v>39.913800438963996</v>
      </c>
      <c r="T23">
        <f t="shared" si="7"/>
        <v>0.12535950123506101</v>
      </c>
      <c r="U23">
        <f t="shared" si="8"/>
        <v>4.2758181280589511</v>
      </c>
      <c r="V23">
        <f t="shared" si="9"/>
        <v>0.12335292348481733</v>
      </c>
      <c r="W23">
        <f t="shared" si="10"/>
        <v>7.727318475628861E-2</v>
      </c>
      <c r="X23">
        <f t="shared" si="11"/>
        <v>165.42351599999998</v>
      </c>
      <c r="Y23">
        <f t="shared" si="12"/>
        <v>18.439728081479672</v>
      </c>
      <c r="Z23">
        <f t="shared" si="13"/>
        <v>18.439728081479672</v>
      </c>
      <c r="AA23">
        <f t="shared" si="14"/>
        <v>2.1292531775784131</v>
      </c>
      <c r="AB23">
        <f t="shared" si="15"/>
        <v>64.607734773198985</v>
      </c>
      <c r="AC23">
        <f t="shared" si="16"/>
        <v>1.3327368865669</v>
      </c>
      <c r="AD23">
        <f t="shared" si="17"/>
        <v>2.0628132084267947</v>
      </c>
      <c r="AE23">
        <f t="shared" si="18"/>
        <v>0.79651629101151311</v>
      </c>
      <c r="AF23">
        <f t="shared" si="19"/>
        <v>-43.694529610372108</v>
      </c>
      <c r="AG23">
        <f t="shared" si="20"/>
        <v>-116.37191269709002</v>
      </c>
      <c r="AH23">
        <f t="shared" si="21"/>
        <v>-5.3710331609426287</v>
      </c>
      <c r="AI23">
        <f t="shared" si="22"/>
        <v>-1.3959468404792119E-2</v>
      </c>
      <c r="AJ23">
        <v>41</v>
      </c>
      <c r="AK23">
        <v>10</v>
      </c>
      <c r="AL23">
        <f t="shared" si="23"/>
        <v>1</v>
      </c>
      <c r="AM23">
        <f t="shared" si="24"/>
        <v>0</v>
      </c>
      <c r="AN23">
        <f t="shared" si="25"/>
        <v>54832.983138407966</v>
      </c>
      <c r="AO23">
        <f t="shared" si="26"/>
        <v>1000.21</v>
      </c>
      <c r="AP23">
        <f t="shared" si="27"/>
        <v>843.17639999999994</v>
      </c>
      <c r="AQ23">
        <f t="shared" si="28"/>
        <v>0.84299937013227211</v>
      </c>
      <c r="AR23">
        <f t="shared" si="29"/>
        <v>0.16538878435528537</v>
      </c>
      <c r="AS23">
        <v>1689709205</v>
      </c>
      <c r="AT23">
        <v>395.596</v>
      </c>
      <c r="AU23">
        <v>399.95699999999999</v>
      </c>
      <c r="AV23">
        <v>13.209099999999999</v>
      </c>
      <c r="AW23">
        <v>12.7234</v>
      </c>
      <c r="AX23">
        <v>398.61099999999999</v>
      </c>
      <c r="AY23">
        <v>13.307</v>
      </c>
      <c r="AZ23">
        <v>400.18599999999998</v>
      </c>
      <c r="BA23">
        <v>100.795</v>
      </c>
      <c r="BB23">
        <v>0.100359</v>
      </c>
      <c r="BC23">
        <v>17.934899999999999</v>
      </c>
      <c r="BD23">
        <v>18.345099999999999</v>
      </c>
      <c r="BE23">
        <v>999.9</v>
      </c>
      <c r="BF23">
        <v>0</v>
      </c>
      <c r="BG23">
        <v>0</v>
      </c>
      <c r="BH23">
        <v>9976.25</v>
      </c>
      <c r="BI23">
        <v>0</v>
      </c>
      <c r="BJ23">
        <v>95.740200000000002</v>
      </c>
      <c r="BK23">
        <v>-4.3611800000000001</v>
      </c>
      <c r="BL23">
        <v>400.89100000000002</v>
      </c>
      <c r="BM23">
        <v>405.11099999999999</v>
      </c>
      <c r="BN23">
        <v>0.485676</v>
      </c>
      <c r="BO23">
        <v>399.95699999999999</v>
      </c>
      <c r="BP23">
        <v>12.7234</v>
      </c>
      <c r="BQ23">
        <v>1.33141</v>
      </c>
      <c r="BR23">
        <v>1.2824500000000001</v>
      </c>
      <c r="BS23">
        <v>11.158200000000001</v>
      </c>
      <c r="BT23">
        <v>10.594799999999999</v>
      </c>
      <c r="BU23">
        <v>1000.21</v>
      </c>
      <c r="BV23">
        <v>0.90002199999999999</v>
      </c>
      <c r="BW23">
        <v>9.9977899999999995E-2</v>
      </c>
      <c r="BX23">
        <v>0</v>
      </c>
      <c r="BY23">
        <v>2.5055999999999998</v>
      </c>
      <c r="BZ23">
        <v>0</v>
      </c>
      <c r="CA23">
        <v>1252.1099999999999</v>
      </c>
      <c r="CB23">
        <v>7721.11</v>
      </c>
      <c r="CC23">
        <v>37.686999999999998</v>
      </c>
      <c r="CD23">
        <v>40.811999999999998</v>
      </c>
      <c r="CE23">
        <v>39.875</v>
      </c>
      <c r="CF23">
        <v>38.25</v>
      </c>
      <c r="CG23">
        <v>37.436999999999998</v>
      </c>
      <c r="CH23">
        <v>900.21</v>
      </c>
      <c r="CI23">
        <v>100</v>
      </c>
      <c r="CJ23">
        <v>0</v>
      </c>
      <c r="CK23">
        <v>1689709213.2</v>
      </c>
      <c r="CL23">
        <v>0</v>
      </c>
      <c r="CM23">
        <v>1689708832.0999999</v>
      </c>
      <c r="CN23" t="s">
        <v>353</v>
      </c>
      <c r="CO23">
        <v>1689708830.0999999</v>
      </c>
      <c r="CP23">
        <v>1689708832.0999999</v>
      </c>
      <c r="CQ23">
        <v>22</v>
      </c>
      <c r="CR23">
        <v>5.0999999999999997E-2</v>
      </c>
      <c r="CS23">
        <v>8.9999999999999993E-3</v>
      </c>
      <c r="CT23">
        <v>-3.0150000000000001</v>
      </c>
      <c r="CU23">
        <v>-9.8000000000000004E-2</v>
      </c>
      <c r="CV23">
        <v>400</v>
      </c>
      <c r="CW23">
        <v>13</v>
      </c>
      <c r="CX23">
        <v>0.41</v>
      </c>
      <c r="CY23">
        <v>0.18</v>
      </c>
      <c r="CZ23">
        <v>5.6468611600495597</v>
      </c>
      <c r="DA23">
        <v>-0.19027795566552599</v>
      </c>
      <c r="DB23">
        <v>5.1869570548855E-2</v>
      </c>
      <c r="DC23">
        <v>1</v>
      </c>
      <c r="DD23">
        <v>399.98409523809499</v>
      </c>
      <c r="DE23">
        <v>-9.2103896103933505E-2</v>
      </c>
      <c r="DF23">
        <v>3.6080471913692597E-2</v>
      </c>
      <c r="DG23">
        <v>-1</v>
      </c>
      <c r="DH23">
        <v>1000.02705</v>
      </c>
      <c r="DI23">
        <v>0.388686164365321</v>
      </c>
      <c r="DJ23">
        <v>0.16138818884912201</v>
      </c>
      <c r="DK23">
        <v>1</v>
      </c>
      <c r="DL23">
        <v>2</v>
      </c>
      <c r="DM23">
        <v>2</v>
      </c>
      <c r="DN23" t="s">
        <v>354</v>
      </c>
      <c r="DO23">
        <v>2.7389899999999998</v>
      </c>
      <c r="DP23">
        <v>2.8383099999999999</v>
      </c>
      <c r="DQ23">
        <v>9.7681699999999996E-2</v>
      </c>
      <c r="DR23">
        <v>9.7462599999999996E-2</v>
      </c>
      <c r="DS23">
        <v>8.0245800000000006E-2</v>
      </c>
      <c r="DT23">
        <v>7.6336500000000002E-2</v>
      </c>
      <c r="DU23">
        <v>26471.599999999999</v>
      </c>
      <c r="DV23">
        <v>28017.3</v>
      </c>
      <c r="DW23">
        <v>27443.8</v>
      </c>
      <c r="DX23">
        <v>29122.2</v>
      </c>
      <c r="DY23">
        <v>33276.400000000001</v>
      </c>
      <c r="DZ23">
        <v>35868.6</v>
      </c>
      <c r="EA23">
        <v>36694.5</v>
      </c>
      <c r="EB23">
        <v>39524.9</v>
      </c>
      <c r="EC23">
        <v>1.89097</v>
      </c>
      <c r="ED23">
        <v>2.12357</v>
      </c>
      <c r="EE23">
        <v>7.4315800000000001E-2</v>
      </c>
      <c r="EF23">
        <v>0</v>
      </c>
      <c r="EG23">
        <v>17.1111</v>
      </c>
      <c r="EH23">
        <v>999.9</v>
      </c>
      <c r="EI23">
        <v>44.664999999999999</v>
      </c>
      <c r="EJ23">
        <v>23.907</v>
      </c>
      <c r="EK23">
        <v>13.1975</v>
      </c>
      <c r="EL23">
        <v>61.987400000000001</v>
      </c>
      <c r="EM23">
        <v>29.387</v>
      </c>
      <c r="EN23">
        <v>1</v>
      </c>
      <c r="EO23">
        <v>-0.51006099999999999</v>
      </c>
      <c r="EP23">
        <v>1.55603</v>
      </c>
      <c r="EQ23">
        <v>19.9252</v>
      </c>
      <c r="ER23">
        <v>5.2219300000000004</v>
      </c>
      <c r="ES23">
        <v>11.920199999999999</v>
      </c>
      <c r="ET23">
        <v>4.9558</v>
      </c>
      <c r="EU23">
        <v>3.2976999999999999</v>
      </c>
      <c r="EV23">
        <v>58.3</v>
      </c>
      <c r="EW23">
        <v>9999</v>
      </c>
      <c r="EX23">
        <v>120.9</v>
      </c>
      <c r="EY23">
        <v>3935.7</v>
      </c>
      <c r="EZ23">
        <v>1.8601000000000001</v>
      </c>
      <c r="FA23">
        <v>1.85928</v>
      </c>
      <c r="FB23">
        <v>1.8650599999999999</v>
      </c>
      <c r="FC23">
        <v>1.8690800000000001</v>
      </c>
      <c r="FD23">
        <v>1.8637900000000001</v>
      </c>
      <c r="FE23">
        <v>1.8638600000000001</v>
      </c>
      <c r="FF23">
        <v>1.8638600000000001</v>
      </c>
      <c r="FG23">
        <v>1.8636200000000001</v>
      </c>
      <c r="FH23">
        <v>0</v>
      </c>
      <c r="FI23">
        <v>0</v>
      </c>
      <c r="FJ23">
        <v>0</v>
      </c>
      <c r="FK23">
        <v>0</v>
      </c>
      <c r="FL23" t="s">
        <v>355</v>
      </c>
      <c r="FM23" t="s">
        <v>356</v>
      </c>
      <c r="FN23" t="s">
        <v>357</v>
      </c>
      <c r="FO23" t="s">
        <v>357</v>
      </c>
      <c r="FP23" t="s">
        <v>357</v>
      </c>
      <c r="FQ23" t="s">
        <v>357</v>
      </c>
      <c r="FR23">
        <v>0</v>
      </c>
      <c r="FS23">
        <v>100</v>
      </c>
      <c r="FT23">
        <v>100</v>
      </c>
      <c r="FU23">
        <v>-3.0150000000000001</v>
      </c>
      <c r="FV23">
        <v>-9.7900000000000001E-2</v>
      </c>
      <c r="FW23">
        <v>-3.0146000000000299</v>
      </c>
      <c r="FX23">
        <v>0</v>
      </c>
      <c r="FY23">
        <v>0</v>
      </c>
      <c r="FZ23">
        <v>0</v>
      </c>
      <c r="GA23">
        <v>-9.7890000000001406E-2</v>
      </c>
      <c r="GB23">
        <v>0</v>
      </c>
      <c r="GC23">
        <v>0</v>
      </c>
      <c r="GD23">
        <v>0</v>
      </c>
      <c r="GE23">
        <v>-1</v>
      </c>
      <c r="GF23">
        <v>-1</v>
      </c>
      <c r="GG23">
        <v>-1</v>
      </c>
      <c r="GH23">
        <v>-1</v>
      </c>
      <c r="GI23">
        <v>6.2</v>
      </c>
      <c r="GJ23">
        <v>6.2</v>
      </c>
      <c r="GK23">
        <v>1.01929</v>
      </c>
      <c r="GL23">
        <v>2.5439500000000002</v>
      </c>
      <c r="GM23">
        <v>1.4489700000000001</v>
      </c>
      <c r="GN23">
        <v>2.3010299999999999</v>
      </c>
      <c r="GO23">
        <v>1.5466299999999999</v>
      </c>
      <c r="GP23">
        <v>2.3852500000000001</v>
      </c>
      <c r="GQ23">
        <v>27.224499999999999</v>
      </c>
      <c r="GR23">
        <v>15.173999999999999</v>
      </c>
      <c r="GS23">
        <v>18</v>
      </c>
      <c r="GT23">
        <v>349.39400000000001</v>
      </c>
      <c r="GU23">
        <v>716.46400000000006</v>
      </c>
      <c r="GV23">
        <v>15.097099999999999</v>
      </c>
      <c r="GW23">
        <v>20.606999999999999</v>
      </c>
      <c r="GX23">
        <v>30.000299999999999</v>
      </c>
      <c r="GY23">
        <v>20.6281</v>
      </c>
      <c r="GZ23">
        <v>20.6188</v>
      </c>
      <c r="HA23">
        <v>20.413599999999999</v>
      </c>
      <c r="HB23">
        <v>0</v>
      </c>
      <c r="HC23">
        <v>-30</v>
      </c>
      <c r="HD23">
        <v>15.1214</v>
      </c>
      <c r="HE23">
        <v>400</v>
      </c>
      <c r="HF23">
        <v>0</v>
      </c>
      <c r="HG23">
        <v>101.08799999999999</v>
      </c>
      <c r="HH23">
        <v>96.039400000000001</v>
      </c>
    </row>
    <row r="24" spans="1:216" x14ac:dyDescent="0.2">
      <c r="A24">
        <v>6</v>
      </c>
      <c r="B24">
        <v>1689709266</v>
      </c>
      <c r="C24">
        <v>305.90000009536698</v>
      </c>
      <c r="D24" t="s">
        <v>366</v>
      </c>
      <c r="E24" t="s">
        <v>367</v>
      </c>
      <c r="F24" t="s">
        <v>348</v>
      </c>
      <c r="G24" t="s">
        <v>349</v>
      </c>
      <c r="H24" t="s">
        <v>350</v>
      </c>
      <c r="I24" t="s">
        <v>351</v>
      </c>
      <c r="J24" t="s">
        <v>396</v>
      </c>
      <c r="K24" t="s">
        <v>352</v>
      </c>
      <c r="L24">
        <v>1689709266</v>
      </c>
      <c r="M24">
        <f t="shared" si="0"/>
        <v>1.0066941618110535E-3</v>
      </c>
      <c r="N24">
        <f t="shared" si="1"/>
        <v>1.0066941618110534</v>
      </c>
      <c r="O24">
        <f t="shared" si="2"/>
        <v>8.1489923354169633</v>
      </c>
      <c r="P24">
        <f t="shared" si="3"/>
        <v>395.74900000000002</v>
      </c>
      <c r="Q24">
        <f t="shared" si="4"/>
        <v>290.52989073885749</v>
      </c>
      <c r="R24">
        <f t="shared" si="5"/>
        <v>29.312706497479414</v>
      </c>
      <c r="S24">
        <f t="shared" si="6"/>
        <v>39.9286774044811</v>
      </c>
      <c r="T24">
        <f t="shared" si="7"/>
        <v>0.13104821483869031</v>
      </c>
      <c r="U24">
        <f t="shared" si="8"/>
        <v>4.2808252656227355</v>
      </c>
      <c r="V24">
        <f t="shared" si="9"/>
        <v>0.12885962381452609</v>
      </c>
      <c r="W24">
        <f t="shared" si="10"/>
        <v>8.0730856508917925E-2</v>
      </c>
      <c r="X24">
        <f t="shared" si="11"/>
        <v>124.06844932795937</v>
      </c>
      <c r="Y24">
        <f t="shared" si="12"/>
        <v>18.294042835745802</v>
      </c>
      <c r="Z24">
        <f t="shared" si="13"/>
        <v>18.294042835745802</v>
      </c>
      <c r="AA24">
        <f t="shared" si="14"/>
        <v>2.1098897283194593</v>
      </c>
      <c r="AB24">
        <f t="shared" si="15"/>
        <v>64.605345004779096</v>
      </c>
      <c r="AC24">
        <f t="shared" si="16"/>
        <v>1.3351295596287001</v>
      </c>
      <c r="AD24">
        <f t="shared" si="17"/>
        <v>2.0665930342604555</v>
      </c>
      <c r="AE24">
        <f t="shared" si="18"/>
        <v>0.77476016869075925</v>
      </c>
      <c r="AF24">
        <f t="shared" si="19"/>
        <v>-44.395212535867458</v>
      </c>
      <c r="AG24">
        <f t="shared" si="20"/>
        <v>-76.169877037434375</v>
      </c>
      <c r="AH24">
        <f t="shared" si="21"/>
        <v>-3.509325097819981</v>
      </c>
      <c r="AI24">
        <f t="shared" si="22"/>
        <v>-5.9653431624440145E-3</v>
      </c>
      <c r="AJ24">
        <v>41</v>
      </c>
      <c r="AK24">
        <v>10</v>
      </c>
      <c r="AL24">
        <f t="shared" si="23"/>
        <v>1</v>
      </c>
      <c r="AM24">
        <f t="shared" si="24"/>
        <v>0</v>
      </c>
      <c r="AN24">
        <f t="shared" si="25"/>
        <v>54912.641753217526</v>
      </c>
      <c r="AO24">
        <f t="shared" si="26"/>
        <v>750.16600000000005</v>
      </c>
      <c r="AP24">
        <f t="shared" si="27"/>
        <v>632.38915799376139</v>
      </c>
      <c r="AQ24">
        <f t="shared" si="28"/>
        <v>0.8429989602218193</v>
      </c>
      <c r="AR24">
        <f t="shared" si="29"/>
        <v>0.16538799322811132</v>
      </c>
      <c r="AS24">
        <v>1689709266</v>
      </c>
      <c r="AT24">
        <v>395.74900000000002</v>
      </c>
      <c r="AU24">
        <v>399.99700000000001</v>
      </c>
      <c r="AV24">
        <v>13.233000000000001</v>
      </c>
      <c r="AW24">
        <v>12.7393</v>
      </c>
      <c r="AX24">
        <v>398.76299999999998</v>
      </c>
      <c r="AY24">
        <v>13.3308</v>
      </c>
      <c r="AZ24">
        <v>400.005</v>
      </c>
      <c r="BA24">
        <v>100.794</v>
      </c>
      <c r="BB24">
        <v>9.9943900000000002E-2</v>
      </c>
      <c r="BC24">
        <v>17.963999999999999</v>
      </c>
      <c r="BD24">
        <v>18.274899999999999</v>
      </c>
      <c r="BE24">
        <v>999.9</v>
      </c>
      <c r="BF24">
        <v>0</v>
      </c>
      <c r="BG24">
        <v>0</v>
      </c>
      <c r="BH24">
        <v>9992.5</v>
      </c>
      <c r="BI24">
        <v>0</v>
      </c>
      <c r="BJ24">
        <v>90.260800000000003</v>
      </c>
      <c r="BK24">
        <v>-4.2481999999999998</v>
      </c>
      <c r="BL24">
        <v>401.05599999999998</v>
      </c>
      <c r="BM24">
        <v>405.15800000000002</v>
      </c>
      <c r="BN24">
        <v>0.49363699999999999</v>
      </c>
      <c r="BO24">
        <v>399.99700000000001</v>
      </c>
      <c r="BP24">
        <v>12.7393</v>
      </c>
      <c r="BQ24">
        <v>1.3338000000000001</v>
      </c>
      <c r="BR24">
        <v>1.2840499999999999</v>
      </c>
      <c r="BS24">
        <v>11.1853</v>
      </c>
      <c r="BT24">
        <v>10.6134</v>
      </c>
      <c r="BU24">
        <v>750.16600000000005</v>
      </c>
      <c r="BV24">
        <v>0.90003</v>
      </c>
      <c r="BW24">
        <v>9.9970100000000006E-2</v>
      </c>
      <c r="BX24">
        <v>0</v>
      </c>
      <c r="BY24">
        <v>2.3227000000000002</v>
      </c>
      <c r="BZ24">
        <v>0</v>
      </c>
      <c r="CA24">
        <v>1021.19</v>
      </c>
      <c r="CB24">
        <v>5790.89</v>
      </c>
      <c r="CC24">
        <v>36.811999999999998</v>
      </c>
      <c r="CD24">
        <v>40.436999999999998</v>
      </c>
      <c r="CE24">
        <v>39.186999999999998</v>
      </c>
      <c r="CF24">
        <v>37.811999999999998</v>
      </c>
      <c r="CG24">
        <v>36.75</v>
      </c>
      <c r="CH24">
        <v>675.17</v>
      </c>
      <c r="CI24">
        <v>74.989999999999995</v>
      </c>
      <c r="CJ24">
        <v>0</v>
      </c>
      <c r="CK24">
        <v>1689709274.4000001</v>
      </c>
      <c r="CL24">
        <v>0</v>
      </c>
      <c r="CM24">
        <v>1689708832.0999999</v>
      </c>
      <c r="CN24" t="s">
        <v>353</v>
      </c>
      <c r="CO24">
        <v>1689708830.0999999</v>
      </c>
      <c r="CP24">
        <v>1689708832.0999999</v>
      </c>
      <c r="CQ24">
        <v>22</v>
      </c>
      <c r="CR24">
        <v>5.0999999999999997E-2</v>
      </c>
      <c r="CS24">
        <v>8.9999999999999993E-3</v>
      </c>
      <c r="CT24">
        <v>-3.0150000000000001</v>
      </c>
      <c r="CU24">
        <v>-9.8000000000000004E-2</v>
      </c>
      <c r="CV24">
        <v>400</v>
      </c>
      <c r="CW24">
        <v>13</v>
      </c>
      <c r="CX24">
        <v>0.41</v>
      </c>
      <c r="CY24">
        <v>0.18</v>
      </c>
      <c r="CZ24">
        <v>5.3338594299201398</v>
      </c>
      <c r="DA24">
        <v>-2.8782400996866901E-2</v>
      </c>
      <c r="DB24">
        <v>3.9109493872486099E-2</v>
      </c>
      <c r="DC24">
        <v>1</v>
      </c>
      <c r="DD24">
        <v>399.97564999999997</v>
      </c>
      <c r="DE24">
        <v>-0.13565413533860299</v>
      </c>
      <c r="DF24">
        <v>3.06125382809047E-2</v>
      </c>
      <c r="DG24">
        <v>-1</v>
      </c>
      <c r="DH24">
        <v>749.95119047619096</v>
      </c>
      <c r="DI24">
        <v>0.139718432143496</v>
      </c>
      <c r="DJ24">
        <v>0.164988201323511</v>
      </c>
      <c r="DK24">
        <v>1</v>
      </c>
      <c r="DL24">
        <v>2</v>
      </c>
      <c r="DM24">
        <v>2</v>
      </c>
      <c r="DN24" t="s">
        <v>354</v>
      </c>
      <c r="DO24">
        <v>2.7384499999999998</v>
      </c>
      <c r="DP24">
        <v>2.8380299999999998</v>
      </c>
      <c r="DQ24">
        <v>9.7708299999999998E-2</v>
      </c>
      <c r="DR24">
        <v>9.7468399999999997E-2</v>
      </c>
      <c r="DS24">
        <v>8.0350400000000002E-2</v>
      </c>
      <c r="DT24">
        <v>7.6405200000000006E-2</v>
      </c>
      <c r="DU24">
        <v>26470.6</v>
      </c>
      <c r="DV24">
        <v>28017.200000000001</v>
      </c>
      <c r="DW24">
        <v>27443.599999999999</v>
      </c>
      <c r="DX24">
        <v>29122.2</v>
      </c>
      <c r="DY24">
        <v>33272.699999999997</v>
      </c>
      <c r="DZ24">
        <v>35866.300000000003</v>
      </c>
      <c r="EA24">
        <v>36694.6</v>
      </c>
      <c r="EB24">
        <v>39525.300000000003</v>
      </c>
      <c r="EC24">
        <v>1.8903700000000001</v>
      </c>
      <c r="ED24">
        <v>2.1231300000000002</v>
      </c>
      <c r="EE24">
        <v>7.2620799999999999E-2</v>
      </c>
      <c r="EF24">
        <v>0</v>
      </c>
      <c r="EG24">
        <v>17.0688</v>
      </c>
      <c r="EH24">
        <v>999.9</v>
      </c>
      <c r="EI24">
        <v>44.628</v>
      </c>
      <c r="EJ24">
        <v>23.946999999999999</v>
      </c>
      <c r="EK24">
        <v>13.2188</v>
      </c>
      <c r="EL24">
        <v>62.247399999999999</v>
      </c>
      <c r="EM24">
        <v>29.4191</v>
      </c>
      <c r="EN24">
        <v>1</v>
      </c>
      <c r="EO24">
        <v>-0.50958800000000004</v>
      </c>
      <c r="EP24">
        <v>1.12113</v>
      </c>
      <c r="EQ24">
        <v>19.9466</v>
      </c>
      <c r="ER24">
        <v>5.2172900000000002</v>
      </c>
      <c r="ES24">
        <v>11.920199999999999</v>
      </c>
      <c r="ET24">
        <v>4.9558</v>
      </c>
      <c r="EU24">
        <v>3.2979500000000002</v>
      </c>
      <c r="EV24">
        <v>58.3</v>
      </c>
      <c r="EW24">
        <v>9999</v>
      </c>
      <c r="EX24">
        <v>120.9</v>
      </c>
      <c r="EY24">
        <v>3937</v>
      </c>
      <c r="EZ24">
        <v>1.86015</v>
      </c>
      <c r="FA24">
        <v>1.8592599999999999</v>
      </c>
      <c r="FB24">
        <v>1.8650500000000001</v>
      </c>
      <c r="FC24">
        <v>1.8690899999999999</v>
      </c>
      <c r="FD24">
        <v>1.86385</v>
      </c>
      <c r="FE24">
        <v>1.8638600000000001</v>
      </c>
      <c r="FF24">
        <v>1.8638600000000001</v>
      </c>
      <c r="FG24">
        <v>1.8636600000000001</v>
      </c>
      <c r="FH24">
        <v>0</v>
      </c>
      <c r="FI24">
        <v>0</v>
      </c>
      <c r="FJ24">
        <v>0</v>
      </c>
      <c r="FK24">
        <v>0</v>
      </c>
      <c r="FL24" t="s">
        <v>355</v>
      </c>
      <c r="FM24" t="s">
        <v>356</v>
      </c>
      <c r="FN24" t="s">
        <v>357</v>
      </c>
      <c r="FO24" t="s">
        <v>357</v>
      </c>
      <c r="FP24" t="s">
        <v>357</v>
      </c>
      <c r="FQ24" t="s">
        <v>357</v>
      </c>
      <c r="FR24">
        <v>0</v>
      </c>
      <c r="FS24">
        <v>100</v>
      </c>
      <c r="FT24">
        <v>100</v>
      </c>
      <c r="FU24">
        <v>-3.0139999999999998</v>
      </c>
      <c r="FV24">
        <v>-9.7799999999999998E-2</v>
      </c>
      <c r="FW24">
        <v>-3.0146000000000299</v>
      </c>
      <c r="FX24">
        <v>0</v>
      </c>
      <c r="FY24">
        <v>0</v>
      </c>
      <c r="FZ24">
        <v>0</v>
      </c>
      <c r="GA24">
        <v>-9.7890000000001406E-2</v>
      </c>
      <c r="GB24">
        <v>0</v>
      </c>
      <c r="GC24">
        <v>0</v>
      </c>
      <c r="GD24">
        <v>0</v>
      </c>
      <c r="GE24">
        <v>-1</v>
      </c>
      <c r="GF24">
        <v>-1</v>
      </c>
      <c r="GG24">
        <v>-1</v>
      </c>
      <c r="GH24">
        <v>-1</v>
      </c>
      <c r="GI24">
        <v>7.3</v>
      </c>
      <c r="GJ24">
        <v>7.2</v>
      </c>
      <c r="GK24">
        <v>1.02051</v>
      </c>
      <c r="GL24">
        <v>2.5439500000000002</v>
      </c>
      <c r="GM24">
        <v>1.4489700000000001</v>
      </c>
      <c r="GN24">
        <v>2.3010299999999999</v>
      </c>
      <c r="GO24">
        <v>1.5466299999999999</v>
      </c>
      <c r="GP24">
        <v>2.3730500000000001</v>
      </c>
      <c r="GQ24">
        <v>27.2453</v>
      </c>
      <c r="GR24">
        <v>15.1652</v>
      </c>
      <c r="GS24">
        <v>18</v>
      </c>
      <c r="GT24">
        <v>349.17200000000003</v>
      </c>
      <c r="GU24">
        <v>716.07500000000005</v>
      </c>
      <c r="GV24">
        <v>15.7271</v>
      </c>
      <c r="GW24">
        <v>20.6158</v>
      </c>
      <c r="GX24">
        <v>30.0001</v>
      </c>
      <c r="GY24">
        <v>20.633400000000002</v>
      </c>
      <c r="GZ24">
        <v>20.622299999999999</v>
      </c>
      <c r="HA24">
        <v>20.4239</v>
      </c>
      <c r="HB24">
        <v>0</v>
      </c>
      <c r="HC24">
        <v>-30</v>
      </c>
      <c r="HD24">
        <v>15.7294</v>
      </c>
      <c r="HE24">
        <v>400</v>
      </c>
      <c r="HF24">
        <v>0</v>
      </c>
      <c r="HG24">
        <v>101.08799999999999</v>
      </c>
      <c r="HH24">
        <v>96.040099999999995</v>
      </c>
    </row>
    <row r="25" spans="1:216" x14ac:dyDescent="0.2">
      <c r="A25">
        <v>7</v>
      </c>
      <c r="B25">
        <v>1689709327</v>
      </c>
      <c r="C25">
        <v>366.90000009536698</v>
      </c>
      <c r="D25" t="s">
        <v>368</v>
      </c>
      <c r="E25" t="s">
        <v>369</v>
      </c>
      <c r="F25" t="s">
        <v>348</v>
      </c>
      <c r="G25" t="s">
        <v>349</v>
      </c>
      <c r="H25" t="s">
        <v>350</v>
      </c>
      <c r="I25" t="s">
        <v>351</v>
      </c>
      <c r="J25" t="s">
        <v>396</v>
      </c>
      <c r="K25" t="s">
        <v>352</v>
      </c>
      <c r="L25">
        <v>1689709327</v>
      </c>
      <c r="M25">
        <f t="shared" si="0"/>
        <v>9.0317313088632246E-4</v>
      </c>
      <c r="N25">
        <f t="shared" si="1"/>
        <v>0.90317313088632245</v>
      </c>
      <c r="O25">
        <f t="shared" si="2"/>
        <v>7.5107089818123978</v>
      </c>
      <c r="P25">
        <f t="shared" si="3"/>
        <v>396.02600000000001</v>
      </c>
      <c r="Q25">
        <f t="shared" si="4"/>
        <v>289.10700049250579</v>
      </c>
      <c r="R25">
        <f t="shared" si="5"/>
        <v>29.169380879707955</v>
      </c>
      <c r="S25">
        <f t="shared" si="6"/>
        <v>39.956947471310606</v>
      </c>
      <c r="T25">
        <f t="shared" si="7"/>
        <v>0.11856045817947415</v>
      </c>
      <c r="U25">
        <f t="shared" si="8"/>
        <v>4.2932432286154381</v>
      </c>
      <c r="V25">
        <f t="shared" si="9"/>
        <v>0.11677112813516589</v>
      </c>
      <c r="W25">
        <f t="shared" si="10"/>
        <v>7.3140469667679994E-2</v>
      </c>
      <c r="X25">
        <f t="shared" si="11"/>
        <v>99.222414389710465</v>
      </c>
      <c r="Y25">
        <f t="shared" si="12"/>
        <v>18.208250398072863</v>
      </c>
      <c r="Z25">
        <f t="shared" si="13"/>
        <v>18.208250398072863</v>
      </c>
      <c r="AA25">
        <f t="shared" si="14"/>
        <v>2.0985592083820048</v>
      </c>
      <c r="AB25">
        <f t="shared" si="15"/>
        <v>64.431636746504523</v>
      </c>
      <c r="AC25">
        <f t="shared" si="16"/>
        <v>1.3314475857908401</v>
      </c>
      <c r="AD25">
        <f t="shared" si="17"/>
        <v>2.0664500438335867</v>
      </c>
      <c r="AE25">
        <f t="shared" si="18"/>
        <v>0.76711162259116472</v>
      </c>
      <c r="AF25">
        <f t="shared" si="19"/>
        <v>-39.829935072086819</v>
      </c>
      <c r="AG25">
        <f t="shared" si="20"/>
        <v>-56.788147792584049</v>
      </c>
      <c r="AH25">
        <f t="shared" si="21"/>
        <v>-2.6076274764614849</v>
      </c>
      <c r="AI25">
        <f t="shared" si="22"/>
        <v>-3.2959514218902086E-3</v>
      </c>
      <c r="AJ25">
        <v>41</v>
      </c>
      <c r="AK25">
        <v>10</v>
      </c>
      <c r="AL25">
        <f t="shared" si="23"/>
        <v>1</v>
      </c>
      <c r="AM25">
        <f t="shared" si="24"/>
        <v>0</v>
      </c>
      <c r="AN25">
        <f t="shared" si="25"/>
        <v>55124.144678282995</v>
      </c>
      <c r="AO25">
        <f t="shared" si="26"/>
        <v>599.93100000000004</v>
      </c>
      <c r="AP25">
        <f t="shared" si="27"/>
        <v>505.74174299984998</v>
      </c>
      <c r="AQ25">
        <f t="shared" si="28"/>
        <v>0.84299984998249788</v>
      </c>
      <c r="AR25">
        <f t="shared" si="29"/>
        <v>0.16538971046622106</v>
      </c>
      <c r="AS25">
        <v>1689709327</v>
      </c>
      <c r="AT25">
        <v>396.02600000000001</v>
      </c>
      <c r="AU25">
        <v>399.93700000000001</v>
      </c>
      <c r="AV25">
        <v>13.196400000000001</v>
      </c>
      <c r="AW25">
        <v>12.753399999999999</v>
      </c>
      <c r="AX25">
        <v>399.041</v>
      </c>
      <c r="AY25">
        <v>13.2943</v>
      </c>
      <c r="AZ25">
        <v>399.95800000000003</v>
      </c>
      <c r="BA25">
        <v>100.795</v>
      </c>
      <c r="BB25">
        <v>9.9758100000000002E-2</v>
      </c>
      <c r="BC25">
        <v>17.962900000000001</v>
      </c>
      <c r="BD25">
        <v>18.229800000000001</v>
      </c>
      <c r="BE25">
        <v>999.9</v>
      </c>
      <c r="BF25">
        <v>0</v>
      </c>
      <c r="BG25">
        <v>0</v>
      </c>
      <c r="BH25">
        <v>10032.5</v>
      </c>
      <c r="BI25">
        <v>0</v>
      </c>
      <c r="BJ25">
        <v>87.536500000000004</v>
      </c>
      <c r="BK25">
        <v>-3.9112200000000001</v>
      </c>
      <c r="BL25">
        <v>401.322</v>
      </c>
      <c r="BM25">
        <v>405.10399999999998</v>
      </c>
      <c r="BN25">
        <v>0.44298399999999999</v>
      </c>
      <c r="BO25">
        <v>399.93700000000001</v>
      </c>
      <c r="BP25">
        <v>12.753399999999999</v>
      </c>
      <c r="BQ25">
        <v>1.33013</v>
      </c>
      <c r="BR25">
        <v>1.28548</v>
      </c>
      <c r="BS25">
        <v>11.143700000000001</v>
      </c>
      <c r="BT25">
        <v>10.630100000000001</v>
      </c>
      <c r="BU25">
        <v>599.93100000000004</v>
      </c>
      <c r="BV25">
        <v>0.90000199999999997</v>
      </c>
      <c r="BW25">
        <v>9.9997900000000001E-2</v>
      </c>
      <c r="BX25">
        <v>0</v>
      </c>
      <c r="BY25">
        <v>2.3066</v>
      </c>
      <c r="BZ25">
        <v>0</v>
      </c>
      <c r="CA25">
        <v>887.83500000000004</v>
      </c>
      <c r="CB25">
        <v>4631.12</v>
      </c>
      <c r="CC25">
        <v>36</v>
      </c>
      <c r="CD25">
        <v>40</v>
      </c>
      <c r="CE25">
        <v>38.561999999999998</v>
      </c>
      <c r="CF25">
        <v>37.436999999999998</v>
      </c>
      <c r="CG25">
        <v>36.061999999999998</v>
      </c>
      <c r="CH25">
        <v>539.94000000000005</v>
      </c>
      <c r="CI25">
        <v>59.99</v>
      </c>
      <c r="CJ25">
        <v>0</v>
      </c>
      <c r="CK25">
        <v>1689709335</v>
      </c>
      <c r="CL25">
        <v>0</v>
      </c>
      <c r="CM25">
        <v>1689708832.0999999</v>
      </c>
      <c r="CN25" t="s">
        <v>353</v>
      </c>
      <c r="CO25">
        <v>1689708830.0999999</v>
      </c>
      <c r="CP25">
        <v>1689708832.0999999</v>
      </c>
      <c r="CQ25">
        <v>22</v>
      </c>
      <c r="CR25">
        <v>5.0999999999999997E-2</v>
      </c>
      <c r="CS25">
        <v>8.9999999999999993E-3</v>
      </c>
      <c r="CT25">
        <v>-3.0150000000000001</v>
      </c>
      <c r="CU25">
        <v>-9.8000000000000004E-2</v>
      </c>
      <c r="CV25">
        <v>400</v>
      </c>
      <c r="CW25">
        <v>13</v>
      </c>
      <c r="CX25">
        <v>0.41</v>
      </c>
      <c r="CY25">
        <v>0.18</v>
      </c>
      <c r="CZ25">
        <v>4.9594401697863297</v>
      </c>
      <c r="DA25">
        <v>-2.8593266050345699E-2</v>
      </c>
      <c r="DB25">
        <v>4.8728664948259698E-2</v>
      </c>
      <c r="DC25">
        <v>1</v>
      </c>
      <c r="DD25">
        <v>399.97014999999999</v>
      </c>
      <c r="DE25">
        <v>4.1548872180197503E-2</v>
      </c>
      <c r="DF25">
        <v>2.8034398513255801E-2</v>
      </c>
      <c r="DG25">
        <v>-1</v>
      </c>
      <c r="DH25">
        <v>600.01715000000002</v>
      </c>
      <c r="DI25">
        <v>-0.37742174764422398</v>
      </c>
      <c r="DJ25">
        <v>0.148607629346548</v>
      </c>
      <c r="DK25">
        <v>1</v>
      </c>
      <c r="DL25">
        <v>2</v>
      </c>
      <c r="DM25">
        <v>2</v>
      </c>
      <c r="DN25" t="s">
        <v>354</v>
      </c>
      <c r="DO25">
        <v>2.7383099999999998</v>
      </c>
      <c r="DP25">
        <v>2.83819</v>
      </c>
      <c r="DQ25">
        <v>9.7759700000000005E-2</v>
      </c>
      <c r="DR25">
        <v>9.7457299999999997E-2</v>
      </c>
      <c r="DS25">
        <v>8.0187300000000003E-2</v>
      </c>
      <c r="DT25">
        <v>7.6466999999999993E-2</v>
      </c>
      <c r="DU25">
        <v>26468.2</v>
      </c>
      <c r="DV25">
        <v>28017.599999999999</v>
      </c>
      <c r="DW25">
        <v>27442.6</v>
      </c>
      <c r="DX25">
        <v>29122.400000000001</v>
      </c>
      <c r="DY25">
        <v>33277.300000000003</v>
      </c>
      <c r="DZ25">
        <v>35864.199999999997</v>
      </c>
      <c r="EA25">
        <v>36693.199999999997</v>
      </c>
      <c r="EB25">
        <v>39525.699999999997</v>
      </c>
      <c r="EC25">
        <v>1.89025</v>
      </c>
      <c r="ED25">
        <v>2.1227</v>
      </c>
      <c r="EE25">
        <v>7.1410100000000004E-2</v>
      </c>
      <c r="EF25">
        <v>0</v>
      </c>
      <c r="EG25">
        <v>17.043900000000001</v>
      </c>
      <c r="EH25">
        <v>999.9</v>
      </c>
      <c r="EI25">
        <v>44.597999999999999</v>
      </c>
      <c r="EJ25">
        <v>23.988</v>
      </c>
      <c r="EK25">
        <v>13.241899999999999</v>
      </c>
      <c r="EL25">
        <v>62.057400000000001</v>
      </c>
      <c r="EM25">
        <v>29.5593</v>
      </c>
      <c r="EN25">
        <v>1</v>
      </c>
      <c r="EO25">
        <v>-0.50790100000000005</v>
      </c>
      <c r="EP25">
        <v>2.03511</v>
      </c>
      <c r="EQ25">
        <v>19.894400000000001</v>
      </c>
      <c r="ER25">
        <v>5.2210299999999998</v>
      </c>
      <c r="ES25">
        <v>11.920500000000001</v>
      </c>
      <c r="ET25">
        <v>4.9557000000000002</v>
      </c>
      <c r="EU25">
        <v>3.2976700000000001</v>
      </c>
      <c r="EV25">
        <v>58.3</v>
      </c>
      <c r="EW25">
        <v>9999</v>
      </c>
      <c r="EX25">
        <v>120.9</v>
      </c>
      <c r="EY25">
        <v>3938.6</v>
      </c>
      <c r="EZ25">
        <v>1.86008</v>
      </c>
      <c r="FA25">
        <v>1.85927</v>
      </c>
      <c r="FB25">
        <v>1.8650599999999999</v>
      </c>
      <c r="FC25">
        <v>1.8690599999999999</v>
      </c>
      <c r="FD25">
        <v>1.8637999999999999</v>
      </c>
      <c r="FE25">
        <v>1.8638600000000001</v>
      </c>
      <c r="FF25">
        <v>1.8638600000000001</v>
      </c>
      <c r="FG25">
        <v>1.86364</v>
      </c>
      <c r="FH25">
        <v>0</v>
      </c>
      <c r="FI25">
        <v>0</v>
      </c>
      <c r="FJ25">
        <v>0</v>
      </c>
      <c r="FK25">
        <v>0</v>
      </c>
      <c r="FL25" t="s">
        <v>355</v>
      </c>
      <c r="FM25" t="s">
        <v>356</v>
      </c>
      <c r="FN25" t="s">
        <v>357</v>
      </c>
      <c r="FO25" t="s">
        <v>357</v>
      </c>
      <c r="FP25" t="s">
        <v>357</v>
      </c>
      <c r="FQ25" t="s">
        <v>357</v>
      </c>
      <c r="FR25">
        <v>0</v>
      </c>
      <c r="FS25">
        <v>100</v>
      </c>
      <c r="FT25">
        <v>100</v>
      </c>
      <c r="FU25">
        <v>-3.0150000000000001</v>
      </c>
      <c r="FV25">
        <v>-9.7900000000000001E-2</v>
      </c>
      <c r="FW25">
        <v>-3.0146000000000299</v>
      </c>
      <c r="FX25">
        <v>0</v>
      </c>
      <c r="FY25">
        <v>0</v>
      </c>
      <c r="FZ25">
        <v>0</v>
      </c>
      <c r="GA25">
        <v>-9.7890000000001406E-2</v>
      </c>
      <c r="GB25">
        <v>0</v>
      </c>
      <c r="GC25">
        <v>0</v>
      </c>
      <c r="GD25">
        <v>0</v>
      </c>
      <c r="GE25">
        <v>-1</v>
      </c>
      <c r="GF25">
        <v>-1</v>
      </c>
      <c r="GG25">
        <v>-1</v>
      </c>
      <c r="GH25">
        <v>-1</v>
      </c>
      <c r="GI25">
        <v>8.3000000000000007</v>
      </c>
      <c r="GJ25">
        <v>8.1999999999999993</v>
      </c>
      <c r="GK25">
        <v>1.02051</v>
      </c>
      <c r="GL25">
        <v>2.5476100000000002</v>
      </c>
      <c r="GM25">
        <v>1.4477500000000001</v>
      </c>
      <c r="GN25">
        <v>2.3022499999999999</v>
      </c>
      <c r="GO25">
        <v>1.5466299999999999</v>
      </c>
      <c r="GP25">
        <v>2.3901400000000002</v>
      </c>
      <c r="GQ25">
        <v>27.266100000000002</v>
      </c>
      <c r="GR25">
        <v>15.156499999999999</v>
      </c>
      <c r="GS25">
        <v>18</v>
      </c>
      <c r="GT25">
        <v>349.14</v>
      </c>
      <c r="GU25">
        <v>715.71100000000001</v>
      </c>
      <c r="GV25">
        <v>15.2113</v>
      </c>
      <c r="GW25">
        <v>20.6158</v>
      </c>
      <c r="GX25">
        <v>29.999700000000001</v>
      </c>
      <c r="GY25">
        <v>20.636900000000001</v>
      </c>
      <c r="GZ25">
        <v>20.625699999999998</v>
      </c>
      <c r="HA25">
        <v>20.437100000000001</v>
      </c>
      <c r="HB25">
        <v>0</v>
      </c>
      <c r="HC25">
        <v>-30</v>
      </c>
      <c r="HD25">
        <v>15.2972</v>
      </c>
      <c r="HE25">
        <v>400</v>
      </c>
      <c r="HF25">
        <v>0</v>
      </c>
      <c r="HG25">
        <v>101.084</v>
      </c>
      <c r="HH25">
        <v>96.040800000000004</v>
      </c>
    </row>
    <row r="26" spans="1:216" x14ac:dyDescent="0.2">
      <c r="A26">
        <v>8</v>
      </c>
      <c r="B26">
        <v>1689709388</v>
      </c>
      <c r="C26">
        <v>427.90000009536698</v>
      </c>
      <c r="D26" t="s">
        <v>370</v>
      </c>
      <c r="E26" t="s">
        <v>371</v>
      </c>
      <c r="F26" t="s">
        <v>348</v>
      </c>
      <c r="G26" t="s">
        <v>349</v>
      </c>
      <c r="H26" t="s">
        <v>350</v>
      </c>
      <c r="I26" t="s">
        <v>351</v>
      </c>
      <c r="J26" t="s">
        <v>396</v>
      </c>
      <c r="K26" t="s">
        <v>352</v>
      </c>
      <c r="L26">
        <v>1689709388</v>
      </c>
      <c r="M26">
        <f t="shared" si="0"/>
        <v>9.81387008506155E-4</v>
      </c>
      <c r="N26">
        <f t="shared" si="1"/>
        <v>0.9813870085061549</v>
      </c>
      <c r="O26">
        <f t="shared" si="2"/>
        <v>7.1014769139575051</v>
      </c>
      <c r="P26">
        <f t="shared" si="3"/>
        <v>396.23599999999999</v>
      </c>
      <c r="Q26">
        <f t="shared" si="4"/>
        <v>304.81309439577967</v>
      </c>
      <c r="R26">
        <f t="shared" si="5"/>
        <v>30.753852581296254</v>
      </c>
      <c r="S26">
        <f t="shared" si="6"/>
        <v>39.977887287152001</v>
      </c>
      <c r="T26">
        <f t="shared" si="7"/>
        <v>0.13221596921025328</v>
      </c>
      <c r="U26">
        <f t="shared" si="8"/>
        <v>4.2812126584177941</v>
      </c>
      <c r="V26">
        <f t="shared" si="9"/>
        <v>0.12998875512455757</v>
      </c>
      <c r="W26">
        <f t="shared" si="10"/>
        <v>8.1439953166357479E-2</v>
      </c>
      <c r="X26">
        <f t="shared" si="11"/>
        <v>82.698167606641874</v>
      </c>
      <c r="Y26">
        <f t="shared" si="12"/>
        <v>18.104479015931339</v>
      </c>
      <c r="Z26">
        <f t="shared" si="13"/>
        <v>18.104479015931339</v>
      </c>
      <c r="AA26">
        <f t="shared" si="14"/>
        <v>2.0849255712378656</v>
      </c>
      <c r="AB26">
        <f t="shared" si="15"/>
        <v>64.745621559105444</v>
      </c>
      <c r="AC26">
        <f t="shared" si="16"/>
        <v>1.3361107218363999</v>
      </c>
      <c r="AD26">
        <f t="shared" si="17"/>
        <v>2.063631006486951</v>
      </c>
      <c r="AE26">
        <f t="shared" si="18"/>
        <v>0.7488148494014657</v>
      </c>
      <c r="AF26">
        <f t="shared" si="19"/>
        <v>-43.279167075121435</v>
      </c>
      <c r="AG26">
        <f t="shared" si="20"/>
        <v>-37.686223419692276</v>
      </c>
      <c r="AH26">
        <f t="shared" si="21"/>
        <v>-1.7342363345704885</v>
      </c>
      <c r="AI26">
        <f t="shared" si="22"/>
        <v>-1.4592227423193549E-3</v>
      </c>
      <c r="AJ26">
        <v>40</v>
      </c>
      <c r="AK26">
        <v>10</v>
      </c>
      <c r="AL26">
        <f t="shared" si="23"/>
        <v>1</v>
      </c>
      <c r="AM26">
        <f t="shared" si="24"/>
        <v>0</v>
      </c>
      <c r="AN26">
        <f t="shared" si="25"/>
        <v>54923.535161694657</v>
      </c>
      <c r="AO26">
        <f t="shared" si="26"/>
        <v>500.00900000000001</v>
      </c>
      <c r="AP26">
        <f t="shared" si="27"/>
        <v>421.50845699826004</v>
      </c>
      <c r="AQ26">
        <f t="shared" si="28"/>
        <v>0.84300173996520067</v>
      </c>
      <c r="AR26">
        <f t="shared" si="29"/>
        <v>0.16539335813283734</v>
      </c>
      <c r="AS26">
        <v>1689709388</v>
      </c>
      <c r="AT26">
        <v>396.23599999999999</v>
      </c>
      <c r="AU26">
        <v>399.95800000000003</v>
      </c>
      <c r="AV26">
        <v>13.242699999999999</v>
      </c>
      <c r="AW26">
        <v>12.7615</v>
      </c>
      <c r="AX26">
        <v>399.25</v>
      </c>
      <c r="AY26">
        <v>13.3405</v>
      </c>
      <c r="AZ26">
        <v>400.07499999999999</v>
      </c>
      <c r="BA26">
        <v>100.794</v>
      </c>
      <c r="BB26">
        <v>0.100132</v>
      </c>
      <c r="BC26">
        <v>17.941199999999998</v>
      </c>
      <c r="BD26">
        <v>18.1751</v>
      </c>
      <c r="BE26">
        <v>999.9</v>
      </c>
      <c r="BF26">
        <v>0</v>
      </c>
      <c r="BG26">
        <v>0</v>
      </c>
      <c r="BH26">
        <v>9993.75</v>
      </c>
      <c r="BI26">
        <v>0</v>
      </c>
      <c r="BJ26">
        <v>85.302800000000005</v>
      </c>
      <c r="BK26">
        <v>-3.72235</v>
      </c>
      <c r="BL26">
        <v>401.553</v>
      </c>
      <c r="BM26">
        <v>405.12799999999999</v>
      </c>
      <c r="BN26">
        <v>0.481124</v>
      </c>
      <c r="BO26">
        <v>399.95800000000003</v>
      </c>
      <c r="BP26">
        <v>12.7615</v>
      </c>
      <c r="BQ26">
        <v>1.3347800000000001</v>
      </c>
      <c r="BR26">
        <v>1.2862899999999999</v>
      </c>
      <c r="BS26">
        <v>11.196300000000001</v>
      </c>
      <c r="BT26">
        <v>10.6396</v>
      </c>
      <c r="BU26">
        <v>500.00900000000001</v>
      </c>
      <c r="BV26">
        <v>0.89995000000000003</v>
      </c>
      <c r="BW26">
        <v>0.10005</v>
      </c>
      <c r="BX26">
        <v>0</v>
      </c>
      <c r="BY26">
        <v>2.2073999999999998</v>
      </c>
      <c r="BZ26">
        <v>0</v>
      </c>
      <c r="CA26">
        <v>811.56399999999996</v>
      </c>
      <c r="CB26">
        <v>3859.73</v>
      </c>
      <c r="CC26">
        <v>35.25</v>
      </c>
      <c r="CD26">
        <v>39.561999999999998</v>
      </c>
      <c r="CE26">
        <v>37.875</v>
      </c>
      <c r="CF26">
        <v>37</v>
      </c>
      <c r="CG26">
        <v>35.436999999999998</v>
      </c>
      <c r="CH26">
        <v>449.98</v>
      </c>
      <c r="CI26">
        <v>50.03</v>
      </c>
      <c r="CJ26">
        <v>0</v>
      </c>
      <c r="CK26">
        <v>1689709396.2</v>
      </c>
      <c r="CL26">
        <v>0</v>
      </c>
      <c r="CM26">
        <v>1689708832.0999999</v>
      </c>
      <c r="CN26" t="s">
        <v>353</v>
      </c>
      <c r="CO26">
        <v>1689708830.0999999</v>
      </c>
      <c r="CP26">
        <v>1689708832.0999999</v>
      </c>
      <c r="CQ26">
        <v>22</v>
      </c>
      <c r="CR26">
        <v>5.0999999999999997E-2</v>
      </c>
      <c r="CS26">
        <v>8.9999999999999993E-3</v>
      </c>
      <c r="CT26">
        <v>-3.0150000000000001</v>
      </c>
      <c r="CU26">
        <v>-9.8000000000000004E-2</v>
      </c>
      <c r="CV26">
        <v>400</v>
      </c>
      <c r="CW26">
        <v>13</v>
      </c>
      <c r="CX26">
        <v>0.41</v>
      </c>
      <c r="CY26">
        <v>0.18</v>
      </c>
      <c r="CZ26">
        <v>4.7148471244405004</v>
      </c>
      <c r="DA26">
        <v>0.151431260731793</v>
      </c>
      <c r="DB26">
        <v>6.1070531234968299E-2</v>
      </c>
      <c r="DC26">
        <v>1</v>
      </c>
      <c r="DD26">
        <v>399.98020000000002</v>
      </c>
      <c r="DE26">
        <v>-6.9654135338334297E-2</v>
      </c>
      <c r="DF26">
        <v>3.6406867484032601E-2</v>
      </c>
      <c r="DG26">
        <v>-1</v>
      </c>
      <c r="DH26">
        <v>499.99547619047598</v>
      </c>
      <c r="DI26">
        <v>5.6767380766339998E-2</v>
      </c>
      <c r="DJ26">
        <v>7.2186015693338199E-2</v>
      </c>
      <c r="DK26">
        <v>1</v>
      </c>
      <c r="DL26">
        <v>2</v>
      </c>
      <c r="DM26">
        <v>2</v>
      </c>
      <c r="DN26" t="s">
        <v>354</v>
      </c>
      <c r="DO26">
        <v>2.7386400000000002</v>
      </c>
      <c r="DP26">
        <v>2.8382299999999998</v>
      </c>
      <c r="DQ26">
        <v>9.7797200000000001E-2</v>
      </c>
      <c r="DR26">
        <v>9.7459199999999996E-2</v>
      </c>
      <c r="DS26">
        <v>8.0391900000000002E-2</v>
      </c>
      <c r="DT26">
        <v>7.6501200000000005E-2</v>
      </c>
      <c r="DU26">
        <v>26467.5</v>
      </c>
      <c r="DV26">
        <v>28016.5</v>
      </c>
      <c r="DW26">
        <v>27443</v>
      </c>
      <c r="DX26">
        <v>29121.3</v>
      </c>
      <c r="DY26">
        <v>33270.199999999997</v>
      </c>
      <c r="DZ26">
        <v>35861.199999999997</v>
      </c>
      <c r="EA26">
        <v>36693.599999999999</v>
      </c>
      <c r="EB26">
        <v>39523.800000000003</v>
      </c>
      <c r="EC26">
        <v>1.8907</v>
      </c>
      <c r="ED26">
        <v>2.1226699999999998</v>
      </c>
      <c r="EE26">
        <v>7.0478799999999994E-2</v>
      </c>
      <c r="EF26">
        <v>0</v>
      </c>
      <c r="EG26">
        <v>17.0044</v>
      </c>
      <c r="EH26">
        <v>999.9</v>
      </c>
      <c r="EI26">
        <v>44.536999999999999</v>
      </c>
      <c r="EJ26">
        <v>24.047999999999998</v>
      </c>
      <c r="EK26">
        <v>13.273199999999999</v>
      </c>
      <c r="EL26">
        <v>61.657499999999999</v>
      </c>
      <c r="EM26">
        <v>29.182700000000001</v>
      </c>
      <c r="EN26">
        <v>1</v>
      </c>
      <c r="EO26">
        <v>-0.50884099999999999</v>
      </c>
      <c r="EP26">
        <v>1.05541</v>
      </c>
      <c r="EQ26">
        <v>19.951699999999999</v>
      </c>
      <c r="ER26">
        <v>5.2222299999999997</v>
      </c>
      <c r="ES26">
        <v>11.920500000000001</v>
      </c>
      <c r="ET26">
        <v>4.9557000000000002</v>
      </c>
      <c r="EU26">
        <v>3.2975500000000002</v>
      </c>
      <c r="EV26">
        <v>58.3</v>
      </c>
      <c r="EW26">
        <v>9999</v>
      </c>
      <c r="EX26">
        <v>120.9</v>
      </c>
      <c r="EY26">
        <v>3940</v>
      </c>
      <c r="EZ26">
        <v>1.86009</v>
      </c>
      <c r="FA26">
        <v>1.85928</v>
      </c>
      <c r="FB26">
        <v>1.8650599999999999</v>
      </c>
      <c r="FC26">
        <v>1.86907</v>
      </c>
      <c r="FD26">
        <v>1.86382</v>
      </c>
      <c r="FE26">
        <v>1.8638600000000001</v>
      </c>
      <c r="FF26">
        <v>1.8638600000000001</v>
      </c>
      <c r="FG26">
        <v>1.8636600000000001</v>
      </c>
      <c r="FH26">
        <v>0</v>
      </c>
      <c r="FI26">
        <v>0</v>
      </c>
      <c r="FJ26">
        <v>0</v>
      </c>
      <c r="FK26">
        <v>0</v>
      </c>
      <c r="FL26" t="s">
        <v>355</v>
      </c>
      <c r="FM26" t="s">
        <v>356</v>
      </c>
      <c r="FN26" t="s">
        <v>357</v>
      </c>
      <c r="FO26" t="s">
        <v>357</v>
      </c>
      <c r="FP26" t="s">
        <v>357</v>
      </c>
      <c r="FQ26" t="s">
        <v>357</v>
      </c>
      <c r="FR26">
        <v>0</v>
      </c>
      <c r="FS26">
        <v>100</v>
      </c>
      <c r="FT26">
        <v>100</v>
      </c>
      <c r="FU26">
        <v>-3.0139999999999998</v>
      </c>
      <c r="FV26">
        <v>-9.7799999999999998E-2</v>
      </c>
      <c r="FW26">
        <v>-3.0146000000000299</v>
      </c>
      <c r="FX26">
        <v>0</v>
      </c>
      <c r="FY26">
        <v>0</v>
      </c>
      <c r="FZ26">
        <v>0</v>
      </c>
      <c r="GA26">
        <v>-9.7890000000001406E-2</v>
      </c>
      <c r="GB26">
        <v>0</v>
      </c>
      <c r="GC26">
        <v>0</v>
      </c>
      <c r="GD26">
        <v>0</v>
      </c>
      <c r="GE26">
        <v>-1</v>
      </c>
      <c r="GF26">
        <v>-1</v>
      </c>
      <c r="GG26">
        <v>-1</v>
      </c>
      <c r="GH26">
        <v>-1</v>
      </c>
      <c r="GI26">
        <v>9.3000000000000007</v>
      </c>
      <c r="GJ26">
        <v>9.3000000000000007</v>
      </c>
      <c r="GK26">
        <v>1.02173</v>
      </c>
      <c r="GL26">
        <v>2.5378400000000001</v>
      </c>
      <c r="GM26">
        <v>1.4489700000000001</v>
      </c>
      <c r="GN26">
        <v>2.3010299999999999</v>
      </c>
      <c r="GO26">
        <v>1.5466299999999999</v>
      </c>
      <c r="GP26">
        <v>2.3974600000000001</v>
      </c>
      <c r="GQ26">
        <v>27.266100000000002</v>
      </c>
      <c r="GR26">
        <v>15.1652</v>
      </c>
      <c r="GS26">
        <v>18</v>
      </c>
      <c r="GT26">
        <v>349.36599999999999</v>
      </c>
      <c r="GU26">
        <v>715.76300000000003</v>
      </c>
      <c r="GV26">
        <v>15.8339</v>
      </c>
      <c r="GW26">
        <v>20.620999999999999</v>
      </c>
      <c r="GX26">
        <v>30.0001</v>
      </c>
      <c r="GY26">
        <v>20.642199999999999</v>
      </c>
      <c r="GZ26">
        <v>20.631</v>
      </c>
      <c r="HA26">
        <v>20.443000000000001</v>
      </c>
      <c r="HB26">
        <v>0</v>
      </c>
      <c r="HC26">
        <v>-30</v>
      </c>
      <c r="HD26">
        <v>15.8688</v>
      </c>
      <c r="HE26">
        <v>400</v>
      </c>
      <c r="HF26">
        <v>0</v>
      </c>
      <c r="HG26">
        <v>101.08499999999999</v>
      </c>
      <c r="HH26">
        <v>96.036699999999996</v>
      </c>
    </row>
    <row r="27" spans="1:216" x14ac:dyDescent="0.2">
      <c r="A27">
        <v>9</v>
      </c>
      <c r="B27">
        <v>1689709449</v>
      </c>
      <c r="C27">
        <v>488.90000009536698</v>
      </c>
      <c r="D27" t="s">
        <v>372</v>
      </c>
      <c r="E27" t="s">
        <v>373</v>
      </c>
      <c r="F27" t="s">
        <v>348</v>
      </c>
      <c r="G27" t="s">
        <v>349</v>
      </c>
      <c r="H27" t="s">
        <v>350</v>
      </c>
      <c r="I27" t="s">
        <v>351</v>
      </c>
      <c r="J27" t="s">
        <v>396</v>
      </c>
      <c r="K27" t="s">
        <v>352</v>
      </c>
      <c r="L27">
        <v>1689709449</v>
      </c>
      <c r="M27">
        <f t="shared" si="0"/>
        <v>9.7633543881628566E-4</v>
      </c>
      <c r="N27">
        <f t="shared" si="1"/>
        <v>0.97633543881628571</v>
      </c>
      <c r="O27">
        <f t="shared" si="2"/>
        <v>6.2170078836897655</v>
      </c>
      <c r="P27">
        <f t="shared" si="3"/>
        <v>396.76</v>
      </c>
      <c r="Q27">
        <f t="shared" si="4"/>
        <v>316.30491871680164</v>
      </c>
      <c r="R27">
        <f t="shared" si="5"/>
        <v>31.913450629015674</v>
      </c>
      <c r="S27">
        <f t="shared" si="6"/>
        <v>40.030931934084002</v>
      </c>
      <c r="T27">
        <f t="shared" si="7"/>
        <v>0.13247430491173795</v>
      </c>
      <c r="U27">
        <f t="shared" si="8"/>
        <v>4.2915101843279828</v>
      </c>
      <c r="V27">
        <f t="shared" si="9"/>
        <v>0.13024372574064544</v>
      </c>
      <c r="W27">
        <f t="shared" si="10"/>
        <v>8.1599608802094492E-2</v>
      </c>
      <c r="X27">
        <f t="shared" si="11"/>
        <v>62.040542728919512</v>
      </c>
      <c r="Y27">
        <f t="shared" si="12"/>
        <v>18.070152802825078</v>
      </c>
      <c r="Z27">
        <f t="shared" si="13"/>
        <v>18.070152802825078</v>
      </c>
      <c r="AA27">
        <f t="shared" si="14"/>
        <v>2.0804328750962857</v>
      </c>
      <c r="AB27">
        <f t="shared" si="15"/>
        <v>64.579066139887118</v>
      </c>
      <c r="AC27">
        <f t="shared" si="16"/>
        <v>1.3369136674205402</v>
      </c>
      <c r="AD27">
        <f t="shared" si="17"/>
        <v>2.0701966555611095</v>
      </c>
      <c r="AE27">
        <f t="shared" si="18"/>
        <v>0.74351920767574553</v>
      </c>
      <c r="AF27">
        <f t="shared" si="19"/>
        <v>-43.056392851798201</v>
      </c>
      <c r="AG27">
        <f t="shared" si="20"/>
        <v>-18.151146196692498</v>
      </c>
      <c r="AH27">
        <f t="shared" si="21"/>
        <v>-0.83334061385509572</v>
      </c>
      <c r="AI27">
        <f t="shared" si="22"/>
        <v>-3.3693342627927336E-4</v>
      </c>
      <c r="AJ27">
        <v>41</v>
      </c>
      <c r="AK27">
        <v>10</v>
      </c>
      <c r="AL27">
        <f t="shared" si="23"/>
        <v>1</v>
      </c>
      <c r="AM27">
        <f t="shared" si="24"/>
        <v>0</v>
      </c>
      <c r="AN27">
        <f t="shared" si="25"/>
        <v>55089.201591166493</v>
      </c>
      <c r="AO27">
        <f t="shared" si="26"/>
        <v>375.11700000000002</v>
      </c>
      <c r="AP27">
        <f t="shared" si="27"/>
        <v>316.22360099944012</v>
      </c>
      <c r="AQ27">
        <f t="shared" si="28"/>
        <v>0.84299992002345969</v>
      </c>
      <c r="AR27">
        <f t="shared" si="29"/>
        <v>0.16538984564527737</v>
      </c>
      <c r="AS27">
        <v>1689709449</v>
      </c>
      <c r="AT27">
        <v>396.76</v>
      </c>
      <c r="AU27">
        <v>400.04300000000001</v>
      </c>
      <c r="AV27">
        <v>13.2506</v>
      </c>
      <c r="AW27">
        <v>12.771699999999999</v>
      </c>
      <c r="AX27">
        <v>399.774</v>
      </c>
      <c r="AY27">
        <v>13.3485</v>
      </c>
      <c r="AZ27">
        <v>399.92399999999998</v>
      </c>
      <c r="BA27">
        <v>100.795</v>
      </c>
      <c r="BB27">
        <v>9.9575899999999995E-2</v>
      </c>
      <c r="BC27">
        <v>17.991700000000002</v>
      </c>
      <c r="BD27">
        <v>18.168099999999999</v>
      </c>
      <c r="BE27">
        <v>999.9</v>
      </c>
      <c r="BF27">
        <v>0</v>
      </c>
      <c r="BG27">
        <v>0</v>
      </c>
      <c r="BH27">
        <v>10026.9</v>
      </c>
      <c r="BI27">
        <v>0</v>
      </c>
      <c r="BJ27">
        <v>88.558899999999994</v>
      </c>
      <c r="BK27">
        <v>-3.2832300000000001</v>
      </c>
      <c r="BL27">
        <v>402.08800000000002</v>
      </c>
      <c r="BM27">
        <v>405.21800000000002</v>
      </c>
      <c r="BN27">
        <v>0.47890199999999999</v>
      </c>
      <c r="BO27">
        <v>400.04300000000001</v>
      </c>
      <c r="BP27">
        <v>12.771699999999999</v>
      </c>
      <c r="BQ27">
        <v>1.3355999999999999</v>
      </c>
      <c r="BR27">
        <v>1.28732</v>
      </c>
      <c r="BS27">
        <v>11.205500000000001</v>
      </c>
      <c r="BT27">
        <v>10.6517</v>
      </c>
      <c r="BU27">
        <v>375.11700000000002</v>
      </c>
      <c r="BV27">
        <v>0.89999499999999999</v>
      </c>
      <c r="BW27">
        <v>0.100005</v>
      </c>
      <c r="BX27">
        <v>0</v>
      </c>
      <c r="BY27">
        <v>1.9931000000000001</v>
      </c>
      <c r="BZ27">
        <v>0</v>
      </c>
      <c r="CA27">
        <v>703.49599999999998</v>
      </c>
      <c r="CB27">
        <v>2895.68</v>
      </c>
      <c r="CC27">
        <v>34.5</v>
      </c>
      <c r="CD27">
        <v>39.061999999999998</v>
      </c>
      <c r="CE27">
        <v>37.25</v>
      </c>
      <c r="CF27">
        <v>36.625</v>
      </c>
      <c r="CG27">
        <v>34.811999999999998</v>
      </c>
      <c r="CH27">
        <v>337.6</v>
      </c>
      <c r="CI27">
        <v>37.51</v>
      </c>
      <c r="CJ27">
        <v>0</v>
      </c>
      <c r="CK27">
        <v>1689709457.4000001</v>
      </c>
      <c r="CL27">
        <v>0</v>
      </c>
      <c r="CM27">
        <v>1689708832.0999999</v>
      </c>
      <c r="CN27" t="s">
        <v>353</v>
      </c>
      <c r="CO27">
        <v>1689708830.0999999</v>
      </c>
      <c r="CP27">
        <v>1689708832.0999999</v>
      </c>
      <c r="CQ27">
        <v>22</v>
      </c>
      <c r="CR27">
        <v>5.0999999999999997E-2</v>
      </c>
      <c r="CS27">
        <v>8.9999999999999993E-3</v>
      </c>
      <c r="CT27">
        <v>-3.0150000000000001</v>
      </c>
      <c r="CU27">
        <v>-9.8000000000000004E-2</v>
      </c>
      <c r="CV27">
        <v>400</v>
      </c>
      <c r="CW27">
        <v>13</v>
      </c>
      <c r="CX27">
        <v>0.41</v>
      </c>
      <c r="CY27">
        <v>0.18</v>
      </c>
      <c r="CZ27">
        <v>4.01006786549575</v>
      </c>
      <c r="DA27">
        <v>-7.6580562572015301E-2</v>
      </c>
      <c r="DB27">
        <v>3.8581838909532602E-2</v>
      </c>
      <c r="DC27">
        <v>1</v>
      </c>
      <c r="DD27">
        <v>399.97180952380899</v>
      </c>
      <c r="DE27">
        <v>-9.4363636363653705E-2</v>
      </c>
      <c r="DF27">
        <v>2.5730506347836201E-2</v>
      </c>
      <c r="DG27">
        <v>-1</v>
      </c>
      <c r="DH27">
        <v>375.0154</v>
      </c>
      <c r="DI27">
        <v>-5.0444750318287601E-2</v>
      </c>
      <c r="DJ27">
        <v>0.14363091589209201</v>
      </c>
      <c r="DK27">
        <v>1</v>
      </c>
      <c r="DL27">
        <v>2</v>
      </c>
      <c r="DM27">
        <v>2</v>
      </c>
      <c r="DN27" t="s">
        <v>354</v>
      </c>
      <c r="DO27">
        <v>2.7382</v>
      </c>
      <c r="DP27">
        <v>2.8379599999999998</v>
      </c>
      <c r="DQ27">
        <v>9.7895200000000002E-2</v>
      </c>
      <c r="DR27">
        <v>9.7475500000000007E-2</v>
      </c>
      <c r="DS27">
        <v>8.0427100000000001E-2</v>
      </c>
      <c r="DT27">
        <v>7.6546000000000003E-2</v>
      </c>
      <c r="DU27">
        <v>26464.400000000001</v>
      </c>
      <c r="DV27">
        <v>28015</v>
      </c>
      <c r="DW27">
        <v>27442.799999999999</v>
      </c>
      <c r="DX27">
        <v>29120.3</v>
      </c>
      <c r="DY27">
        <v>33268.199999999997</v>
      </c>
      <c r="DZ27">
        <v>35858.400000000001</v>
      </c>
      <c r="EA27">
        <v>36692.800000000003</v>
      </c>
      <c r="EB27">
        <v>39522.6</v>
      </c>
      <c r="EC27">
        <v>1.8898299999999999</v>
      </c>
      <c r="ED27">
        <v>2.12235</v>
      </c>
      <c r="EE27">
        <v>7.0378200000000002E-2</v>
      </c>
      <c r="EF27">
        <v>0</v>
      </c>
      <c r="EG27">
        <v>16.999199999999998</v>
      </c>
      <c r="EH27">
        <v>999.9</v>
      </c>
      <c r="EI27">
        <v>44.475999999999999</v>
      </c>
      <c r="EJ27">
        <v>24.058</v>
      </c>
      <c r="EK27">
        <v>13.261799999999999</v>
      </c>
      <c r="EL27">
        <v>61.737499999999997</v>
      </c>
      <c r="EM27">
        <v>29.475200000000001</v>
      </c>
      <c r="EN27">
        <v>1</v>
      </c>
      <c r="EO27">
        <v>-0.50817800000000002</v>
      </c>
      <c r="EP27">
        <v>0.98688399999999998</v>
      </c>
      <c r="EQ27">
        <v>19.955300000000001</v>
      </c>
      <c r="ER27">
        <v>5.2222299999999997</v>
      </c>
      <c r="ES27">
        <v>11.920500000000001</v>
      </c>
      <c r="ET27">
        <v>4.9556500000000003</v>
      </c>
      <c r="EU27">
        <v>3.2976299999999998</v>
      </c>
      <c r="EV27">
        <v>58.4</v>
      </c>
      <c r="EW27">
        <v>9999</v>
      </c>
      <c r="EX27">
        <v>120.9</v>
      </c>
      <c r="EY27">
        <v>3941.6</v>
      </c>
      <c r="EZ27">
        <v>1.86008</v>
      </c>
      <c r="FA27">
        <v>1.85928</v>
      </c>
      <c r="FB27">
        <v>1.8650800000000001</v>
      </c>
      <c r="FC27">
        <v>1.86907</v>
      </c>
      <c r="FD27">
        <v>1.86381</v>
      </c>
      <c r="FE27">
        <v>1.8638600000000001</v>
      </c>
      <c r="FF27">
        <v>1.8638600000000001</v>
      </c>
      <c r="FG27">
        <v>1.8636699999999999</v>
      </c>
      <c r="FH27">
        <v>0</v>
      </c>
      <c r="FI27">
        <v>0</v>
      </c>
      <c r="FJ27">
        <v>0</v>
      </c>
      <c r="FK27">
        <v>0</v>
      </c>
      <c r="FL27" t="s">
        <v>355</v>
      </c>
      <c r="FM27" t="s">
        <v>356</v>
      </c>
      <c r="FN27" t="s">
        <v>357</v>
      </c>
      <c r="FO27" t="s">
        <v>357</v>
      </c>
      <c r="FP27" t="s">
        <v>357</v>
      </c>
      <c r="FQ27" t="s">
        <v>357</v>
      </c>
      <c r="FR27">
        <v>0</v>
      </c>
      <c r="FS27">
        <v>100</v>
      </c>
      <c r="FT27">
        <v>100</v>
      </c>
      <c r="FU27">
        <v>-3.0139999999999998</v>
      </c>
      <c r="FV27">
        <v>-9.7900000000000001E-2</v>
      </c>
      <c r="FW27">
        <v>-3.0146000000000299</v>
      </c>
      <c r="FX27">
        <v>0</v>
      </c>
      <c r="FY27">
        <v>0</v>
      </c>
      <c r="FZ27">
        <v>0</v>
      </c>
      <c r="GA27">
        <v>-9.7890000000001406E-2</v>
      </c>
      <c r="GB27">
        <v>0</v>
      </c>
      <c r="GC27">
        <v>0</v>
      </c>
      <c r="GD27">
        <v>0</v>
      </c>
      <c r="GE27">
        <v>-1</v>
      </c>
      <c r="GF27">
        <v>-1</v>
      </c>
      <c r="GG27">
        <v>-1</v>
      </c>
      <c r="GH27">
        <v>-1</v>
      </c>
      <c r="GI27">
        <v>10.3</v>
      </c>
      <c r="GJ27">
        <v>10.3</v>
      </c>
      <c r="GK27">
        <v>1.02173</v>
      </c>
      <c r="GL27">
        <v>2.5415000000000001</v>
      </c>
      <c r="GM27">
        <v>1.4477500000000001</v>
      </c>
      <c r="GN27">
        <v>2.3034699999999999</v>
      </c>
      <c r="GO27">
        <v>1.5466299999999999</v>
      </c>
      <c r="GP27">
        <v>2.4853499999999999</v>
      </c>
      <c r="GQ27">
        <v>27.286899999999999</v>
      </c>
      <c r="GR27">
        <v>15.1652</v>
      </c>
      <c r="GS27">
        <v>18</v>
      </c>
      <c r="GT27">
        <v>349.02600000000001</v>
      </c>
      <c r="GU27">
        <v>715.49599999999998</v>
      </c>
      <c r="GV27">
        <v>16.159099999999999</v>
      </c>
      <c r="GW27">
        <v>20.626300000000001</v>
      </c>
      <c r="GX27">
        <v>30.0002</v>
      </c>
      <c r="GY27">
        <v>20.647400000000001</v>
      </c>
      <c r="GZ27">
        <v>20.634499999999999</v>
      </c>
      <c r="HA27">
        <v>20.453299999999999</v>
      </c>
      <c r="HB27">
        <v>0</v>
      </c>
      <c r="HC27">
        <v>-30</v>
      </c>
      <c r="HD27">
        <v>16.165199999999999</v>
      </c>
      <c r="HE27">
        <v>400</v>
      </c>
      <c r="HF27">
        <v>0</v>
      </c>
      <c r="HG27">
        <v>101.084</v>
      </c>
      <c r="HH27">
        <v>96.033600000000007</v>
      </c>
    </row>
    <row r="28" spans="1:216" x14ac:dyDescent="0.2">
      <c r="A28">
        <v>10</v>
      </c>
      <c r="B28">
        <v>1689709510</v>
      </c>
      <c r="C28">
        <v>549.90000009536698</v>
      </c>
      <c r="D28" t="s">
        <v>374</v>
      </c>
      <c r="E28" t="s">
        <v>375</v>
      </c>
      <c r="F28" t="s">
        <v>348</v>
      </c>
      <c r="G28" t="s">
        <v>349</v>
      </c>
      <c r="H28" t="s">
        <v>350</v>
      </c>
      <c r="I28" t="s">
        <v>351</v>
      </c>
      <c r="J28" t="s">
        <v>396</v>
      </c>
      <c r="K28" t="s">
        <v>352</v>
      </c>
      <c r="L28">
        <v>1689709510</v>
      </c>
      <c r="M28">
        <f t="shared" si="0"/>
        <v>9.2512017134891279E-4</v>
      </c>
      <c r="N28">
        <f t="shared" si="1"/>
        <v>0.92512017134891278</v>
      </c>
      <c r="O28">
        <f t="shared" si="2"/>
        <v>4.5204880892549513</v>
      </c>
      <c r="P28">
        <f t="shared" si="3"/>
        <v>397.54</v>
      </c>
      <c r="Q28">
        <f t="shared" si="4"/>
        <v>336.07403157658791</v>
      </c>
      <c r="R28">
        <f t="shared" si="5"/>
        <v>33.908768605905856</v>
      </c>
      <c r="S28">
        <f t="shared" si="6"/>
        <v>40.110483420436005</v>
      </c>
      <c r="T28">
        <f t="shared" si="7"/>
        <v>0.12830434671700733</v>
      </c>
      <c r="U28">
        <f t="shared" si="8"/>
        <v>4.2851623068586662</v>
      </c>
      <c r="V28">
        <f t="shared" si="9"/>
        <v>0.12620774052420278</v>
      </c>
      <c r="W28">
        <f t="shared" si="10"/>
        <v>7.9065355727835726E-2</v>
      </c>
      <c r="X28">
        <f t="shared" si="11"/>
        <v>41.36354283</v>
      </c>
      <c r="Y28">
        <f t="shared" si="12"/>
        <v>17.931341335689186</v>
      </c>
      <c r="Z28">
        <f t="shared" si="13"/>
        <v>17.931341335689186</v>
      </c>
      <c r="AA28">
        <f t="shared" si="14"/>
        <v>2.062351386664834</v>
      </c>
      <c r="AB28">
        <f t="shared" si="15"/>
        <v>64.751987024201057</v>
      </c>
      <c r="AC28">
        <f t="shared" si="16"/>
        <v>1.3352167891139</v>
      </c>
      <c r="AD28">
        <f t="shared" si="17"/>
        <v>2.0620475918597876</v>
      </c>
      <c r="AE28">
        <f t="shared" si="18"/>
        <v>0.72713459755093401</v>
      </c>
      <c r="AF28">
        <f t="shared" si="19"/>
        <v>-40.797799556487057</v>
      </c>
      <c r="AG28">
        <f t="shared" si="20"/>
        <v>-0.54089928161961287</v>
      </c>
      <c r="AH28">
        <f t="shared" si="21"/>
        <v>-2.4844291803789192E-2</v>
      </c>
      <c r="AI28">
        <f t="shared" si="22"/>
        <v>-2.9991045769062197E-7</v>
      </c>
      <c r="AJ28">
        <v>40</v>
      </c>
      <c r="AK28">
        <v>10</v>
      </c>
      <c r="AL28">
        <f t="shared" si="23"/>
        <v>1</v>
      </c>
      <c r="AM28">
        <f t="shared" si="24"/>
        <v>0</v>
      </c>
      <c r="AN28">
        <f t="shared" si="25"/>
        <v>54993.102183634292</v>
      </c>
      <c r="AO28">
        <f t="shared" si="26"/>
        <v>250.09700000000001</v>
      </c>
      <c r="AP28">
        <f t="shared" si="27"/>
        <v>210.831771</v>
      </c>
      <c r="AQ28">
        <f t="shared" si="28"/>
        <v>0.84299999999999997</v>
      </c>
      <c r="AR28">
        <f t="shared" si="29"/>
        <v>0.16538999999999998</v>
      </c>
      <c r="AS28">
        <v>1689709510</v>
      </c>
      <c r="AT28">
        <v>397.54</v>
      </c>
      <c r="AU28">
        <v>399.97</v>
      </c>
      <c r="AV28">
        <v>13.233499999999999</v>
      </c>
      <c r="AW28">
        <v>12.7797</v>
      </c>
      <c r="AX28">
        <v>400.55399999999997</v>
      </c>
      <c r="AY28">
        <v>13.3314</v>
      </c>
      <c r="AZ28">
        <v>399.91199999999998</v>
      </c>
      <c r="BA28">
        <v>100.797</v>
      </c>
      <c r="BB28">
        <v>9.9723400000000004E-2</v>
      </c>
      <c r="BC28">
        <v>17.928999999999998</v>
      </c>
      <c r="BD28">
        <v>18.068899999999999</v>
      </c>
      <c r="BE28">
        <v>999.9</v>
      </c>
      <c r="BF28">
        <v>0</v>
      </c>
      <c r="BG28">
        <v>0</v>
      </c>
      <c r="BH28">
        <v>10006.200000000001</v>
      </c>
      <c r="BI28">
        <v>0</v>
      </c>
      <c r="BJ28">
        <v>85.489000000000004</v>
      </c>
      <c r="BK28">
        <v>-2.4305699999999999</v>
      </c>
      <c r="BL28">
        <v>402.87099999999998</v>
      </c>
      <c r="BM28">
        <v>405.14800000000002</v>
      </c>
      <c r="BN28">
        <v>0.45379399999999998</v>
      </c>
      <c r="BO28">
        <v>399.97</v>
      </c>
      <c r="BP28">
        <v>12.7797</v>
      </c>
      <c r="BQ28">
        <v>1.3339000000000001</v>
      </c>
      <c r="BR28">
        <v>1.28816</v>
      </c>
      <c r="BS28">
        <v>11.186299999999999</v>
      </c>
      <c r="BT28">
        <v>10.6614</v>
      </c>
      <c r="BU28">
        <v>250.09700000000001</v>
      </c>
      <c r="BV28">
        <v>0.90000199999999997</v>
      </c>
      <c r="BW28">
        <v>9.9998299999999998E-2</v>
      </c>
      <c r="BX28">
        <v>0</v>
      </c>
      <c r="BY28">
        <v>2.1661999999999999</v>
      </c>
      <c r="BZ28">
        <v>0</v>
      </c>
      <c r="CA28">
        <v>577.524</v>
      </c>
      <c r="CB28">
        <v>1930.61</v>
      </c>
      <c r="CC28">
        <v>33.75</v>
      </c>
      <c r="CD28">
        <v>38.561999999999998</v>
      </c>
      <c r="CE28">
        <v>36.625</v>
      </c>
      <c r="CF28">
        <v>36.186999999999998</v>
      </c>
      <c r="CG28">
        <v>34.186999999999998</v>
      </c>
      <c r="CH28">
        <v>225.09</v>
      </c>
      <c r="CI28">
        <v>25.01</v>
      </c>
      <c r="CJ28">
        <v>0</v>
      </c>
      <c r="CK28">
        <v>1689709518</v>
      </c>
      <c r="CL28">
        <v>0</v>
      </c>
      <c r="CM28">
        <v>1689708832.0999999</v>
      </c>
      <c r="CN28" t="s">
        <v>353</v>
      </c>
      <c r="CO28">
        <v>1689708830.0999999</v>
      </c>
      <c r="CP28">
        <v>1689708832.0999999</v>
      </c>
      <c r="CQ28">
        <v>22</v>
      </c>
      <c r="CR28">
        <v>5.0999999999999997E-2</v>
      </c>
      <c r="CS28">
        <v>8.9999999999999993E-3</v>
      </c>
      <c r="CT28">
        <v>-3.0150000000000001</v>
      </c>
      <c r="CU28">
        <v>-9.8000000000000004E-2</v>
      </c>
      <c r="CV28">
        <v>400</v>
      </c>
      <c r="CW28">
        <v>13</v>
      </c>
      <c r="CX28">
        <v>0.41</v>
      </c>
      <c r="CY28">
        <v>0.18</v>
      </c>
      <c r="CZ28">
        <v>2.99327674657515</v>
      </c>
      <c r="DA28">
        <v>-0.23638870797606601</v>
      </c>
      <c r="DB28">
        <v>4.2534155605329603E-2</v>
      </c>
      <c r="DC28">
        <v>1</v>
      </c>
      <c r="DD28">
        <v>399.98540000000003</v>
      </c>
      <c r="DE28">
        <v>-5.2240601503853602E-2</v>
      </c>
      <c r="DF28">
        <v>2.2751703232940901E-2</v>
      </c>
      <c r="DG28">
        <v>-1</v>
      </c>
      <c r="DH28">
        <v>250.04339999999999</v>
      </c>
      <c r="DI28">
        <v>-0.25654790673696198</v>
      </c>
      <c r="DJ28">
        <v>0.102246955944907</v>
      </c>
      <c r="DK28">
        <v>1</v>
      </c>
      <c r="DL28">
        <v>2</v>
      </c>
      <c r="DM28">
        <v>2</v>
      </c>
      <c r="DN28" t="s">
        <v>354</v>
      </c>
      <c r="DO28">
        <v>2.7381700000000002</v>
      </c>
      <c r="DP28">
        <v>2.8379300000000001</v>
      </c>
      <c r="DQ28">
        <v>9.8043099999999994E-2</v>
      </c>
      <c r="DR28">
        <v>9.7464499999999996E-2</v>
      </c>
      <c r="DS28">
        <v>8.03532E-2</v>
      </c>
      <c r="DT28">
        <v>7.6583300000000007E-2</v>
      </c>
      <c r="DU28">
        <v>26460.400000000001</v>
      </c>
      <c r="DV28">
        <v>28015.9</v>
      </c>
      <c r="DW28">
        <v>27443.200000000001</v>
      </c>
      <c r="DX28">
        <v>29120.9</v>
      </c>
      <c r="DY28">
        <v>33271.9</v>
      </c>
      <c r="DZ28">
        <v>35857.9</v>
      </c>
      <c r="EA28">
        <v>36693.800000000003</v>
      </c>
      <c r="EB28">
        <v>39523.699999999997</v>
      </c>
      <c r="EC28">
        <v>1.8902300000000001</v>
      </c>
      <c r="ED28">
        <v>2.1225200000000002</v>
      </c>
      <c r="EE28">
        <v>6.5579999999999999E-2</v>
      </c>
      <c r="EF28">
        <v>0</v>
      </c>
      <c r="EG28">
        <v>16.979500000000002</v>
      </c>
      <c r="EH28">
        <v>999.9</v>
      </c>
      <c r="EI28">
        <v>44.427</v>
      </c>
      <c r="EJ28">
        <v>24.097999999999999</v>
      </c>
      <c r="EK28">
        <v>13.2782</v>
      </c>
      <c r="EL28">
        <v>62.057499999999997</v>
      </c>
      <c r="EM28">
        <v>29.527200000000001</v>
      </c>
      <c r="EN28">
        <v>1</v>
      </c>
      <c r="EO28">
        <v>-0.50854699999999997</v>
      </c>
      <c r="EP28">
        <v>1.0973299999999999</v>
      </c>
      <c r="EQ28">
        <v>19.951899999999998</v>
      </c>
      <c r="ER28">
        <v>5.2172900000000002</v>
      </c>
      <c r="ES28">
        <v>11.920400000000001</v>
      </c>
      <c r="ET28">
        <v>4.9557000000000002</v>
      </c>
      <c r="EU28">
        <v>3.2976999999999999</v>
      </c>
      <c r="EV28">
        <v>58.4</v>
      </c>
      <c r="EW28">
        <v>9999</v>
      </c>
      <c r="EX28">
        <v>120.9</v>
      </c>
      <c r="EY28">
        <v>3942.9</v>
      </c>
      <c r="EZ28">
        <v>1.8601000000000001</v>
      </c>
      <c r="FA28">
        <v>1.85928</v>
      </c>
      <c r="FB28">
        <v>1.8650800000000001</v>
      </c>
      <c r="FC28">
        <v>1.8691</v>
      </c>
      <c r="FD28">
        <v>1.8638300000000001</v>
      </c>
      <c r="FE28">
        <v>1.8638600000000001</v>
      </c>
      <c r="FF28">
        <v>1.8638600000000001</v>
      </c>
      <c r="FG28">
        <v>1.8636600000000001</v>
      </c>
      <c r="FH28">
        <v>0</v>
      </c>
      <c r="FI28">
        <v>0</v>
      </c>
      <c r="FJ28">
        <v>0</v>
      </c>
      <c r="FK28">
        <v>0</v>
      </c>
      <c r="FL28" t="s">
        <v>355</v>
      </c>
      <c r="FM28" t="s">
        <v>356</v>
      </c>
      <c r="FN28" t="s">
        <v>357</v>
      </c>
      <c r="FO28" t="s">
        <v>357</v>
      </c>
      <c r="FP28" t="s">
        <v>357</v>
      </c>
      <c r="FQ28" t="s">
        <v>357</v>
      </c>
      <c r="FR28">
        <v>0</v>
      </c>
      <c r="FS28">
        <v>100</v>
      </c>
      <c r="FT28">
        <v>100</v>
      </c>
      <c r="FU28">
        <v>-3.0139999999999998</v>
      </c>
      <c r="FV28">
        <v>-9.7900000000000001E-2</v>
      </c>
      <c r="FW28">
        <v>-3.0146000000000299</v>
      </c>
      <c r="FX28">
        <v>0</v>
      </c>
      <c r="FY28">
        <v>0</v>
      </c>
      <c r="FZ28">
        <v>0</v>
      </c>
      <c r="GA28">
        <v>-9.7890000000001406E-2</v>
      </c>
      <c r="GB28">
        <v>0</v>
      </c>
      <c r="GC28">
        <v>0</v>
      </c>
      <c r="GD28">
        <v>0</v>
      </c>
      <c r="GE28">
        <v>-1</v>
      </c>
      <c r="GF28">
        <v>-1</v>
      </c>
      <c r="GG28">
        <v>-1</v>
      </c>
      <c r="GH28">
        <v>-1</v>
      </c>
      <c r="GI28">
        <v>11.3</v>
      </c>
      <c r="GJ28">
        <v>11.3</v>
      </c>
      <c r="GK28">
        <v>1.02173</v>
      </c>
      <c r="GL28">
        <v>2.5415000000000001</v>
      </c>
      <c r="GM28">
        <v>1.4489700000000001</v>
      </c>
      <c r="GN28">
        <v>2.2973599999999998</v>
      </c>
      <c r="GO28">
        <v>1.5466299999999999</v>
      </c>
      <c r="GP28">
        <v>2.47925</v>
      </c>
      <c r="GQ28">
        <v>27.286899999999999</v>
      </c>
      <c r="GR28">
        <v>15.156499999999999</v>
      </c>
      <c r="GS28">
        <v>18</v>
      </c>
      <c r="GT28">
        <v>349.185</v>
      </c>
      <c r="GU28">
        <v>715.64099999999996</v>
      </c>
      <c r="GV28">
        <v>15.813000000000001</v>
      </c>
      <c r="GW28">
        <v>20.622800000000002</v>
      </c>
      <c r="GX28">
        <v>29.9999</v>
      </c>
      <c r="GY28">
        <v>20.645700000000001</v>
      </c>
      <c r="GZ28">
        <v>20.6328</v>
      </c>
      <c r="HA28">
        <v>20.465399999999999</v>
      </c>
      <c r="HB28">
        <v>0</v>
      </c>
      <c r="HC28">
        <v>-30</v>
      </c>
      <c r="HD28">
        <v>15.848599999999999</v>
      </c>
      <c r="HE28">
        <v>400</v>
      </c>
      <c r="HF28">
        <v>0</v>
      </c>
      <c r="HG28">
        <v>101.086</v>
      </c>
      <c r="HH28">
        <v>96.035899999999998</v>
      </c>
    </row>
    <row r="29" spans="1:216" x14ac:dyDescent="0.2">
      <c r="A29">
        <v>11</v>
      </c>
      <c r="B29">
        <v>1689709571</v>
      </c>
      <c r="C29">
        <v>610.90000009536698</v>
      </c>
      <c r="D29" t="s">
        <v>376</v>
      </c>
      <c r="E29" t="s">
        <v>377</v>
      </c>
      <c r="F29" t="s">
        <v>348</v>
      </c>
      <c r="G29" t="s">
        <v>349</v>
      </c>
      <c r="H29" t="s">
        <v>350</v>
      </c>
      <c r="I29" t="s">
        <v>351</v>
      </c>
      <c r="J29" t="s">
        <v>396</v>
      </c>
      <c r="K29" t="s">
        <v>352</v>
      </c>
      <c r="L29">
        <v>1689709571</v>
      </c>
      <c r="M29">
        <f t="shared" si="0"/>
        <v>9.8972682033418862E-4</v>
      </c>
      <c r="N29">
        <f t="shared" si="1"/>
        <v>0.98972682033418868</v>
      </c>
      <c r="O29">
        <f t="shared" si="2"/>
        <v>3.2938517103006402</v>
      </c>
      <c r="P29">
        <f t="shared" si="3"/>
        <v>398.14600000000002</v>
      </c>
      <c r="Q29">
        <f t="shared" si="4"/>
        <v>355.29154618290841</v>
      </c>
      <c r="R29">
        <f t="shared" si="5"/>
        <v>35.848183617045827</v>
      </c>
      <c r="S29">
        <f t="shared" si="6"/>
        <v>40.172109547026807</v>
      </c>
      <c r="T29">
        <f t="shared" si="7"/>
        <v>0.13900972800644965</v>
      </c>
      <c r="U29">
        <f t="shared" si="8"/>
        <v>4.2830801909646672</v>
      </c>
      <c r="V29">
        <f t="shared" si="9"/>
        <v>0.13655109514200142</v>
      </c>
      <c r="W29">
        <f t="shared" si="10"/>
        <v>8.5561710794462495E-2</v>
      </c>
      <c r="X29">
        <f t="shared" si="11"/>
        <v>29.738883623291251</v>
      </c>
      <c r="Y29">
        <f t="shared" si="12"/>
        <v>17.890715032066861</v>
      </c>
      <c r="Z29">
        <f t="shared" si="13"/>
        <v>17.890715032066861</v>
      </c>
      <c r="AA29">
        <f t="shared" si="14"/>
        <v>2.0570855770937859</v>
      </c>
      <c r="AB29">
        <f t="shared" si="15"/>
        <v>64.812003367219461</v>
      </c>
      <c r="AC29">
        <f t="shared" si="16"/>
        <v>1.3380781551988601</v>
      </c>
      <c r="AD29">
        <f t="shared" si="17"/>
        <v>2.0645529927803956</v>
      </c>
      <c r="AE29">
        <f t="shared" si="18"/>
        <v>0.71900742189492584</v>
      </c>
      <c r="AF29">
        <f t="shared" si="19"/>
        <v>-43.64695277673772</v>
      </c>
      <c r="AG29">
        <f t="shared" si="20"/>
        <v>13.296911503275318</v>
      </c>
      <c r="AH29">
        <f t="shared" si="21"/>
        <v>0.61097623211465801</v>
      </c>
      <c r="AI29">
        <f t="shared" si="22"/>
        <v>-1.8141805649207754E-4</v>
      </c>
      <c r="AJ29">
        <v>40</v>
      </c>
      <c r="AK29">
        <v>10</v>
      </c>
      <c r="AL29">
        <f t="shared" si="23"/>
        <v>1</v>
      </c>
      <c r="AM29">
        <f t="shared" si="24"/>
        <v>0</v>
      </c>
      <c r="AN29">
        <f t="shared" si="25"/>
        <v>54954.053753262357</v>
      </c>
      <c r="AO29">
        <f t="shared" si="26"/>
        <v>179.804</v>
      </c>
      <c r="AP29">
        <f t="shared" si="27"/>
        <v>151.57534198097991</v>
      </c>
      <c r="AQ29">
        <f t="shared" si="28"/>
        <v>0.84300317001279124</v>
      </c>
      <c r="AR29">
        <f t="shared" si="29"/>
        <v>0.16539611812468716</v>
      </c>
      <c r="AS29">
        <v>1689709571</v>
      </c>
      <c r="AT29">
        <v>398.14600000000002</v>
      </c>
      <c r="AU29">
        <v>399.97899999999998</v>
      </c>
      <c r="AV29">
        <v>13.261699999999999</v>
      </c>
      <c r="AW29">
        <v>12.776300000000001</v>
      </c>
      <c r="AX29">
        <v>401.16</v>
      </c>
      <c r="AY29">
        <v>13.3596</v>
      </c>
      <c r="AZ29">
        <v>399.976</v>
      </c>
      <c r="BA29">
        <v>100.798</v>
      </c>
      <c r="BB29">
        <v>9.9935800000000005E-2</v>
      </c>
      <c r="BC29">
        <v>17.9483</v>
      </c>
      <c r="BD29">
        <v>18.0534</v>
      </c>
      <c r="BE29">
        <v>999.9</v>
      </c>
      <c r="BF29">
        <v>0</v>
      </c>
      <c r="BG29">
        <v>0</v>
      </c>
      <c r="BH29">
        <v>9999.3799999999992</v>
      </c>
      <c r="BI29">
        <v>0</v>
      </c>
      <c r="BJ29">
        <v>81.760199999999998</v>
      </c>
      <c r="BK29">
        <v>-1.83325</v>
      </c>
      <c r="BL29">
        <v>403.49700000000001</v>
      </c>
      <c r="BM29">
        <v>405.15499999999997</v>
      </c>
      <c r="BN29">
        <v>0.48533500000000002</v>
      </c>
      <c r="BO29">
        <v>399.97899999999998</v>
      </c>
      <c r="BP29">
        <v>12.776300000000001</v>
      </c>
      <c r="BQ29">
        <v>1.3367500000000001</v>
      </c>
      <c r="BR29">
        <v>1.28783</v>
      </c>
      <c r="BS29">
        <v>11.2186</v>
      </c>
      <c r="BT29">
        <v>10.6576</v>
      </c>
      <c r="BU29">
        <v>179.804</v>
      </c>
      <c r="BV29">
        <v>0.89989699999999995</v>
      </c>
      <c r="BW29">
        <v>0.100103</v>
      </c>
      <c r="BX29">
        <v>0</v>
      </c>
      <c r="BY29">
        <v>2.1562000000000001</v>
      </c>
      <c r="BZ29">
        <v>0</v>
      </c>
      <c r="CA29">
        <v>497.90699999999998</v>
      </c>
      <c r="CB29">
        <v>1387.94</v>
      </c>
      <c r="CC29">
        <v>33.061999999999998</v>
      </c>
      <c r="CD29">
        <v>38.061999999999998</v>
      </c>
      <c r="CE29">
        <v>36</v>
      </c>
      <c r="CF29">
        <v>35.686999999999998</v>
      </c>
      <c r="CG29">
        <v>33.561999999999998</v>
      </c>
      <c r="CH29">
        <v>161.81</v>
      </c>
      <c r="CI29">
        <v>18</v>
      </c>
      <c r="CJ29">
        <v>0</v>
      </c>
      <c r="CK29">
        <v>1689709579.2</v>
      </c>
      <c r="CL29">
        <v>0</v>
      </c>
      <c r="CM29">
        <v>1689708832.0999999</v>
      </c>
      <c r="CN29" t="s">
        <v>353</v>
      </c>
      <c r="CO29">
        <v>1689708830.0999999</v>
      </c>
      <c r="CP29">
        <v>1689708832.0999999</v>
      </c>
      <c r="CQ29">
        <v>22</v>
      </c>
      <c r="CR29">
        <v>5.0999999999999997E-2</v>
      </c>
      <c r="CS29">
        <v>8.9999999999999993E-3</v>
      </c>
      <c r="CT29">
        <v>-3.0150000000000001</v>
      </c>
      <c r="CU29">
        <v>-9.8000000000000004E-2</v>
      </c>
      <c r="CV29">
        <v>400</v>
      </c>
      <c r="CW29">
        <v>13</v>
      </c>
      <c r="CX29">
        <v>0.41</v>
      </c>
      <c r="CY29">
        <v>0.18</v>
      </c>
      <c r="CZ29">
        <v>2.1843286078319699</v>
      </c>
      <c r="DA29">
        <v>-0.24893925624753099</v>
      </c>
      <c r="DB29">
        <v>6.8304377455946697E-2</v>
      </c>
      <c r="DC29">
        <v>1</v>
      </c>
      <c r="DD29">
        <v>399.97800000000001</v>
      </c>
      <c r="DE29">
        <v>-0.109172932330154</v>
      </c>
      <c r="DF29">
        <v>3.8310572953162703E-2</v>
      </c>
      <c r="DG29">
        <v>-1</v>
      </c>
      <c r="DH29">
        <v>180.04329999999999</v>
      </c>
      <c r="DI29">
        <v>0.25087253061720199</v>
      </c>
      <c r="DJ29">
        <v>0.13927458490334599</v>
      </c>
      <c r="DK29">
        <v>1</v>
      </c>
      <c r="DL29">
        <v>2</v>
      </c>
      <c r="DM29">
        <v>2</v>
      </c>
      <c r="DN29" t="s">
        <v>354</v>
      </c>
      <c r="DO29">
        <v>2.7383700000000002</v>
      </c>
      <c r="DP29">
        <v>2.8380800000000002</v>
      </c>
      <c r="DQ29">
        <v>9.8159099999999999E-2</v>
      </c>
      <c r="DR29">
        <v>9.7468399999999997E-2</v>
      </c>
      <c r="DS29">
        <v>8.0480800000000005E-2</v>
      </c>
      <c r="DT29">
        <v>7.6570299999999994E-2</v>
      </c>
      <c r="DU29">
        <v>26457.9</v>
      </c>
      <c r="DV29">
        <v>28016.400000000001</v>
      </c>
      <c r="DW29">
        <v>27444.1</v>
      </c>
      <c r="DX29">
        <v>29121.4</v>
      </c>
      <c r="DY29">
        <v>33268.400000000001</v>
      </c>
      <c r="DZ29">
        <v>35858.699999999997</v>
      </c>
      <c r="EA29">
        <v>36695.300000000003</v>
      </c>
      <c r="EB29">
        <v>39524</v>
      </c>
      <c r="EC29">
        <v>1.8904000000000001</v>
      </c>
      <c r="ED29">
        <v>2.12242</v>
      </c>
      <c r="EE29">
        <v>6.9778400000000004E-2</v>
      </c>
      <c r="EF29">
        <v>0</v>
      </c>
      <c r="EG29">
        <v>16.894200000000001</v>
      </c>
      <c r="EH29">
        <v>999.9</v>
      </c>
      <c r="EI29">
        <v>44.396000000000001</v>
      </c>
      <c r="EJ29">
        <v>24.129000000000001</v>
      </c>
      <c r="EK29">
        <v>13.293200000000001</v>
      </c>
      <c r="EL29">
        <v>62.017499999999998</v>
      </c>
      <c r="EM29">
        <v>29.487200000000001</v>
      </c>
      <c r="EN29">
        <v>1</v>
      </c>
      <c r="EO29">
        <v>-0.50957300000000005</v>
      </c>
      <c r="EP29">
        <v>0.43021199999999998</v>
      </c>
      <c r="EQ29">
        <v>19.971800000000002</v>
      </c>
      <c r="ER29">
        <v>5.2220800000000001</v>
      </c>
      <c r="ES29">
        <v>11.9201</v>
      </c>
      <c r="ET29">
        <v>4.9557500000000001</v>
      </c>
      <c r="EU29">
        <v>3.2974800000000002</v>
      </c>
      <c r="EV29">
        <v>58.4</v>
      </c>
      <c r="EW29">
        <v>9999</v>
      </c>
      <c r="EX29">
        <v>120.9</v>
      </c>
      <c r="EY29">
        <v>3944.6</v>
      </c>
      <c r="EZ29">
        <v>1.8601799999999999</v>
      </c>
      <c r="FA29">
        <v>1.85928</v>
      </c>
      <c r="FB29">
        <v>1.8650800000000001</v>
      </c>
      <c r="FC29">
        <v>1.8691</v>
      </c>
      <c r="FD29">
        <v>1.86385</v>
      </c>
      <c r="FE29">
        <v>1.8638600000000001</v>
      </c>
      <c r="FF29">
        <v>1.8638600000000001</v>
      </c>
      <c r="FG29">
        <v>1.8636999999999999</v>
      </c>
      <c r="FH29">
        <v>0</v>
      </c>
      <c r="FI29">
        <v>0</v>
      </c>
      <c r="FJ29">
        <v>0</v>
      </c>
      <c r="FK29">
        <v>0</v>
      </c>
      <c r="FL29" t="s">
        <v>355</v>
      </c>
      <c r="FM29" t="s">
        <v>356</v>
      </c>
      <c r="FN29" t="s">
        <v>357</v>
      </c>
      <c r="FO29" t="s">
        <v>357</v>
      </c>
      <c r="FP29" t="s">
        <v>357</v>
      </c>
      <c r="FQ29" t="s">
        <v>357</v>
      </c>
      <c r="FR29">
        <v>0</v>
      </c>
      <c r="FS29">
        <v>100</v>
      </c>
      <c r="FT29">
        <v>100</v>
      </c>
      <c r="FU29">
        <v>-3.0139999999999998</v>
      </c>
      <c r="FV29">
        <v>-9.7900000000000001E-2</v>
      </c>
      <c r="FW29">
        <v>-3.0146000000000299</v>
      </c>
      <c r="FX29">
        <v>0</v>
      </c>
      <c r="FY29">
        <v>0</v>
      </c>
      <c r="FZ29">
        <v>0</v>
      </c>
      <c r="GA29">
        <v>-9.7890000000001406E-2</v>
      </c>
      <c r="GB29">
        <v>0</v>
      </c>
      <c r="GC29">
        <v>0</v>
      </c>
      <c r="GD29">
        <v>0</v>
      </c>
      <c r="GE29">
        <v>-1</v>
      </c>
      <c r="GF29">
        <v>-1</v>
      </c>
      <c r="GG29">
        <v>-1</v>
      </c>
      <c r="GH29">
        <v>-1</v>
      </c>
      <c r="GI29">
        <v>12.3</v>
      </c>
      <c r="GJ29">
        <v>12.3</v>
      </c>
      <c r="GK29">
        <v>1.02295</v>
      </c>
      <c r="GL29">
        <v>2.5390600000000001</v>
      </c>
      <c r="GM29">
        <v>1.4489700000000001</v>
      </c>
      <c r="GN29">
        <v>2.3022499999999999</v>
      </c>
      <c r="GO29">
        <v>1.5466299999999999</v>
      </c>
      <c r="GP29">
        <v>2.4340799999999998</v>
      </c>
      <c r="GQ29">
        <v>27.286899999999999</v>
      </c>
      <c r="GR29">
        <v>15.156499999999999</v>
      </c>
      <c r="GS29">
        <v>18</v>
      </c>
      <c r="GT29">
        <v>349.20400000000001</v>
      </c>
      <c r="GU29">
        <v>715.43700000000001</v>
      </c>
      <c r="GV29">
        <v>16.5855</v>
      </c>
      <c r="GW29">
        <v>20.610499999999998</v>
      </c>
      <c r="GX29">
        <v>30.0001</v>
      </c>
      <c r="GY29">
        <v>20.636900000000001</v>
      </c>
      <c r="GZ29">
        <v>20.625399999999999</v>
      </c>
      <c r="HA29">
        <v>20.476400000000002</v>
      </c>
      <c r="HB29">
        <v>0</v>
      </c>
      <c r="HC29">
        <v>-30</v>
      </c>
      <c r="HD29">
        <v>16.590199999999999</v>
      </c>
      <c r="HE29">
        <v>400</v>
      </c>
      <c r="HF29">
        <v>0</v>
      </c>
      <c r="HG29">
        <v>101.09</v>
      </c>
      <c r="HH29">
        <v>96.037099999999995</v>
      </c>
    </row>
    <row r="30" spans="1:216" x14ac:dyDescent="0.2">
      <c r="A30">
        <v>12</v>
      </c>
      <c r="B30">
        <v>1689709632</v>
      </c>
      <c r="C30">
        <v>671.90000009536698</v>
      </c>
      <c r="D30" t="s">
        <v>378</v>
      </c>
      <c r="E30" t="s">
        <v>379</v>
      </c>
      <c r="F30" t="s">
        <v>348</v>
      </c>
      <c r="G30" t="s">
        <v>349</v>
      </c>
      <c r="H30" t="s">
        <v>350</v>
      </c>
      <c r="I30" t="s">
        <v>351</v>
      </c>
      <c r="J30" t="s">
        <v>396</v>
      </c>
      <c r="K30" t="s">
        <v>352</v>
      </c>
      <c r="L30">
        <v>1689709632</v>
      </c>
      <c r="M30">
        <f t="shared" si="0"/>
        <v>9.3999018176357872E-4</v>
      </c>
      <c r="N30">
        <f t="shared" si="1"/>
        <v>0.93999018176357874</v>
      </c>
      <c r="O30">
        <f t="shared" si="2"/>
        <v>2.2770798944003428</v>
      </c>
      <c r="P30">
        <f t="shared" si="3"/>
        <v>398.74</v>
      </c>
      <c r="Q30">
        <f t="shared" si="4"/>
        <v>366.10039254687024</v>
      </c>
      <c r="R30">
        <f t="shared" si="5"/>
        <v>36.938116094363586</v>
      </c>
      <c r="S30">
        <f t="shared" si="6"/>
        <v>40.231326464860004</v>
      </c>
      <c r="T30">
        <f t="shared" si="7"/>
        <v>0.13112535289894112</v>
      </c>
      <c r="U30">
        <f t="shared" si="8"/>
        <v>4.2806945591646013</v>
      </c>
      <c r="V30">
        <f t="shared" si="9"/>
        <v>0.12893414212680918</v>
      </c>
      <c r="W30">
        <f t="shared" si="10"/>
        <v>8.077766033159367E-2</v>
      </c>
      <c r="X30">
        <f t="shared" si="11"/>
        <v>20.655590373382445</v>
      </c>
      <c r="Y30">
        <f t="shared" si="12"/>
        <v>17.894743453067079</v>
      </c>
      <c r="Z30">
        <f t="shared" si="13"/>
        <v>17.894743453067079</v>
      </c>
      <c r="AA30">
        <f t="shared" si="14"/>
        <v>2.0576071966591454</v>
      </c>
      <c r="AB30">
        <f t="shared" si="15"/>
        <v>64.501044842982665</v>
      </c>
      <c r="AC30">
        <f t="shared" si="16"/>
        <v>1.3343917967306003</v>
      </c>
      <c r="AD30">
        <f t="shared" si="17"/>
        <v>2.0687909784701328</v>
      </c>
      <c r="AE30">
        <f t="shared" si="18"/>
        <v>0.72321539992854511</v>
      </c>
      <c r="AF30">
        <f t="shared" si="19"/>
        <v>-41.453567015773821</v>
      </c>
      <c r="AG30">
        <f t="shared" si="20"/>
        <v>19.883277263547583</v>
      </c>
      <c r="AH30">
        <f t="shared" si="21"/>
        <v>0.91429320896266486</v>
      </c>
      <c r="AI30">
        <f t="shared" si="22"/>
        <v>-4.0616988112773811E-4</v>
      </c>
      <c r="AJ30">
        <v>41</v>
      </c>
      <c r="AK30">
        <v>10</v>
      </c>
      <c r="AL30">
        <f t="shared" si="23"/>
        <v>1</v>
      </c>
      <c r="AM30">
        <f t="shared" si="24"/>
        <v>0</v>
      </c>
      <c r="AN30">
        <f t="shared" si="25"/>
        <v>54907.273597050786</v>
      </c>
      <c r="AO30">
        <f t="shared" si="26"/>
        <v>124.886</v>
      </c>
      <c r="AP30">
        <f t="shared" si="27"/>
        <v>105.2792580172966</v>
      </c>
      <c r="AQ30">
        <f t="shared" si="28"/>
        <v>0.84300288276745672</v>
      </c>
      <c r="AR30">
        <f t="shared" si="29"/>
        <v>0.16539556374119152</v>
      </c>
      <c r="AS30">
        <v>1689709632</v>
      </c>
      <c r="AT30">
        <v>398.74</v>
      </c>
      <c r="AU30">
        <v>400.05799999999999</v>
      </c>
      <c r="AV30">
        <v>13.2254</v>
      </c>
      <c r="AW30">
        <v>12.7644</v>
      </c>
      <c r="AX30">
        <v>401.75400000000002</v>
      </c>
      <c r="AY30">
        <v>13.3233</v>
      </c>
      <c r="AZ30">
        <v>399.99700000000001</v>
      </c>
      <c r="BA30">
        <v>100.79600000000001</v>
      </c>
      <c r="BB30">
        <v>0.10013900000000001</v>
      </c>
      <c r="BC30">
        <v>17.980899999999998</v>
      </c>
      <c r="BD30">
        <v>18.0669</v>
      </c>
      <c r="BE30">
        <v>999.9</v>
      </c>
      <c r="BF30">
        <v>0</v>
      </c>
      <c r="BG30">
        <v>0</v>
      </c>
      <c r="BH30">
        <v>9991.8799999999992</v>
      </c>
      <c r="BI30">
        <v>0</v>
      </c>
      <c r="BJ30">
        <v>78.210099999999997</v>
      </c>
      <c r="BK30">
        <v>-1.31802</v>
      </c>
      <c r="BL30">
        <v>404.084</v>
      </c>
      <c r="BM30">
        <v>405.23</v>
      </c>
      <c r="BN30">
        <v>0.46105499999999999</v>
      </c>
      <c r="BO30">
        <v>400.05799999999999</v>
      </c>
      <c r="BP30">
        <v>12.7644</v>
      </c>
      <c r="BQ30">
        <v>1.33308</v>
      </c>
      <c r="BR30">
        <v>1.2866</v>
      </c>
      <c r="BS30">
        <v>11.177099999999999</v>
      </c>
      <c r="BT30">
        <v>10.6433</v>
      </c>
      <c r="BU30">
        <v>124.886</v>
      </c>
      <c r="BV30">
        <v>0.89989699999999995</v>
      </c>
      <c r="BW30">
        <v>0.100103</v>
      </c>
      <c r="BX30">
        <v>0</v>
      </c>
      <c r="BY30">
        <v>2.1019000000000001</v>
      </c>
      <c r="BZ30">
        <v>0</v>
      </c>
      <c r="CA30">
        <v>431.77600000000001</v>
      </c>
      <c r="CB30">
        <v>964.02099999999996</v>
      </c>
      <c r="CC30">
        <v>32.686999999999998</v>
      </c>
      <c r="CD30">
        <v>37.936999999999998</v>
      </c>
      <c r="CE30">
        <v>35.75</v>
      </c>
      <c r="CF30">
        <v>35.936999999999998</v>
      </c>
      <c r="CG30">
        <v>33.25</v>
      </c>
      <c r="CH30">
        <v>112.38</v>
      </c>
      <c r="CI30">
        <v>12.5</v>
      </c>
      <c r="CJ30">
        <v>0</v>
      </c>
      <c r="CK30">
        <v>1689709640.4000001</v>
      </c>
      <c r="CL30">
        <v>0</v>
      </c>
      <c r="CM30">
        <v>1689708832.0999999</v>
      </c>
      <c r="CN30" t="s">
        <v>353</v>
      </c>
      <c r="CO30">
        <v>1689708830.0999999</v>
      </c>
      <c r="CP30">
        <v>1689708832.0999999</v>
      </c>
      <c r="CQ30">
        <v>22</v>
      </c>
      <c r="CR30">
        <v>5.0999999999999997E-2</v>
      </c>
      <c r="CS30">
        <v>8.9999999999999993E-3</v>
      </c>
      <c r="CT30">
        <v>-3.0150000000000001</v>
      </c>
      <c r="CU30">
        <v>-9.8000000000000004E-2</v>
      </c>
      <c r="CV30">
        <v>400</v>
      </c>
      <c r="CW30">
        <v>13</v>
      </c>
      <c r="CX30">
        <v>0.41</v>
      </c>
      <c r="CY30">
        <v>0.18</v>
      </c>
      <c r="CZ30">
        <v>1.4234931382012199</v>
      </c>
      <c r="DA30">
        <v>-0.604286112096724</v>
      </c>
      <c r="DB30">
        <v>7.1014461478020804E-2</v>
      </c>
      <c r="DC30">
        <v>1</v>
      </c>
      <c r="DD30">
        <v>399.98360000000002</v>
      </c>
      <c r="DE30">
        <v>-0.16980451127819701</v>
      </c>
      <c r="DF30">
        <v>3.1967796295642503E-2</v>
      </c>
      <c r="DG30">
        <v>-1</v>
      </c>
      <c r="DH30">
        <v>125.05515</v>
      </c>
      <c r="DI30">
        <v>4.60816731644881E-2</v>
      </c>
      <c r="DJ30">
        <v>0.15925805317157299</v>
      </c>
      <c r="DK30">
        <v>1</v>
      </c>
      <c r="DL30">
        <v>2</v>
      </c>
      <c r="DM30">
        <v>2</v>
      </c>
      <c r="DN30" t="s">
        <v>354</v>
      </c>
      <c r="DO30">
        <v>2.7384599999999999</v>
      </c>
      <c r="DP30">
        <v>2.8382200000000002</v>
      </c>
      <c r="DQ30">
        <v>9.8271899999999995E-2</v>
      </c>
      <c r="DR30">
        <v>9.7485000000000002E-2</v>
      </c>
      <c r="DS30">
        <v>8.0321299999999998E-2</v>
      </c>
      <c r="DT30">
        <v>7.6519299999999998E-2</v>
      </c>
      <c r="DU30">
        <v>26455.3</v>
      </c>
      <c r="DV30">
        <v>28017.1</v>
      </c>
      <c r="DW30">
        <v>27444.7</v>
      </c>
      <c r="DX30">
        <v>29122.6</v>
      </c>
      <c r="DY30">
        <v>33274.9</v>
      </c>
      <c r="DZ30">
        <v>35862.6</v>
      </c>
      <c r="EA30">
        <v>36696</v>
      </c>
      <c r="EB30">
        <v>39526.199999999997</v>
      </c>
      <c r="EC30">
        <v>1.8902000000000001</v>
      </c>
      <c r="ED30">
        <v>2.1226699999999998</v>
      </c>
      <c r="EE30">
        <v>7.0370699999999994E-2</v>
      </c>
      <c r="EF30">
        <v>0</v>
      </c>
      <c r="EG30">
        <v>16.8979</v>
      </c>
      <c r="EH30">
        <v>999.9</v>
      </c>
      <c r="EI30">
        <v>44.305</v>
      </c>
      <c r="EJ30">
        <v>24.158999999999999</v>
      </c>
      <c r="EK30">
        <v>13.291</v>
      </c>
      <c r="EL30">
        <v>62.277500000000003</v>
      </c>
      <c r="EM30">
        <v>29.5593</v>
      </c>
      <c r="EN30">
        <v>1</v>
      </c>
      <c r="EO30">
        <v>-0.51112599999999997</v>
      </c>
      <c r="EP30">
        <v>1.0700099999999999</v>
      </c>
      <c r="EQ30">
        <v>19.953900000000001</v>
      </c>
      <c r="ER30">
        <v>5.2184900000000001</v>
      </c>
      <c r="ES30">
        <v>11.9201</v>
      </c>
      <c r="ET30">
        <v>4.9550999999999998</v>
      </c>
      <c r="EU30">
        <v>3.2977300000000001</v>
      </c>
      <c r="EV30">
        <v>58.4</v>
      </c>
      <c r="EW30">
        <v>9999</v>
      </c>
      <c r="EX30">
        <v>120.9</v>
      </c>
      <c r="EY30">
        <v>3946.2</v>
      </c>
      <c r="EZ30">
        <v>1.86015</v>
      </c>
      <c r="FA30">
        <v>1.85928</v>
      </c>
      <c r="FB30">
        <v>1.8650800000000001</v>
      </c>
      <c r="FC30">
        <v>1.8691199999999999</v>
      </c>
      <c r="FD30">
        <v>1.86385</v>
      </c>
      <c r="FE30">
        <v>1.8638600000000001</v>
      </c>
      <c r="FF30">
        <v>1.8638600000000001</v>
      </c>
      <c r="FG30">
        <v>1.86371</v>
      </c>
      <c r="FH30">
        <v>0</v>
      </c>
      <c r="FI30">
        <v>0</v>
      </c>
      <c r="FJ30">
        <v>0</v>
      </c>
      <c r="FK30">
        <v>0</v>
      </c>
      <c r="FL30" t="s">
        <v>355</v>
      </c>
      <c r="FM30" t="s">
        <v>356</v>
      </c>
      <c r="FN30" t="s">
        <v>357</v>
      </c>
      <c r="FO30" t="s">
        <v>357</v>
      </c>
      <c r="FP30" t="s">
        <v>357</v>
      </c>
      <c r="FQ30" t="s">
        <v>357</v>
      </c>
      <c r="FR30">
        <v>0</v>
      </c>
      <c r="FS30">
        <v>100</v>
      </c>
      <c r="FT30">
        <v>100</v>
      </c>
      <c r="FU30">
        <v>-3.0139999999999998</v>
      </c>
      <c r="FV30">
        <v>-9.7900000000000001E-2</v>
      </c>
      <c r="FW30">
        <v>-3.0146000000000299</v>
      </c>
      <c r="FX30">
        <v>0</v>
      </c>
      <c r="FY30">
        <v>0</v>
      </c>
      <c r="FZ30">
        <v>0</v>
      </c>
      <c r="GA30">
        <v>-9.7890000000001406E-2</v>
      </c>
      <c r="GB30">
        <v>0</v>
      </c>
      <c r="GC30">
        <v>0</v>
      </c>
      <c r="GD30">
        <v>0</v>
      </c>
      <c r="GE30">
        <v>-1</v>
      </c>
      <c r="GF30">
        <v>-1</v>
      </c>
      <c r="GG30">
        <v>-1</v>
      </c>
      <c r="GH30">
        <v>-1</v>
      </c>
      <c r="GI30">
        <v>13.4</v>
      </c>
      <c r="GJ30">
        <v>13.3</v>
      </c>
      <c r="GK30">
        <v>1.02295</v>
      </c>
      <c r="GL30">
        <v>2.5402800000000001</v>
      </c>
      <c r="GM30">
        <v>1.4477500000000001</v>
      </c>
      <c r="GN30">
        <v>2.3010299999999999</v>
      </c>
      <c r="GO30">
        <v>1.5466299999999999</v>
      </c>
      <c r="GP30">
        <v>2.4365199999999998</v>
      </c>
      <c r="GQ30">
        <v>27.286899999999999</v>
      </c>
      <c r="GR30">
        <v>15.1477</v>
      </c>
      <c r="GS30">
        <v>18</v>
      </c>
      <c r="GT30">
        <v>349.02</v>
      </c>
      <c r="GU30">
        <v>715.46500000000003</v>
      </c>
      <c r="GV30">
        <v>16.160799999999998</v>
      </c>
      <c r="GW30">
        <v>20.589099999999998</v>
      </c>
      <c r="GX30">
        <v>29.999500000000001</v>
      </c>
      <c r="GY30">
        <v>20.621099999999998</v>
      </c>
      <c r="GZ30">
        <v>20.610499999999998</v>
      </c>
      <c r="HA30">
        <v>20.481200000000001</v>
      </c>
      <c r="HB30">
        <v>0</v>
      </c>
      <c r="HC30">
        <v>-30</v>
      </c>
      <c r="HD30">
        <v>16.200800000000001</v>
      </c>
      <c r="HE30">
        <v>400</v>
      </c>
      <c r="HF30">
        <v>0</v>
      </c>
      <c r="HG30">
        <v>101.092</v>
      </c>
      <c r="HH30">
        <v>96.041899999999998</v>
      </c>
    </row>
    <row r="31" spans="1:216" x14ac:dyDescent="0.2">
      <c r="A31">
        <v>13</v>
      </c>
      <c r="B31">
        <v>1689709693</v>
      </c>
      <c r="C31">
        <v>732.90000009536698</v>
      </c>
      <c r="D31" t="s">
        <v>380</v>
      </c>
      <c r="E31" t="s">
        <v>381</v>
      </c>
      <c r="F31" t="s">
        <v>348</v>
      </c>
      <c r="G31" t="s">
        <v>349</v>
      </c>
      <c r="H31" t="s">
        <v>350</v>
      </c>
      <c r="I31" t="s">
        <v>351</v>
      </c>
      <c r="J31" t="s">
        <v>396</v>
      </c>
      <c r="K31" t="s">
        <v>352</v>
      </c>
      <c r="L31">
        <v>1689709693</v>
      </c>
      <c r="M31">
        <f t="shared" si="0"/>
        <v>9.797785948333906E-4</v>
      </c>
      <c r="N31">
        <f t="shared" si="1"/>
        <v>0.97977859483339069</v>
      </c>
      <c r="O31">
        <f t="shared" si="2"/>
        <v>1.4819221360349222</v>
      </c>
      <c r="P31">
        <f t="shared" si="3"/>
        <v>399.01600000000002</v>
      </c>
      <c r="Q31">
        <f t="shared" si="4"/>
        <v>377.03319128142033</v>
      </c>
      <c r="R31">
        <f t="shared" si="5"/>
        <v>38.041835061041972</v>
      </c>
      <c r="S31">
        <f t="shared" si="6"/>
        <v>40.259853004259206</v>
      </c>
      <c r="T31">
        <f t="shared" si="7"/>
        <v>0.13760003063625648</v>
      </c>
      <c r="U31">
        <f t="shared" si="8"/>
        <v>4.283272293027605</v>
      </c>
      <c r="V31">
        <f t="shared" si="9"/>
        <v>0.1351906510660443</v>
      </c>
      <c r="W31">
        <f t="shared" si="10"/>
        <v>8.4707116044672848E-2</v>
      </c>
      <c r="X31">
        <f t="shared" si="11"/>
        <v>16.540240583159999</v>
      </c>
      <c r="Y31">
        <f t="shared" si="12"/>
        <v>17.869690160134354</v>
      </c>
      <c r="Z31">
        <f t="shared" si="13"/>
        <v>17.869690160134354</v>
      </c>
      <c r="AA31">
        <f t="shared" si="14"/>
        <v>2.0543650564892886</v>
      </c>
      <c r="AB31">
        <f t="shared" si="15"/>
        <v>64.553176987946586</v>
      </c>
      <c r="AC31">
        <f t="shared" si="16"/>
        <v>1.33540310785024</v>
      </c>
      <c r="AD31">
        <f t="shared" si="17"/>
        <v>2.0686868875556463</v>
      </c>
      <c r="AE31">
        <f t="shared" si="18"/>
        <v>0.71896194863904861</v>
      </c>
      <c r="AF31">
        <f t="shared" si="19"/>
        <v>-43.208236032152527</v>
      </c>
      <c r="AG31">
        <f t="shared" si="20"/>
        <v>25.495815474701661</v>
      </c>
      <c r="AH31">
        <f t="shared" si="21"/>
        <v>1.1715129829662299</v>
      </c>
      <c r="AI31">
        <f t="shared" si="22"/>
        <v>-6.6699132463554633E-4</v>
      </c>
      <c r="AJ31">
        <v>41</v>
      </c>
      <c r="AK31">
        <v>10</v>
      </c>
      <c r="AL31">
        <f t="shared" si="23"/>
        <v>1</v>
      </c>
      <c r="AM31">
        <f t="shared" si="24"/>
        <v>0</v>
      </c>
      <c r="AN31">
        <f t="shared" si="25"/>
        <v>54951.315812766974</v>
      </c>
      <c r="AO31">
        <f t="shared" si="26"/>
        <v>100.004</v>
      </c>
      <c r="AP31">
        <f t="shared" si="27"/>
        <v>84.303672011999993</v>
      </c>
      <c r="AQ31">
        <f t="shared" si="28"/>
        <v>0.84300299999999995</v>
      </c>
      <c r="AR31">
        <f t="shared" si="29"/>
        <v>0.16539578999999999</v>
      </c>
      <c r="AS31">
        <v>1689709693</v>
      </c>
      <c r="AT31">
        <v>399.01600000000002</v>
      </c>
      <c r="AU31">
        <v>399.947</v>
      </c>
      <c r="AV31">
        <v>13.235200000000001</v>
      </c>
      <c r="AW31">
        <v>12.7546</v>
      </c>
      <c r="AX31">
        <v>402.03100000000001</v>
      </c>
      <c r="AY31">
        <v>13.3331</v>
      </c>
      <c r="AZ31">
        <v>399.92099999999999</v>
      </c>
      <c r="BA31">
        <v>100.798</v>
      </c>
      <c r="BB31">
        <v>9.9841200000000005E-2</v>
      </c>
      <c r="BC31">
        <v>17.9801</v>
      </c>
      <c r="BD31">
        <v>18.0745</v>
      </c>
      <c r="BE31">
        <v>999.9</v>
      </c>
      <c r="BF31">
        <v>0</v>
      </c>
      <c r="BG31">
        <v>0</v>
      </c>
      <c r="BH31">
        <v>10000</v>
      </c>
      <c r="BI31">
        <v>0</v>
      </c>
      <c r="BJ31">
        <v>73.984899999999996</v>
      </c>
      <c r="BK31">
        <v>-0.93100000000000005</v>
      </c>
      <c r="BL31">
        <v>404.36799999999999</v>
      </c>
      <c r="BM31">
        <v>405.11399999999998</v>
      </c>
      <c r="BN31">
        <v>0.48062300000000002</v>
      </c>
      <c r="BO31">
        <v>399.947</v>
      </c>
      <c r="BP31">
        <v>12.7546</v>
      </c>
      <c r="BQ31">
        <v>1.33409</v>
      </c>
      <c r="BR31">
        <v>1.2856399999999999</v>
      </c>
      <c r="BS31">
        <v>11.188499999999999</v>
      </c>
      <c r="BT31">
        <v>10.632</v>
      </c>
      <c r="BU31">
        <v>100.004</v>
      </c>
      <c r="BV31">
        <v>0.89989699999999995</v>
      </c>
      <c r="BW31">
        <v>0.100103</v>
      </c>
      <c r="BX31">
        <v>0</v>
      </c>
      <c r="BY31">
        <v>2.1789999999999998</v>
      </c>
      <c r="BZ31">
        <v>0</v>
      </c>
      <c r="CA31">
        <v>396.63799999999998</v>
      </c>
      <c r="CB31">
        <v>771.95399999999995</v>
      </c>
      <c r="CC31">
        <v>32.5</v>
      </c>
      <c r="CD31">
        <v>37.936999999999998</v>
      </c>
      <c r="CE31">
        <v>35.561999999999998</v>
      </c>
      <c r="CF31">
        <v>36</v>
      </c>
      <c r="CG31">
        <v>33.061999999999998</v>
      </c>
      <c r="CH31">
        <v>89.99</v>
      </c>
      <c r="CI31">
        <v>10.01</v>
      </c>
      <c r="CJ31">
        <v>0</v>
      </c>
      <c r="CK31">
        <v>1689709701</v>
      </c>
      <c r="CL31">
        <v>0</v>
      </c>
      <c r="CM31">
        <v>1689708832.0999999</v>
      </c>
      <c r="CN31" t="s">
        <v>353</v>
      </c>
      <c r="CO31">
        <v>1689708830.0999999</v>
      </c>
      <c r="CP31">
        <v>1689708832.0999999</v>
      </c>
      <c r="CQ31">
        <v>22</v>
      </c>
      <c r="CR31">
        <v>5.0999999999999997E-2</v>
      </c>
      <c r="CS31">
        <v>8.9999999999999993E-3</v>
      </c>
      <c r="CT31">
        <v>-3.0150000000000001</v>
      </c>
      <c r="CU31">
        <v>-9.8000000000000004E-2</v>
      </c>
      <c r="CV31">
        <v>400</v>
      </c>
      <c r="CW31">
        <v>13</v>
      </c>
      <c r="CX31">
        <v>0.41</v>
      </c>
      <c r="CY31">
        <v>0.18</v>
      </c>
      <c r="CZ31">
        <v>1.03098787776705</v>
      </c>
      <c r="DA31">
        <v>-9.1270513853903404E-2</v>
      </c>
      <c r="DB31">
        <v>3.3779120700017297E-2</v>
      </c>
      <c r="DC31">
        <v>1</v>
      </c>
      <c r="DD31">
        <v>399.98614285714302</v>
      </c>
      <c r="DE31">
        <v>4.0285714285676698E-2</v>
      </c>
      <c r="DF31">
        <v>2.4123266213123402E-2</v>
      </c>
      <c r="DG31">
        <v>-1</v>
      </c>
      <c r="DH31">
        <v>99.999215000000007</v>
      </c>
      <c r="DI31">
        <v>3.73541571175997E-2</v>
      </c>
      <c r="DJ31">
        <v>6.9568868756065801E-3</v>
      </c>
      <c r="DK31">
        <v>1</v>
      </c>
      <c r="DL31">
        <v>2</v>
      </c>
      <c r="DM31">
        <v>2</v>
      </c>
      <c r="DN31" t="s">
        <v>354</v>
      </c>
      <c r="DO31">
        <v>2.7382599999999999</v>
      </c>
      <c r="DP31">
        <v>2.83799</v>
      </c>
      <c r="DQ31">
        <v>9.8331199999999994E-2</v>
      </c>
      <c r="DR31">
        <v>9.7471799999999997E-2</v>
      </c>
      <c r="DS31">
        <v>8.0370899999999995E-2</v>
      </c>
      <c r="DT31">
        <v>7.6481800000000003E-2</v>
      </c>
      <c r="DU31">
        <v>26455.5</v>
      </c>
      <c r="DV31">
        <v>28020.3</v>
      </c>
      <c r="DW31">
        <v>27446.6</v>
      </c>
      <c r="DX31">
        <v>29125.4</v>
      </c>
      <c r="DY31">
        <v>33275.4</v>
      </c>
      <c r="DZ31">
        <v>35867.199999999997</v>
      </c>
      <c r="EA31">
        <v>36698.6</v>
      </c>
      <c r="EB31">
        <v>39529.699999999997</v>
      </c>
      <c r="EC31">
        <v>1.8904799999999999</v>
      </c>
      <c r="ED31">
        <v>2.1230799999999999</v>
      </c>
      <c r="EE31">
        <v>7.0855000000000001E-2</v>
      </c>
      <c r="EF31">
        <v>0</v>
      </c>
      <c r="EG31">
        <v>16.897400000000001</v>
      </c>
      <c r="EH31">
        <v>999.9</v>
      </c>
      <c r="EI31">
        <v>44.256</v>
      </c>
      <c r="EJ31">
        <v>24.178999999999998</v>
      </c>
      <c r="EK31">
        <v>13.2905</v>
      </c>
      <c r="EL31">
        <v>62.387500000000003</v>
      </c>
      <c r="EM31">
        <v>29.567299999999999</v>
      </c>
      <c r="EN31">
        <v>1</v>
      </c>
      <c r="EO31">
        <v>-0.513567</v>
      </c>
      <c r="EP31">
        <v>0.76748899999999998</v>
      </c>
      <c r="EQ31">
        <v>19.964099999999998</v>
      </c>
      <c r="ER31">
        <v>5.2181899999999999</v>
      </c>
      <c r="ES31">
        <v>11.9201</v>
      </c>
      <c r="ET31">
        <v>4.9551999999999996</v>
      </c>
      <c r="EU31">
        <v>3.2978000000000001</v>
      </c>
      <c r="EV31">
        <v>58.4</v>
      </c>
      <c r="EW31">
        <v>9999</v>
      </c>
      <c r="EX31">
        <v>120.9</v>
      </c>
      <c r="EY31">
        <v>3947.5</v>
      </c>
      <c r="EZ31">
        <v>1.86016</v>
      </c>
      <c r="FA31">
        <v>1.85928</v>
      </c>
      <c r="FB31">
        <v>1.8650800000000001</v>
      </c>
      <c r="FC31">
        <v>1.8691500000000001</v>
      </c>
      <c r="FD31">
        <v>1.8638399999999999</v>
      </c>
      <c r="FE31">
        <v>1.8638600000000001</v>
      </c>
      <c r="FF31">
        <v>1.8638600000000001</v>
      </c>
      <c r="FG31">
        <v>1.8636999999999999</v>
      </c>
      <c r="FH31">
        <v>0</v>
      </c>
      <c r="FI31">
        <v>0</v>
      </c>
      <c r="FJ31">
        <v>0</v>
      </c>
      <c r="FK31">
        <v>0</v>
      </c>
      <c r="FL31" t="s">
        <v>355</v>
      </c>
      <c r="FM31" t="s">
        <v>356</v>
      </c>
      <c r="FN31" t="s">
        <v>357</v>
      </c>
      <c r="FO31" t="s">
        <v>357</v>
      </c>
      <c r="FP31" t="s">
        <v>357</v>
      </c>
      <c r="FQ31" t="s">
        <v>357</v>
      </c>
      <c r="FR31">
        <v>0</v>
      </c>
      <c r="FS31">
        <v>100</v>
      </c>
      <c r="FT31">
        <v>100</v>
      </c>
      <c r="FU31">
        <v>-3.0150000000000001</v>
      </c>
      <c r="FV31">
        <v>-9.7900000000000001E-2</v>
      </c>
      <c r="FW31">
        <v>-3.0146000000000299</v>
      </c>
      <c r="FX31">
        <v>0</v>
      </c>
      <c r="FY31">
        <v>0</v>
      </c>
      <c r="FZ31">
        <v>0</v>
      </c>
      <c r="GA31">
        <v>-9.7890000000001406E-2</v>
      </c>
      <c r="GB31">
        <v>0</v>
      </c>
      <c r="GC31">
        <v>0</v>
      </c>
      <c r="GD31">
        <v>0</v>
      </c>
      <c r="GE31">
        <v>-1</v>
      </c>
      <c r="GF31">
        <v>-1</v>
      </c>
      <c r="GG31">
        <v>-1</v>
      </c>
      <c r="GH31">
        <v>-1</v>
      </c>
      <c r="GI31">
        <v>14.4</v>
      </c>
      <c r="GJ31">
        <v>14.3</v>
      </c>
      <c r="GK31">
        <v>1.02417</v>
      </c>
      <c r="GL31">
        <v>2.5451700000000002</v>
      </c>
      <c r="GM31">
        <v>1.4477500000000001</v>
      </c>
      <c r="GN31">
        <v>2.3010299999999999</v>
      </c>
      <c r="GO31">
        <v>1.5466299999999999</v>
      </c>
      <c r="GP31">
        <v>2.36694</v>
      </c>
      <c r="GQ31">
        <v>27.286899999999999</v>
      </c>
      <c r="GR31">
        <v>15.1302</v>
      </c>
      <c r="GS31">
        <v>18</v>
      </c>
      <c r="GT31">
        <v>348.99700000000001</v>
      </c>
      <c r="GU31">
        <v>715.54100000000005</v>
      </c>
      <c r="GV31">
        <v>16.4512</v>
      </c>
      <c r="GW31">
        <v>20.563700000000001</v>
      </c>
      <c r="GX31">
        <v>29.9998</v>
      </c>
      <c r="GY31">
        <v>20.598700000000001</v>
      </c>
      <c r="GZ31">
        <v>20.588999999999999</v>
      </c>
      <c r="HA31">
        <v>20.4939</v>
      </c>
      <c r="HB31">
        <v>0</v>
      </c>
      <c r="HC31">
        <v>-30</v>
      </c>
      <c r="HD31">
        <v>16.464600000000001</v>
      </c>
      <c r="HE31">
        <v>400</v>
      </c>
      <c r="HF31">
        <v>0</v>
      </c>
      <c r="HG31">
        <v>101.099</v>
      </c>
      <c r="HH31">
        <v>96.050600000000003</v>
      </c>
    </row>
    <row r="32" spans="1:216" x14ac:dyDescent="0.2">
      <c r="A32">
        <v>14</v>
      </c>
      <c r="B32">
        <v>1689709754</v>
      </c>
      <c r="C32">
        <v>793.90000009536698</v>
      </c>
      <c r="D32" t="s">
        <v>382</v>
      </c>
      <c r="E32" t="s">
        <v>383</v>
      </c>
      <c r="F32" t="s">
        <v>348</v>
      </c>
      <c r="G32" t="s">
        <v>349</v>
      </c>
      <c r="H32" t="s">
        <v>350</v>
      </c>
      <c r="I32" t="s">
        <v>351</v>
      </c>
      <c r="J32" t="s">
        <v>396</v>
      </c>
      <c r="K32" t="s">
        <v>352</v>
      </c>
      <c r="L32">
        <v>1689709754</v>
      </c>
      <c r="M32">
        <f t="shared" si="0"/>
        <v>9.7159531216700536E-4</v>
      </c>
      <c r="N32">
        <f t="shared" si="1"/>
        <v>0.97159531216700534</v>
      </c>
      <c r="O32">
        <f t="shared" si="2"/>
        <v>0.83559535527673234</v>
      </c>
      <c r="P32">
        <f t="shared" si="3"/>
        <v>399.34800000000001</v>
      </c>
      <c r="Q32">
        <f t="shared" si="4"/>
        <v>384.82521736398036</v>
      </c>
      <c r="R32">
        <f t="shared" si="5"/>
        <v>38.827743820992652</v>
      </c>
      <c r="S32">
        <f t="shared" si="6"/>
        <v>40.293050298624003</v>
      </c>
      <c r="T32">
        <f t="shared" si="7"/>
        <v>0.13605213378249964</v>
      </c>
      <c r="U32">
        <f t="shared" si="8"/>
        <v>4.2820795825745988</v>
      </c>
      <c r="V32">
        <f t="shared" si="9"/>
        <v>0.13369551250033732</v>
      </c>
      <c r="W32">
        <f t="shared" si="10"/>
        <v>8.3768028257774338E-2</v>
      </c>
      <c r="X32">
        <f t="shared" si="11"/>
        <v>12.453560817653695</v>
      </c>
      <c r="Y32">
        <f t="shared" si="12"/>
        <v>17.869632124519519</v>
      </c>
      <c r="Z32">
        <f t="shared" si="13"/>
        <v>17.869632124519519</v>
      </c>
      <c r="AA32">
        <f t="shared" si="14"/>
        <v>2.0543575513211225</v>
      </c>
      <c r="AB32">
        <f t="shared" si="15"/>
        <v>64.395187858044807</v>
      </c>
      <c r="AC32">
        <f t="shared" si="16"/>
        <v>1.3334256458815998</v>
      </c>
      <c r="AD32">
        <f t="shared" si="17"/>
        <v>2.0706914448654983</v>
      </c>
      <c r="AE32">
        <f t="shared" si="18"/>
        <v>0.72093190543952268</v>
      </c>
      <c r="AF32">
        <f t="shared" si="19"/>
        <v>-42.847353266564937</v>
      </c>
      <c r="AG32">
        <f t="shared" si="20"/>
        <v>29.057288112785074</v>
      </c>
      <c r="AH32">
        <f t="shared" si="21"/>
        <v>1.3356374440739827</v>
      </c>
      <c r="AI32">
        <f t="shared" si="22"/>
        <v>-8.6689205218704046E-4</v>
      </c>
      <c r="AJ32">
        <v>41</v>
      </c>
      <c r="AK32">
        <v>10</v>
      </c>
      <c r="AL32">
        <f t="shared" si="23"/>
        <v>1</v>
      </c>
      <c r="AM32">
        <f t="shared" si="24"/>
        <v>0</v>
      </c>
      <c r="AN32">
        <f t="shared" si="25"/>
        <v>54928.098227846131</v>
      </c>
      <c r="AO32">
        <f t="shared" si="26"/>
        <v>75.305499999999995</v>
      </c>
      <c r="AP32">
        <f t="shared" si="27"/>
        <v>63.481906537644392</v>
      </c>
      <c r="AQ32">
        <f t="shared" si="28"/>
        <v>0.84299163457708126</v>
      </c>
      <c r="AR32">
        <f t="shared" si="29"/>
        <v>0.16537385473376706</v>
      </c>
      <c r="AS32">
        <v>1689709754</v>
      </c>
      <c r="AT32">
        <v>399.34800000000001</v>
      </c>
      <c r="AU32">
        <v>399.95600000000002</v>
      </c>
      <c r="AV32">
        <v>13.2157</v>
      </c>
      <c r="AW32">
        <v>12.7393</v>
      </c>
      <c r="AX32">
        <v>402.363</v>
      </c>
      <c r="AY32">
        <v>13.313599999999999</v>
      </c>
      <c r="AZ32">
        <v>400.08499999999998</v>
      </c>
      <c r="BA32">
        <v>100.797</v>
      </c>
      <c r="BB32">
        <v>0.100088</v>
      </c>
      <c r="BC32">
        <v>17.9955</v>
      </c>
      <c r="BD32">
        <v>18.088100000000001</v>
      </c>
      <c r="BE32">
        <v>999.9</v>
      </c>
      <c r="BF32">
        <v>0</v>
      </c>
      <c r="BG32">
        <v>0</v>
      </c>
      <c r="BH32">
        <v>9996.25</v>
      </c>
      <c r="BI32">
        <v>0</v>
      </c>
      <c r="BJ32">
        <v>71.130700000000004</v>
      </c>
      <c r="BK32">
        <v>-0.607178</v>
      </c>
      <c r="BL32">
        <v>404.697</v>
      </c>
      <c r="BM32">
        <v>405.11700000000002</v>
      </c>
      <c r="BN32">
        <v>0.47643400000000002</v>
      </c>
      <c r="BO32">
        <v>399.95600000000002</v>
      </c>
      <c r="BP32">
        <v>12.7393</v>
      </c>
      <c r="BQ32">
        <v>1.3321000000000001</v>
      </c>
      <c r="BR32">
        <v>1.28407</v>
      </c>
      <c r="BS32">
        <v>11.166</v>
      </c>
      <c r="BT32">
        <v>10.6137</v>
      </c>
      <c r="BU32">
        <v>75.305499999999995</v>
      </c>
      <c r="BV32">
        <v>0.90030500000000002</v>
      </c>
      <c r="BW32">
        <v>9.9695099999999995E-2</v>
      </c>
      <c r="BX32">
        <v>0</v>
      </c>
      <c r="BY32">
        <v>2.3456999999999999</v>
      </c>
      <c r="BZ32">
        <v>0</v>
      </c>
      <c r="CA32">
        <v>364.06</v>
      </c>
      <c r="CB32">
        <v>581.36300000000006</v>
      </c>
      <c r="CC32">
        <v>32.25</v>
      </c>
      <c r="CD32">
        <v>37.811999999999998</v>
      </c>
      <c r="CE32">
        <v>35.375</v>
      </c>
      <c r="CF32">
        <v>36</v>
      </c>
      <c r="CG32">
        <v>32.875</v>
      </c>
      <c r="CH32">
        <v>67.8</v>
      </c>
      <c r="CI32">
        <v>7.51</v>
      </c>
      <c r="CJ32">
        <v>0</v>
      </c>
      <c r="CK32">
        <v>1689709762.2</v>
      </c>
      <c r="CL32">
        <v>0</v>
      </c>
      <c r="CM32">
        <v>1689708832.0999999</v>
      </c>
      <c r="CN32" t="s">
        <v>353</v>
      </c>
      <c r="CO32">
        <v>1689708830.0999999</v>
      </c>
      <c r="CP32">
        <v>1689708832.0999999</v>
      </c>
      <c r="CQ32">
        <v>22</v>
      </c>
      <c r="CR32">
        <v>5.0999999999999997E-2</v>
      </c>
      <c r="CS32">
        <v>8.9999999999999993E-3</v>
      </c>
      <c r="CT32">
        <v>-3.0150000000000001</v>
      </c>
      <c r="CU32">
        <v>-9.8000000000000004E-2</v>
      </c>
      <c r="CV32">
        <v>400</v>
      </c>
      <c r="CW32">
        <v>13</v>
      </c>
      <c r="CX32">
        <v>0.41</v>
      </c>
      <c r="CY32">
        <v>0.18</v>
      </c>
      <c r="CZ32">
        <v>0.62515396326512795</v>
      </c>
      <c r="DA32">
        <v>-0.221904968300522</v>
      </c>
      <c r="DB32">
        <v>5.0606776906570498E-2</v>
      </c>
      <c r="DC32">
        <v>1</v>
      </c>
      <c r="DD32">
        <v>399.98</v>
      </c>
      <c r="DE32">
        <v>9.9789473684025701E-2</v>
      </c>
      <c r="DF32">
        <v>2.2880122377289001E-2</v>
      </c>
      <c r="DG32">
        <v>-1</v>
      </c>
      <c r="DH32">
        <v>74.990919047619101</v>
      </c>
      <c r="DI32">
        <v>4.6920420629962101E-2</v>
      </c>
      <c r="DJ32">
        <v>6.9909837301155797E-2</v>
      </c>
      <c r="DK32">
        <v>1</v>
      </c>
      <c r="DL32">
        <v>2</v>
      </c>
      <c r="DM32">
        <v>2</v>
      </c>
      <c r="DN32" t="s">
        <v>354</v>
      </c>
      <c r="DO32">
        <v>2.7387800000000002</v>
      </c>
      <c r="DP32">
        <v>2.8382100000000001</v>
      </c>
      <c r="DQ32">
        <v>9.8397999999999999E-2</v>
      </c>
      <c r="DR32">
        <v>9.7477599999999998E-2</v>
      </c>
      <c r="DS32">
        <v>8.0287899999999995E-2</v>
      </c>
      <c r="DT32">
        <v>7.6417700000000005E-2</v>
      </c>
      <c r="DU32">
        <v>26456</v>
      </c>
      <c r="DV32">
        <v>28022.2</v>
      </c>
      <c r="DW32">
        <v>27449</v>
      </c>
      <c r="DX32">
        <v>29127.4</v>
      </c>
      <c r="DY32">
        <v>33281.699999999997</v>
      </c>
      <c r="DZ32">
        <v>35872.400000000001</v>
      </c>
      <c r="EA32">
        <v>36702.199999999997</v>
      </c>
      <c r="EB32">
        <v>39532.699999999997</v>
      </c>
      <c r="EC32">
        <v>1.8908</v>
      </c>
      <c r="ED32">
        <v>2.1235499999999998</v>
      </c>
      <c r="EE32">
        <v>7.0743299999999995E-2</v>
      </c>
      <c r="EF32">
        <v>0</v>
      </c>
      <c r="EG32">
        <v>16.9129</v>
      </c>
      <c r="EH32">
        <v>999.9</v>
      </c>
      <c r="EI32">
        <v>44.164000000000001</v>
      </c>
      <c r="EJ32">
        <v>24.199000000000002</v>
      </c>
      <c r="EK32">
        <v>13.280799999999999</v>
      </c>
      <c r="EL32">
        <v>62.167499999999997</v>
      </c>
      <c r="EM32">
        <v>29.523199999999999</v>
      </c>
      <c r="EN32">
        <v>1</v>
      </c>
      <c r="EO32">
        <v>-0.51591200000000004</v>
      </c>
      <c r="EP32">
        <v>1.11558</v>
      </c>
      <c r="EQ32">
        <v>19.951499999999999</v>
      </c>
      <c r="ER32">
        <v>5.2216300000000002</v>
      </c>
      <c r="ES32">
        <v>11.9201</v>
      </c>
      <c r="ET32">
        <v>4.9555999999999996</v>
      </c>
      <c r="EU32">
        <v>3.29752</v>
      </c>
      <c r="EV32">
        <v>58.4</v>
      </c>
      <c r="EW32">
        <v>9999</v>
      </c>
      <c r="EX32">
        <v>120.9</v>
      </c>
      <c r="EY32">
        <v>3949.2</v>
      </c>
      <c r="EZ32">
        <v>1.8601399999999999</v>
      </c>
      <c r="FA32">
        <v>1.85928</v>
      </c>
      <c r="FB32">
        <v>1.8650800000000001</v>
      </c>
      <c r="FC32">
        <v>1.86914</v>
      </c>
      <c r="FD32">
        <v>1.8638600000000001</v>
      </c>
      <c r="FE32">
        <v>1.8638600000000001</v>
      </c>
      <c r="FF32">
        <v>1.8638600000000001</v>
      </c>
      <c r="FG32">
        <v>1.8636999999999999</v>
      </c>
      <c r="FH32">
        <v>0</v>
      </c>
      <c r="FI32">
        <v>0</v>
      </c>
      <c r="FJ32">
        <v>0</v>
      </c>
      <c r="FK32">
        <v>0</v>
      </c>
      <c r="FL32" t="s">
        <v>355</v>
      </c>
      <c r="FM32" t="s">
        <v>356</v>
      </c>
      <c r="FN32" t="s">
        <v>357</v>
      </c>
      <c r="FO32" t="s">
        <v>357</v>
      </c>
      <c r="FP32" t="s">
        <v>357</v>
      </c>
      <c r="FQ32" t="s">
        <v>357</v>
      </c>
      <c r="FR32">
        <v>0</v>
      </c>
      <c r="FS32">
        <v>100</v>
      </c>
      <c r="FT32">
        <v>100</v>
      </c>
      <c r="FU32">
        <v>-3.0150000000000001</v>
      </c>
      <c r="FV32">
        <v>-9.7900000000000001E-2</v>
      </c>
      <c r="FW32">
        <v>-3.0146000000000299</v>
      </c>
      <c r="FX32">
        <v>0</v>
      </c>
      <c r="FY32">
        <v>0</v>
      </c>
      <c r="FZ32">
        <v>0</v>
      </c>
      <c r="GA32">
        <v>-9.7890000000001406E-2</v>
      </c>
      <c r="GB32">
        <v>0</v>
      </c>
      <c r="GC32">
        <v>0</v>
      </c>
      <c r="GD32">
        <v>0</v>
      </c>
      <c r="GE32">
        <v>-1</v>
      </c>
      <c r="GF32">
        <v>-1</v>
      </c>
      <c r="GG32">
        <v>-1</v>
      </c>
      <c r="GH32">
        <v>-1</v>
      </c>
      <c r="GI32">
        <v>15.4</v>
      </c>
      <c r="GJ32">
        <v>15.4</v>
      </c>
      <c r="GK32">
        <v>1.02417</v>
      </c>
      <c r="GL32">
        <v>2.5402800000000001</v>
      </c>
      <c r="GM32">
        <v>1.4489700000000001</v>
      </c>
      <c r="GN32">
        <v>2.3022499999999999</v>
      </c>
      <c r="GO32">
        <v>1.5466299999999999</v>
      </c>
      <c r="GP32">
        <v>2.3791500000000001</v>
      </c>
      <c r="GQ32">
        <v>27.286899999999999</v>
      </c>
      <c r="GR32">
        <v>15.121499999999999</v>
      </c>
      <c r="GS32">
        <v>18</v>
      </c>
      <c r="GT32">
        <v>348.96899999999999</v>
      </c>
      <c r="GU32">
        <v>715.66200000000003</v>
      </c>
      <c r="GV32">
        <v>16.3476</v>
      </c>
      <c r="GW32">
        <v>20.532699999999998</v>
      </c>
      <c r="GX32">
        <v>29.9999</v>
      </c>
      <c r="GY32">
        <v>20.572399999999998</v>
      </c>
      <c r="GZ32">
        <v>20.5655</v>
      </c>
      <c r="HA32">
        <v>20.503399999999999</v>
      </c>
      <c r="HB32">
        <v>0</v>
      </c>
      <c r="HC32">
        <v>-30</v>
      </c>
      <c r="HD32">
        <v>16.361599999999999</v>
      </c>
      <c r="HE32">
        <v>400</v>
      </c>
      <c r="HF32">
        <v>0</v>
      </c>
      <c r="HG32">
        <v>101.108</v>
      </c>
      <c r="HH32">
        <v>96.057699999999997</v>
      </c>
    </row>
    <row r="33" spans="1:216" x14ac:dyDescent="0.2">
      <c r="A33">
        <v>15</v>
      </c>
      <c r="B33">
        <v>1689709815</v>
      </c>
      <c r="C33">
        <v>854.90000009536698</v>
      </c>
      <c r="D33" t="s">
        <v>384</v>
      </c>
      <c r="E33" t="s">
        <v>385</v>
      </c>
      <c r="F33" t="s">
        <v>348</v>
      </c>
      <c r="G33" t="s">
        <v>349</v>
      </c>
      <c r="H33" t="s">
        <v>350</v>
      </c>
      <c r="I33" t="s">
        <v>351</v>
      </c>
      <c r="J33" t="s">
        <v>396</v>
      </c>
      <c r="K33" t="s">
        <v>352</v>
      </c>
      <c r="L33">
        <v>1689709815</v>
      </c>
      <c r="M33">
        <f t="shared" si="0"/>
        <v>9.8542070668261573E-4</v>
      </c>
      <c r="N33">
        <f t="shared" si="1"/>
        <v>0.98542070668261572</v>
      </c>
      <c r="O33">
        <f t="shared" si="2"/>
        <v>0.4151177543621794</v>
      </c>
      <c r="P33">
        <f t="shared" si="3"/>
        <v>399.53399999999999</v>
      </c>
      <c r="Q33">
        <f t="shared" si="4"/>
        <v>390.0981225384532</v>
      </c>
      <c r="R33">
        <f t="shared" si="5"/>
        <v>39.359704094178291</v>
      </c>
      <c r="S33">
        <f t="shared" si="6"/>
        <v>40.311755189268595</v>
      </c>
      <c r="T33">
        <f t="shared" si="7"/>
        <v>0.13845402997875705</v>
      </c>
      <c r="U33">
        <f t="shared" si="8"/>
        <v>4.2853791366912084</v>
      </c>
      <c r="V33">
        <f t="shared" si="9"/>
        <v>0.13601611262503802</v>
      </c>
      <c r="W33">
        <f t="shared" si="10"/>
        <v>8.522553199158639E-2</v>
      </c>
      <c r="X33">
        <f t="shared" si="11"/>
        <v>9.9002539416541353</v>
      </c>
      <c r="Y33">
        <f t="shared" si="12"/>
        <v>17.848335140713139</v>
      </c>
      <c r="Z33">
        <f t="shared" si="13"/>
        <v>17.848335140713139</v>
      </c>
      <c r="AA33">
        <f t="shared" si="14"/>
        <v>2.0516050478644492</v>
      </c>
      <c r="AB33">
        <f t="shared" si="15"/>
        <v>64.402385089772906</v>
      </c>
      <c r="AC33">
        <f t="shared" si="16"/>
        <v>1.3328787526888699</v>
      </c>
      <c r="AD33">
        <f t="shared" si="17"/>
        <v>2.069610854987622</v>
      </c>
      <c r="AE33">
        <f t="shared" si="18"/>
        <v>0.71872629517557929</v>
      </c>
      <c r="AF33">
        <f t="shared" si="19"/>
        <v>-43.457053164703353</v>
      </c>
      <c r="AG33">
        <f t="shared" si="20"/>
        <v>32.082415029372797</v>
      </c>
      <c r="AH33">
        <f t="shared" si="21"/>
        <v>1.4733291213717632</v>
      </c>
      <c r="AI33">
        <f t="shared" si="22"/>
        <v>-1.055072304659177E-3</v>
      </c>
      <c r="AJ33">
        <v>41</v>
      </c>
      <c r="AK33">
        <v>10</v>
      </c>
      <c r="AL33">
        <f t="shared" si="23"/>
        <v>1</v>
      </c>
      <c r="AM33">
        <f t="shared" si="24"/>
        <v>0</v>
      </c>
      <c r="AN33">
        <f t="shared" si="25"/>
        <v>54985.791618906514</v>
      </c>
      <c r="AO33">
        <f t="shared" si="26"/>
        <v>59.854799999999997</v>
      </c>
      <c r="AP33">
        <f t="shared" si="27"/>
        <v>50.458046436090221</v>
      </c>
      <c r="AQ33">
        <f t="shared" si="28"/>
        <v>0.84300751879699243</v>
      </c>
      <c r="AR33">
        <f t="shared" si="29"/>
        <v>0.1654045112781955</v>
      </c>
      <c r="AS33">
        <v>1689709815</v>
      </c>
      <c r="AT33">
        <v>399.53399999999999</v>
      </c>
      <c r="AU33">
        <v>399.93599999999998</v>
      </c>
      <c r="AV33">
        <v>13.2103</v>
      </c>
      <c r="AW33">
        <v>12.727</v>
      </c>
      <c r="AX33">
        <v>402.548</v>
      </c>
      <c r="AY33">
        <v>13.308199999999999</v>
      </c>
      <c r="AZ33">
        <v>399.98700000000002</v>
      </c>
      <c r="BA33">
        <v>100.797</v>
      </c>
      <c r="BB33">
        <v>9.9932900000000005E-2</v>
      </c>
      <c r="BC33">
        <v>17.987200000000001</v>
      </c>
      <c r="BD33">
        <v>18.066299999999998</v>
      </c>
      <c r="BE33">
        <v>999.9</v>
      </c>
      <c r="BF33">
        <v>0</v>
      </c>
      <c r="BG33">
        <v>0</v>
      </c>
      <c r="BH33">
        <v>10006.9</v>
      </c>
      <c r="BI33">
        <v>0</v>
      </c>
      <c r="BJ33">
        <v>69.792299999999997</v>
      </c>
      <c r="BK33">
        <v>-0.40185500000000002</v>
      </c>
      <c r="BL33">
        <v>404.88299999999998</v>
      </c>
      <c r="BM33">
        <v>405.09100000000001</v>
      </c>
      <c r="BN33">
        <v>0.48329800000000001</v>
      </c>
      <c r="BO33">
        <v>399.93599999999998</v>
      </c>
      <c r="BP33">
        <v>12.727</v>
      </c>
      <c r="BQ33">
        <v>1.33155</v>
      </c>
      <c r="BR33">
        <v>1.28284</v>
      </c>
      <c r="BS33">
        <v>11.159800000000001</v>
      </c>
      <c r="BT33">
        <v>10.599299999999999</v>
      </c>
      <c r="BU33">
        <v>59.854799999999997</v>
      </c>
      <c r="BV33">
        <v>0.89972799999999997</v>
      </c>
      <c r="BW33">
        <v>0.100272</v>
      </c>
      <c r="BX33">
        <v>0</v>
      </c>
      <c r="BY33">
        <v>2.09</v>
      </c>
      <c r="BZ33">
        <v>0</v>
      </c>
      <c r="CA33">
        <v>346.49200000000002</v>
      </c>
      <c r="CB33">
        <v>462.01</v>
      </c>
      <c r="CC33">
        <v>32</v>
      </c>
      <c r="CD33">
        <v>37.625</v>
      </c>
      <c r="CE33">
        <v>35.186999999999998</v>
      </c>
      <c r="CF33">
        <v>35.936999999999998</v>
      </c>
      <c r="CG33">
        <v>32.686999999999998</v>
      </c>
      <c r="CH33">
        <v>53.85</v>
      </c>
      <c r="CI33">
        <v>6</v>
      </c>
      <c r="CJ33">
        <v>0</v>
      </c>
      <c r="CK33">
        <v>1689709823.4000001</v>
      </c>
      <c r="CL33">
        <v>0</v>
      </c>
      <c r="CM33">
        <v>1689708832.0999999</v>
      </c>
      <c r="CN33" t="s">
        <v>353</v>
      </c>
      <c r="CO33">
        <v>1689708830.0999999</v>
      </c>
      <c r="CP33">
        <v>1689708832.0999999</v>
      </c>
      <c r="CQ33">
        <v>22</v>
      </c>
      <c r="CR33">
        <v>5.0999999999999997E-2</v>
      </c>
      <c r="CS33">
        <v>8.9999999999999993E-3</v>
      </c>
      <c r="CT33">
        <v>-3.0150000000000001</v>
      </c>
      <c r="CU33">
        <v>-9.8000000000000004E-2</v>
      </c>
      <c r="CV33">
        <v>400</v>
      </c>
      <c r="CW33">
        <v>13</v>
      </c>
      <c r="CX33">
        <v>0.41</v>
      </c>
      <c r="CY33">
        <v>0.18</v>
      </c>
      <c r="CZ33">
        <v>0.36926411642937301</v>
      </c>
      <c r="DA33">
        <v>0.15663005817447601</v>
      </c>
      <c r="DB33">
        <v>7.0559003851262903E-2</v>
      </c>
      <c r="DC33">
        <v>1</v>
      </c>
      <c r="DD33">
        <v>399.98200000000003</v>
      </c>
      <c r="DE33">
        <v>0.19402597402608501</v>
      </c>
      <c r="DF33">
        <v>4.8946034422766398E-2</v>
      </c>
      <c r="DG33">
        <v>-1</v>
      </c>
      <c r="DH33">
        <v>59.981499999999997</v>
      </c>
      <c r="DI33">
        <v>0.50788918000761196</v>
      </c>
      <c r="DJ33">
        <v>0.160937535945442</v>
      </c>
      <c r="DK33">
        <v>1</v>
      </c>
      <c r="DL33">
        <v>2</v>
      </c>
      <c r="DM33">
        <v>2</v>
      </c>
      <c r="DN33" t="s">
        <v>354</v>
      </c>
      <c r="DO33">
        <v>2.7385299999999999</v>
      </c>
      <c r="DP33">
        <v>2.8381400000000001</v>
      </c>
      <c r="DQ33">
        <v>9.8438899999999996E-2</v>
      </c>
      <c r="DR33">
        <v>9.7479899999999994E-2</v>
      </c>
      <c r="DS33">
        <v>8.0268900000000004E-2</v>
      </c>
      <c r="DT33">
        <v>7.63683E-2</v>
      </c>
      <c r="DU33">
        <v>26456</v>
      </c>
      <c r="DV33">
        <v>28022.9</v>
      </c>
      <c r="DW33">
        <v>27450.1</v>
      </c>
      <c r="DX33">
        <v>29128.1</v>
      </c>
      <c r="DY33">
        <v>33283.599999999999</v>
      </c>
      <c r="DZ33">
        <v>35875.5</v>
      </c>
      <c r="EA33">
        <v>36703.599999999999</v>
      </c>
      <c r="EB33">
        <v>39534</v>
      </c>
      <c r="EC33">
        <v>1.89093</v>
      </c>
      <c r="ED33">
        <v>2.12405</v>
      </c>
      <c r="EE33">
        <v>6.7912E-2</v>
      </c>
      <c r="EF33">
        <v>0</v>
      </c>
      <c r="EG33">
        <v>16.938199999999998</v>
      </c>
      <c r="EH33">
        <v>999.9</v>
      </c>
      <c r="EI33">
        <v>44.109000000000002</v>
      </c>
      <c r="EJ33">
        <v>24.239000000000001</v>
      </c>
      <c r="EK33">
        <v>13.295</v>
      </c>
      <c r="EL33">
        <v>62.0075</v>
      </c>
      <c r="EM33">
        <v>29.2788</v>
      </c>
      <c r="EN33">
        <v>1</v>
      </c>
      <c r="EO33">
        <v>-0.51820900000000003</v>
      </c>
      <c r="EP33">
        <v>0.86482000000000003</v>
      </c>
      <c r="EQ33">
        <v>19.961600000000001</v>
      </c>
      <c r="ER33">
        <v>5.2214799999999997</v>
      </c>
      <c r="ES33">
        <v>11.9201</v>
      </c>
      <c r="ET33">
        <v>4.9554999999999998</v>
      </c>
      <c r="EU33">
        <v>3.2978499999999999</v>
      </c>
      <c r="EV33">
        <v>58.5</v>
      </c>
      <c r="EW33">
        <v>9999</v>
      </c>
      <c r="EX33">
        <v>120.9</v>
      </c>
      <c r="EY33">
        <v>3950.5</v>
      </c>
      <c r="EZ33">
        <v>1.8601700000000001</v>
      </c>
      <c r="FA33">
        <v>1.85928</v>
      </c>
      <c r="FB33">
        <v>1.8650800000000001</v>
      </c>
      <c r="FC33">
        <v>1.8690800000000001</v>
      </c>
      <c r="FD33">
        <v>1.8638300000000001</v>
      </c>
      <c r="FE33">
        <v>1.8638600000000001</v>
      </c>
      <c r="FF33">
        <v>1.8638600000000001</v>
      </c>
      <c r="FG33">
        <v>1.86371</v>
      </c>
      <c r="FH33">
        <v>0</v>
      </c>
      <c r="FI33">
        <v>0</v>
      </c>
      <c r="FJ33">
        <v>0</v>
      </c>
      <c r="FK33">
        <v>0</v>
      </c>
      <c r="FL33" t="s">
        <v>355</v>
      </c>
      <c r="FM33" t="s">
        <v>356</v>
      </c>
      <c r="FN33" t="s">
        <v>357</v>
      </c>
      <c r="FO33" t="s">
        <v>357</v>
      </c>
      <c r="FP33" t="s">
        <v>357</v>
      </c>
      <c r="FQ33" t="s">
        <v>357</v>
      </c>
      <c r="FR33">
        <v>0</v>
      </c>
      <c r="FS33">
        <v>100</v>
      </c>
      <c r="FT33">
        <v>100</v>
      </c>
      <c r="FU33">
        <v>-3.0139999999999998</v>
      </c>
      <c r="FV33">
        <v>-9.7900000000000001E-2</v>
      </c>
      <c r="FW33">
        <v>-3.0146000000000299</v>
      </c>
      <c r="FX33">
        <v>0</v>
      </c>
      <c r="FY33">
        <v>0</v>
      </c>
      <c r="FZ33">
        <v>0</v>
      </c>
      <c r="GA33">
        <v>-9.7890000000001406E-2</v>
      </c>
      <c r="GB33">
        <v>0</v>
      </c>
      <c r="GC33">
        <v>0</v>
      </c>
      <c r="GD33">
        <v>0</v>
      </c>
      <c r="GE33">
        <v>-1</v>
      </c>
      <c r="GF33">
        <v>-1</v>
      </c>
      <c r="GG33">
        <v>-1</v>
      </c>
      <c r="GH33">
        <v>-1</v>
      </c>
      <c r="GI33">
        <v>16.399999999999999</v>
      </c>
      <c r="GJ33">
        <v>16.399999999999999</v>
      </c>
      <c r="GK33">
        <v>1.02417</v>
      </c>
      <c r="GL33">
        <v>2.5415000000000001</v>
      </c>
      <c r="GM33">
        <v>1.4477500000000001</v>
      </c>
      <c r="GN33">
        <v>2.2973599999999998</v>
      </c>
      <c r="GO33">
        <v>1.5466299999999999</v>
      </c>
      <c r="GP33">
        <v>2.4462899999999999</v>
      </c>
      <c r="GQ33">
        <v>27.286899999999999</v>
      </c>
      <c r="GR33">
        <v>15.121499999999999</v>
      </c>
      <c r="GS33">
        <v>18</v>
      </c>
      <c r="GT33">
        <v>348.86200000000002</v>
      </c>
      <c r="GU33">
        <v>715.79300000000001</v>
      </c>
      <c r="GV33">
        <v>16.4482</v>
      </c>
      <c r="GW33">
        <v>20.5061</v>
      </c>
      <c r="GX33">
        <v>30</v>
      </c>
      <c r="GY33">
        <v>20.547000000000001</v>
      </c>
      <c r="GZ33">
        <v>20.5411</v>
      </c>
      <c r="HA33">
        <v>20.511399999999998</v>
      </c>
      <c r="HB33">
        <v>0</v>
      </c>
      <c r="HC33">
        <v>-30</v>
      </c>
      <c r="HD33">
        <v>16.4513</v>
      </c>
      <c r="HE33">
        <v>400</v>
      </c>
      <c r="HF33">
        <v>0</v>
      </c>
      <c r="HG33">
        <v>101.11199999999999</v>
      </c>
      <c r="HH33">
        <v>96.060500000000005</v>
      </c>
    </row>
    <row r="34" spans="1:216" x14ac:dyDescent="0.2">
      <c r="A34">
        <v>16</v>
      </c>
      <c r="B34">
        <v>1689709876</v>
      </c>
      <c r="C34">
        <v>915.90000009536698</v>
      </c>
      <c r="D34" t="s">
        <v>386</v>
      </c>
      <c r="E34" t="s">
        <v>387</v>
      </c>
      <c r="F34" t="s">
        <v>348</v>
      </c>
      <c r="G34" t="s">
        <v>349</v>
      </c>
      <c r="H34" t="s">
        <v>350</v>
      </c>
      <c r="I34" t="s">
        <v>351</v>
      </c>
      <c r="J34" t="s">
        <v>396</v>
      </c>
      <c r="K34" t="s">
        <v>352</v>
      </c>
      <c r="L34">
        <v>1689709876</v>
      </c>
      <c r="M34">
        <f t="shared" si="0"/>
        <v>9.7674581046990191E-4</v>
      </c>
      <c r="N34">
        <f t="shared" si="1"/>
        <v>0.97674581046990183</v>
      </c>
      <c r="O34">
        <f t="shared" si="2"/>
        <v>0.32400447874505089</v>
      </c>
      <c r="P34">
        <f t="shared" si="3"/>
        <v>399.62599999999998</v>
      </c>
      <c r="Q34">
        <f t="shared" si="4"/>
        <v>391.19228972238517</v>
      </c>
      <c r="R34">
        <f t="shared" si="5"/>
        <v>39.470214127230946</v>
      </c>
      <c r="S34">
        <f t="shared" si="6"/>
        <v>40.321152040093992</v>
      </c>
      <c r="T34">
        <f t="shared" si="7"/>
        <v>0.13678885713753411</v>
      </c>
      <c r="U34">
        <f t="shared" si="8"/>
        <v>4.2720020100179381</v>
      </c>
      <c r="V34">
        <f t="shared" si="9"/>
        <v>0.1344013720500167</v>
      </c>
      <c r="W34">
        <f t="shared" si="10"/>
        <v>8.4211892634587587E-2</v>
      </c>
      <c r="X34">
        <f t="shared" si="11"/>
        <v>8.2748006982370566</v>
      </c>
      <c r="Y34">
        <f t="shared" si="12"/>
        <v>17.857761724628521</v>
      </c>
      <c r="Z34">
        <f t="shared" si="13"/>
        <v>17.857761724628521</v>
      </c>
      <c r="AA34">
        <f t="shared" si="14"/>
        <v>2.0528229762010346</v>
      </c>
      <c r="AB34">
        <f t="shared" si="15"/>
        <v>64.292651005503686</v>
      </c>
      <c r="AC34">
        <f t="shared" si="16"/>
        <v>1.3318634702438001</v>
      </c>
      <c r="AD34">
        <f t="shared" si="17"/>
        <v>2.0715640892297125</v>
      </c>
      <c r="AE34">
        <f t="shared" si="18"/>
        <v>0.72095950595723446</v>
      </c>
      <c r="AF34">
        <f t="shared" si="19"/>
        <v>-43.074490241722671</v>
      </c>
      <c r="AG34">
        <f t="shared" si="20"/>
        <v>33.265892973327247</v>
      </c>
      <c r="AH34">
        <f t="shared" si="21"/>
        <v>1.5326550033580175</v>
      </c>
      <c r="AI34">
        <f t="shared" si="22"/>
        <v>-1.1415668003493806E-3</v>
      </c>
      <c r="AJ34">
        <v>41</v>
      </c>
      <c r="AK34">
        <v>10</v>
      </c>
      <c r="AL34">
        <f t="shared" si="23"/>
        <v>1</v>
      </c>
      <c r="AM34">
        <f t="shared" si="24"/>
        <v>0</v>
      </c>
      <c r="AN34">
        <f t="shared" si="25"/>
        <v>54755.45598335041</v>
      </c>
      <c r="AO34">
        <f t="shared" si="26"/>
        <v>50.033099999999997</v>
      </c>
      <c r="AP34">
        <f t="shared" si="27"/>
        <v>42.177813294423345</v>
      </c>
      <c r="AQ34">
        <f t="shared" si="28"/>
        <v>0.84299820107935242</v>
      </c>
      <c r="AR34">
        <f t="shared" si="29"/>
        <v>0.1653865280831501</v>
      </c>
      <c r="AS34">
        <v>1689709876</v>
      </c>
      <c r="AT34">
        <v>399.62599999999998</v>
      </c>
      <c r="AU34">
        <v>399.98099999999999</v>
      </c>
      <c r="AV34">
        <v>13.200200000000001</v>
      </c>
      <c r="AW34">
        <v>12.7212</v>
      </c>
      <c r="AX34">
        <v>402.64</v>
      </c>
      <c r="AY34">
        <v>13.2981</v>
      </c>
      <c r="AZ34">
        <v>400.029</v>
      </c>
      <c r="BA34">
        <v>100.797</v>
      </c>
      <c r="BB34">
        <v>0.100219</v>
      </c>
      <c r="BC34">
        <v>18.002199999999998</v>
      </c>
      <c r="BD34">
        <v>18.058800000000002</v>
      </c>
      <c r="BE34">
        <v>999.9</v>
      </c>
      <c r="BF34">
        <v>0</v>
      </c>
      <c r="BG34">
        <v>0</v>
      </c>
      <c r="BH34">
        <v>9963.75</v>
      </c>
      <c r="BI34">
        <v>0</v>
      </c>
      <c r="BJ34">
        <v>70.7791</v>
      </c>
      <c r="BK34">
        <v>-0.35504200000000002</v>
      </c>
      <c r="BL34">
        <v>404.971</v>
      </c>
      <c r="BM34">
        <v>405.13400000000001</v>
      </c>
      <c r="BN34">
        <v>0.478987</v>
      </c>
      <c r="BO34">
        <v>399.98099999999999</v>
      </c>
      <c r="BP34">
        <v>12.7212</v>
      </c>
      <c r="BQ34">
        <v>1.3305400000000001</v>
      </c>
      <c r="BR34">
        <v>1.28226</v>
      </c>
      <c r="BS34">
        <v>11.148300000000001</v>
      </c>
      <c r="BT34">
        <v>10.592499999999999</v>
      </c>
      <c r="BU34">
        <v>50.033099999999997</v>
      </c>
      <c r="BV34">
        <v>0.89999700000000005</v>
      </c>
      <c r="BW34">
        <v>0.10000299999999999</v>
      </c>
      <c r="BX34">
        <v>0</v>
      </c>
      <c r="BY34">
        <v>2.1972</v>
      </c>
      <c r="BZ34">
        <v>0</v>
      </c>
      <c r="CA34">
        <v>337.15499999999997</v>
      </c>
      <c r="CB34">
        <v>386.226</v>
      </c>
      <c r="CC34">
        <v>31.812000000000001</v>
      </c>
      <c r="CD34">
        <v>37.5</v>
      </c>
      <c r="CE34">
        <v>35</v>
      </c>
      <c r="CF34">
        <v>35.875</v>
      </c>
      <c r="CG34">
        <v>32.5</v>
      </c>
      <c r="CH34">
        <v>45.03</v>
      </c>
      <c r="CI34">
        <v>5</v>
      </c>
      <c r="CJ34">
        <v>0</v>
      </c>
      <c r="CK34">
        <v>1689709884</v>
      </c>
      <c r="CL34">
        <v>0</v>
      </c>
      <c r="CM34">
        <v>1689708832.0999999</v>
      </c>
      <c r="CN34" t="s">
        <v>353</v>
      </c>
      <c r="CO34">
        <v>1689708830.0999999</v>
      </c>
      <c r="CP34">
        <v>1689708832.0999999</v>
      </c>
      <c r="CQ34">
        <v>22</v>
      </c>
      <c r="CR34">
        <v>5.0999999999999997E-2</v>
      </c>
      <c r="CS34">
        <v>8.9999999999999993E-3</v>
      </c>
      <c r="CT34">
        <v>-3.0150000000000001</v>
      </c>
      <c r="CU34">
        <v>-9.8000000000000004E-2</v>
      </c>
      <c r="CV34">
        <v>400</v>
      </c>
      <c r="CW34">
        <v>13</v>
      </c>
      <c r="CX34">
        <v>0.41</v>
      </c>
      <c r="CY34">
        <v>0.18</v>
      </c>
      <c r="CZ34">
        <v>0.15012714688926501</v>
      </c>
      <c r="DA34">
        <v>-2.80318439814441E-2</v>
      </c>
      <c r="DB34">
        <v>5.6584675164230103E-2</v>
      </c>
      <c r="DC34">
        <v>1</v>
      </c>
      <c r="DD34">
        <v>399.97550000000001</v>
      </c>
      <c r="DE34">
        <v>3.7443609023057003E-2</v>
      </c>
      <c r="DF34">
        <v>2.8031232580821099E-2</v>
      </c>
      <c r="DG34">
        <v>-1</v>
      </c>
      <c r="DH34">
        <v>50.001064999999997</v>
      </c>
      <c r="DI34">
        <v>-4.1592324049791699E-2</v>
      </c>
      <c r="DJ34">
        <v>9.6959411611255205E-3</v>
      </c>
      <c r="DK34">
        <v>1</v>
      </c>
      <c r="DL34">
        <v>2</v>
      </c>
      <c r="DM34">
        <v>2</v>
      </c>
      <c r="DN34" t="s">
        <v>354</v>
      </c>
      <c r="DO34">
        <v>2.73868</v>
      </c>
      <c r="DP34">
        <v>2.83806</v>
      </c>
      <c r="DQ34">
        <v>9.8462900000000006E-2</v>
      </c>
      <c r="DR34">
        <v>9.7494899999999995E-2</v>
      </c>
      <c r="DS34">
        <v>8.0229400000000006E-2</v>
      </c>
      <c r="DT34">
        <v>7.6347899999999996E-2</v>
      </c>
      <c r="DU34">
        <v>26456.9</v>
      </c>
      <c r="DV34">
        <v>28024.9</v>
      </c>
      <c r="DW34">
        <v>27451.7</v>
      </c>
      <c r="DX34">
        <v>29130.5</v>
      </c>
      <c r="DY34">
        <v>33287.599999999999</v>
      </c>
      <c r="DZ34">
        <v>35879.300000000003</v>
      </c>
      <c r="EA34">
        <v>36706.400000000001</v>
      </c>
      <c r="EB34">
        <v>39537.4</v>
      </c>
      <c r="EC34">
        <v>1.89093</v>
      </c>
      <c r="ED34">
        <v>2.1243699999999999</v>
      </c>
      <c r="EE34">
        <v>6.5714099999999998E-2</v>
      </c>
      <c r="EF34">
        <v>0</v>
      </c>
      <c r="EG34">
        <v>16.967199999999998</v>
      </c>
      <c r="EH34">
        <v>999.9</v>
      </c>
      <c r="EI34">
        <v>44.018000000000001</v>
      </c>
      <c r="EJ34">
        <v>24.248999999999999</v>
      </c>
      <c r="EK34">
        <v>13.2753</v>
      </c>
      <c r="EL34">
        <v>62.087499999999999</v>
      </c>
      <c r="EM34">
        <v>29.491199999999999</v>
      </c>
      <c r="EN34">
        <v>1</v>
      </c>
      <c r="EO34">
        <v>-0.52072700000000005</v>
      </c>
      <c r="EP34">
        <v>0.98036999999999996</v>
      </c>
      <c r="EQ34">
        <v>19.958200000000001</v>
      </c>
      <c r="ER34">
        <v>5.2190899999999996</v>
      </c>
      <c r="ES34">
        <v>11.9201</v>
      </c>
      <c r="ET34">
        <v>4.9555999999999996</v>
      </c>
      <c r="EU34">
        <v>3.2975500000000002</v>
      </c>
      <c r="EV34">
        <v>58.5</v>
      </c>
      <c r="EW34">
        <v>9999</v>
      </c>
      <c r="EX34">
        <v>120.9</v>
      </c>
      <c r="EY34">
        <v>3952.1</v>
      </c>
      <c r="EZ34">
        <v>1.86019</v>
      </c>
      <c r="FA34">
        <v>1.85928</v>
      </c>
      <c r="FB34">
        <v>1.8650800000000001</v>
      </c>
      <c r="FC34">
        <v>1.8691199999999999</v>
      </c>
      <c r="FD34">
        <v>1.8638600000000001</v>
      </c>
      <c r="FE34">
        <v>1.8638600000000001</v>
      </c>
      <c r="FF34">
        <v>1.8638600000000001</v>
      </c>
      <c r="FG34">
        <v>1.86371</v>
      </c>
      <c r="FH34">
        <v>0</v>
      </c>
      <c r="FI34">
        <v>0</v>
      </c>
      <c r="FJ34">
        <v>0</v>
      </c>
      <c r="FK34">
        <v>0</v>
      </c>
      <c r="FL34" t="s">
        <v>355</v>
      </c>
      <c r="FM34" t="s">
        <v>356</v>
      </c>
      <c r="FN34" t="s">
        <v>357</v>
      </c>
      <c r="FO34" t="s">
        <v>357</v>
      </c>
      <c r="FP34" t="s">
        <v>357</v>
      </c>
      <c r="FQ34" t="s">
        <v>357</v>
      </c>
      <c r="FR34">
        <v>0</v>
      </c>
      <c r="FS34">
        <v>100</v>
      </c>
      <c r="FT34">
        <v>100</v>
      </c>
      <c r="FU34">
        <v>-3.0139999999999998</v>
      </c>
      <c r="FV34">
        <v>-9.7900000000000001E-2</v>
      </c>
      <c r="FW34">
        <v>-3.0146000000000299</v>
      </c>
      <c r="FX34">
        <v>0</v>
      </c>
      <c r="FY34">
        <v>0</v>
      </c>
      <c r="FZ34">
        <v>0</v>
      </c>
      <c r="GA34">
        <v>-9.7890000000001406E-2</v>
      </c>
      <c r="GB34">
        <v>0</v>
      </c>
      <c r="GC34">
        <v>0</v>
      </c>
      <c r="GD34">
        <v>0</v>
      </c>
      <c r="GE34">
        <v>-1</v>
      </c>
      <c r="GF34">
        <v>-1</v>
      </c>
      <c r="GG34">
        <v>-1</v>
      </c>
      <c r="GH34">
        <v>-1</v>
      </c>
      <c r="GI34">
        <v>17.399999999999999</v>
      </c>
      <c r="GJ34">
        <v>17.399999999999999</v>
      </c>
      <c r="GK34">
        <v>1.02539</v>
      </c>
      <c r="GL34">
        <v>2.5451700000000002</v>
      </c>
      <c r="GM34">
        <v>1.4489700000000001</v>
      </c>
      <c r="GN34">
        <v>2.3010299999999999</v>
      </c>
      <c r="GO34">
        <v>1.5466299999999999</v>
      </c>
      <c r="GP34">
        <v>2.4328599999999998</v>
      </c>
      <c r="GQ34">
        <v>27.286899999999999</v>
      </c>
      <c r="GR34">
        <v>15.103899999999999</v>
      </c>
      <c r="GS34">
        <v>18</v>
      </c>
      <c r="GT34">
        <v>348.69799999999998</v>
      </c>
      <c r="GU34">
        <v>715.74099999999999</v>
      </c>
      <c r="GV34">
        <v>16.4116</v>
      </c>
      <c r="GW34">
        <v>20.479500000000002</v>
      </c>
      <c r="GX34">
        <v>29.9999</v>
      </c>
      <c r="GY34">
        <v>20.520700000000001</v>
      </c>
      <c r="GZ34">
        <v>20.515799999999999</v>
      </c>
      <c r="HA34">
        <v>20.520199999999999</v>
      </c>
      <c r="HB34">
        <v>0</v>
      </c>
      <c r="HC34">
        <v>-30</v>
      </c>
      <c r="HD34">
        <v>16.415500000000002</v>
      </c>
      <c r="HE34">
        <v>400</v>
      </c>
      <c r="HF34">
        <v>0</v>
      </c>
      <c r="HG34">
        <v>101.119</v>
      </c>
      <c r="HH34">
        <v>96.068600000000004</v>
      </c>
    </row>
    <row r="35" spans="1:216" x14ac:dyDescent="0.2">
      <c r="A35">
        <v>17</v>
      </c>
      <c r="B35">
        <v>1689709937</v>
      </c>
      <c r="C35">
        <v>976.90000009536698</v>
      </c>
      <c r="D35" t="s">
        <v>388</v>
      </c>
      <c r="E35" t="s">
        <v>389</v>
      </c>
      <c r="F35" t="s">
        <v>348</v>
      </c>
      <c r="G35" t="s">
        <v>349</v>
      </c>
      <c r="H35" t="s">
        <v>350</v>
      </c>
      <c r="I35" t="s">
        <v>351</v>
      </c>
      <c r="J35" t="s">
        <v>396</v>
      </c>
      <c r="K35" t="s">
        <v>352</v>
      </c>
      <c r="L35">
        <v>1689709937</v>
      </c>
      <c r="M35">
        <f t="shared" si="0"/>
        <v>9.7338097386171667E-4</v>
      </c>
      <c r="N35">
        <f t="shared" si="1"/>
        <v>0.97338097386171663</v>
      </c>
      <c r="O35">
        <f t="shared" si="2"/>
        <v>-0.52620836077891031</v>
      </c>
      <c r="P35">
        <f t="shared" si="3"/>
        <v>400.01</v>
      </c>
      <c r="Q35">
        <f t="shared" si="4"/>
        <v>401.62472778595691</v>
      </c>
      <c r="R35">
        <f t="shared" si="5"/>
        <v>40.522725862035102</v>
      </c>
      <c r="S35">
        <f t="shared" si="6"/>
        <v>40.359804689892997</v>
      </c>
      <c r="T35">
        <f t="shared" si="7"/>
        <v>0.13686629437028328</v>
      </c>
      <c r="U35">
        <f t="shared" si="8"/>
        <v>4.2830494535302641</v>
      </c>
      <c r="V35">
        <f t="shared" si="9"/>
        <v>0.1344821801080856</v>
      </c>
      <c r="W35">
        <f t="shared" si="10"/>
        <v>8.4262106563952763E-2</v>
      </c>
      <c r="X35">
        <f t="shared" si="11"/>
        <v>5.0072152505944514</v>
      </c>
      <c r="Y35">
        <f t="shared" si="12"/>
        <v>17.829102262078745</v>
      </c>
      <c r="Z35">
        <f t="shared" si="13"/>
        <v>17.829102262078745</v>
      </c>
      <c r="AA35">
        <f t="shared" si="14"/>
        <v>2.0491220978999367</v>
      </c>
      <c r="AB35">
        <f t="shared" si="15"/>
        <v>64.319117611706659</v>
      </c>
      <c r="AC35">
        <f t="shared" si="16"/>
        <v>1.33106335194239</v>
      </c>
      <c r="AD35">
        <f t="shared" si="17"/>
        <v>2.0694676814100519</v>
      </c>
      <c r="AE35">
        <f t="shared" si="18"/>
        <v>0.71805874595754671</v>
      </c>
      <c r="AF35">
        <f t="shared" si="19"/>
        <v>-42.926100947301705</v>
      </c>
      <c r="AG35">
        <f t="shared" si="20"/>
        <v>36.251996324238874</v>
      </c>
      <c r="AH35">
        <f t="shared" si="21"/>
        <v>1.665540835151111</v>
      </c>
      <c r="AI35">
        <f t="shared" si="22"/>
        <v>-1.3485373172699155E-3</v>
      </c>
      <c r="AJ35">
        <v>41</v>
      </c>
      <c r="AK35">
        <v>10</v>
      </c>
      <c r="AL35">
        <f t="shared" si="23"/>
        <v>1</v>
      </c>
      <c r="AM35">
        <f t="shared" si="24"/>
        <v>0</v>
      </c>
      <c r="AN35">
        <f t="shared" si="25"/>
        <v>54946.36993155114</v>
      </c>
      <c r="AO35">
        <f t="shared" si="26"/>
        <v>30.277999999999999</v>
      </c>
      <c r="AP35">
        <f t="shared" si="27"/>
        <v>25.524114015852046</v>
      </c>
      <c r="AQ35">
        <f t="shared" si="28"/>
        <v>0.84299207397622189</v>
      </c>
      <c r="AR35">
        <f t="shared" si="29"/>
        <v>0.16537470277410832</v>
      </c>
      <c r="AS35">
        <v>1689709937</v>
      </c>
      <c r="AT35">
        <v>400.01</v>
      </c>
      <c r="AU35">
        <v>399.94200000000001</v>
      </c>
      <c r="AV35">
        <v>13.192299999999999</v>
      </c>
      <c r="AW35">
        <v>12.715</v>
      </c>
      <c r="AX35">
        <v>403.02499999999998</v>
      </c>
      <c r="AY35">
        <v>13.2902</v>
      </c>
      <c r="AZ35">
        <v>400.07400000000001</v>
      </c>
      <c r="BA35">
        <v>100.797</v>
      </c>
      <c r="BB35">
        <v>9.9989300000000003E-2</v>
      </c>
      <c r="BC35">
        <v>17.9861</v>
      </c>
      <c r="BD35">
        <v>18.057300000000001</v>
      </c>
      <c r="BE35">
        <v>999.9</v>
      </c>
      <c r="BF35">
        <v>0</v>
      </c>
      <c r="BG35">
        <v>0</v>
      </c>
      <c r="BH35">
        <v>9999.3799999999992</v>
      </c>
      <c r="BI35">
        <v>0</v>
      </c>
      <c r="BJ35">
        <v>67.549700000000001</v>
      </c>
      <c r="BK35">
        <v>6.7749000000000004E-2</v>
      </c>
      <c r="BL35">
        <v>405.358</v>
      </c>
      <c r="BM35">
        <v>405.09300000000002</v>
      </c>
      <c r="BN35">
        <v>0.47734399999999999</v>
      </c>
      <c r="BO35">
        <v>399.94200000000001</v>
      </c>
      <c r="BP35">
        <v>12.715</v>
      </c>
      <c r="BQ35">
        <v>1.32975</v>
      </c>
      <c r="BR35">
        <v>1.2816399999999999</v>
      </c>
      <c r="BS35">
        <v>11.1394</v>
      </c>
      <c r="BT35">
        <v>10.5852</v>
      </c>
      <c r="BU35">
        <v>30.277999999999999</v>
      </c>
      <c r="BV35">
        <v>0.90018699999999996</v>
      </c>
      <c r="BW35">
        <v>9.9812999999999999E-2</v>
      </c>
      <c r="BX35">
        <v>0</v>
      </c>
      <c r="BY35">
        <v>2.3517999999999999</v>
      </c>
      <c r="BZ35">
        <v>0</v>
      </c>
      <c r="CA35">
        <v>311.791</v>
      </c>
      <c r="CB35">
        <v>233.74</v>
      </c>
      <c r="CC35">
        <v>31.625</v>
      </c>
      <c r="CD35">
        <v>37.311999999999998</v>
      </c>
      <c r="CE35">
        <v>34.811999999999998</v>
      </c>
      <c r="CF35">
        <v>35.75</v>
      </c>
      <c r="CG35">
        <v>32.375</v>
      </c>
      <c r="CH35">
        <v>27.26</v>
      </c>
      <c r="CI35">
        <v>3.02</v>
      </c>
      <c r="CJ35">
        <v>0</v>
      </c>
      <c r="CK35">
        <v>1689709945.2</v>
      </c>
      <c r="CL35">
        <v>0</v>
      </c>
      <c r="CM35">
        <v>1689708832.0999999</v>
      </c>
      <c r="CN35" t="s">
        <v>353</v>
      </c>
      <c r="CO35">
        <v>1689708830.0999999</v>
      </c>
      <c r="CP35">
        <v>1689708832.0999999</v>
      </c>
      <c r="CQ35">
        <v>22</v>
      </c>
      <c r="CR35">
        <v>5.0999999999999997E-2</v>
      </c>
      <c r="CS35">
        <v>8.9999999999999993E-3</v>
      </c>
      <c r="CT35">
        <v>-3.0150000000000001</v>
      </c>
      <c r="CU35">
        <v>-9.8000000000000004E-2</v>
      </c>
      <c r="CV35">
        <v>400</v>
      </c>
      <c r="CW35">
        <v>13</v>
      </c>
      <c r="CX35">
        <v>0.41</v>
      </c>
      <c r="CY35">
        <v>0.18</v>
      </c>
      <c r="CZ35">
        <v>-0.22412413217112301</v>
      </c>
      <c r="DA35">
        <v>-0.30236295560499599</v>
      </c>
      <c r="DB35">
        <v>4.7363559962293099E-2</v>
      </c>
      <c r="DC35">
        <v>1</v>
      </c>
      <c r="DD35">
        <v>399.98590476190498</v>
      </c>
      <c r="DE35">
        <v>-3.3506493505624899E-3</v>
      </c>
      <c r="DF35">
        <v>2.35187964583226E-2</v>
      </c>
      <c r="DG35">
        <v>-1</v>
      </c>
      <c r="DH35">
        <v>29.954014285714301</v>
      </c>
      <c r="DI35">
        <v>-0.281842594449152</v>
      </c>
      <c r="DJ35">
        <v>7.5803092572384295E-2</v>
      </c>
      <c r="DK35">
        <v>1</v>
      </c>
      <c r="DL35">
        <v>2</v>
      </c>
      <c r="DM35">
        <v>2</v>
      </c>
      <c r="DN35" t="s">
        <v>354</v>
      </c>
      <c r="DO35">
        <v>2.7388400000000002</v>
      </c>
      <c r="DP35">
        <v>2.8381400000000001</v>
      </c>
      <c r="DQ35">
        <v>9.8542299999999999E-2</v>
      </c>
      <c r="DR35">
        <v>9.7495899999999996E-2</v>
      </c>
      <c r="DS35">
        <v>8.02007E-2</v>
      </c>
      <c r="DT35">
        <v>7.6326900000000003E-2</v>
      </c>
      <c r="DU35">
        <v>26456.799999999999</v>
      </c>
      <c r="DV35">
        <v>28025.1</v>
      </c>
      <c r="DW35">
        <v>27453.8</v>
      </c>
      <c r="DX35">
        <v>29130.6</v>
      </c>
      <c r="DY35">
        <v>33291.1</v>
      </c>
      <c r="DZ35">
        <v>35880.5</v>
      </c>
      <c r="EA35">
        <v>36709.199999999997</v>
      </c>
      <c r="EB35">
        <v>39537.9</v>
      </c>
      <c r="EC35">
        <v>1.8913199999999999</v>
      </c>
      <c r="ED35">
        <v>2.1248</v>
      </c>
      <c r="EE35">
        <v>6.3702499999999995E-2</v>
      </c>
      <c r="EF35">
        <v>0</v>
      </c>
      <c r="EG35">
        <v>16.999099999999999</v>
      </c>
      <c r="EH35">
        <v>999.9</v>
      </c>
      <c r="EI35">
        <v>43.951000000000001</v>
      </c>
      <c r="EJ35">
        <v>24.27</v>
      </c>
      <c r="EK35">
        <v>13.271699999999999</v>
      </c>
      <c r="EL35">
        <v>61.597499999999997</v>
      </c>
      <c r="EM35">
        <v>29.5152</v>
      </c>
      <c r="EN35">
        <v>1</v>
      </c>
      <c r="EO35">
        <v>-0.52258099999999996</v>
      </c>
      <c r="EP35">
        <v>0.90605100000000005</v>
      </c>
      <c r="EQ35">
        <v>19.961400000000001</v>
      </c>
      <c r="ER35">
        <v>5.2175900000000004</v>
      </c>
      <c r="ES35">
        <v>11.9201</v>
      </c>
      <c r="ET35">
        <v>4.9557500000000001</v>
      </c>
      <c r="EU35">
        <v>3.2977500000000002</v>
      </c>
      <c r="EV35">
        <v>58.5</v>
      </c>
      <c r="EW35">
        <v>9999</v>
      </c>
      <c r="EX35">
        <v>120.9</v>
      </c>
      <c r="EY35">
        <v>3953.5</v>
      </c>
      <c r="EZ35">
        <v>1.8601700000000001</v>
      </c>
      <c r="FA35">
        <v>1.85928</v>
      </c>
      <c r="FB35">
        <v>1.8650800000000001</v>
      </c>
      <c r="FC35">
        <v>1.8691199999999999</v>
      </c>
      <c r="FD35">
        <v>1.8638399999999999</v>
      </c>
      <c r="FE35">
        <v>1.8638699999999999</v>
      </c>
      <c r="FF35">
        <v>1.8638600000000001</v>
      </c>
      <c r="FG35">
        <v>1.86371</v>
      </c>
      <c r="FH35">
        <v>0</v>
      </c>
      <c r="FI35">
        <v>0</v>
      </c>
      <c r="FJ35">
        <v>0</v>
      </c>
      <c r="FK35">
        <v>0</v>
      </c>
      <c r="FL35" t="s">
        <v>355</v>
      </c>
      <c r="FM35" t="s">
        <v>356</v>
      </c>
      <c r="FN35" t="s">
        <v>357</v>
      </c>
      <c r="FO35" t="s">
        <v>357</v>
      </c>
      <c r="FP35" t="s">
        <v>357</v>
      </c>
      <c r="FQ35" t="s">
        <v>357</v>
      </c>
      <c r="FR35">
        <v>0</v>
      </c>
      <c r="FS35">
        <v>100</v>
      </c>
      <c r="FT35">
        <v>100</v>
      </c>
      <c r="FU35">
        <v>-3.0150000000000001</v>
      </c>
      <c r="FV35">
        <v>-9.7900000000000001E-2</v>
      </c>
      <c r="FW35">
        <v>-3.0146000000000299</v>
      </c>
      <c r="FX35">
        <v>0</v>
      </c>
      <c r="FY35">
        <v>0</v>
      </c>
      <c r="FZ35">
        <v>0</v>
      </c>
      <c r="GA35">
        <v>-9.7890000000001406E-2</v>
      </c>
      <c r="GB35">
        <v>0</v>
      </c>
      <c r="GC35">
        <v>0</v>
      </c>
      <c r="GD35">
        <v>0</v>
      </c>
      <c r="GE35">
        <v>-1</v>
      </c>
      <c r="GF35">
        <v>-1</v>
      </c>
      <c r="GG35">
        <v>-1</v>
      </c>
      <c r="GH35">
        <v>-1</v>
      </c>
      <c r="GI35">
        <v>18.399999999999999</v>
      </c>
      <c r="GJ35">
        <v>18.399999999999999</v>
      </c>
      <c r="GK35">
        <v>1.02539</v>
      </c>
      <c r="GL35">
        <v>2.5451700000000002</v>
      </c>
      <c r="GM35">
        <v>1.4477500000000001</v>
      </c>
      <c r="GN35">
        <v>2.3010299999999999</v>
      </c>
      <c r="GO35">
        <v>1.5466299999999999</v>
      </c>
      <c r="GP35">
        <v>2.4218799999999998</v>
      </c>
      <c r="GQ35">
        <v>27.307700000000001</v>
      </c>
      <c r="GR35">
        <v>15.0952</v>
      </c>
      <c r="GS35">
        <v>18</v>
      </c>
      <c r="GT35">
        <v>348.68299999999999</v>
      </c>
      <c r="GU35">
        <v>715.70399999999995</v>
      </c>
      <c r="GV35">
        <v>16.422799999999999</v>
      </c>
      <c r="GW35">
        <v>20.450800000000001</v>
      </c>
      <c r="GX35">
        <v>29.9999</v>
      </c>
      <c r="GY35">
        <v>20.491399999999999</v>
      </c>
      <c r="GZ35">
        <v>20.4849</v>
      </c>
      <c r="HA35">
        <v>20.528400000000001</v>
      </c>
      <c r="HB35">
        <v>0</v>
      </c>
      <c r="HC35">
        <v>-30</v>
      </c>
      <c r="HD35">
        <v>16.433900000000001</v>
      </c>
      <c r="HE35">
        <v>400</v>
      </c>
      <c r="HF35">
        <v>0</v>
      </c>
      <c r="HG35">
        <v>101.127</v>
      </c>
      <c r="HH35">
        <v>96.069400000000002</v>
      </c>
    </row>
    <row r="36" spans="1:216" x14ac:dyDescent="0.2">
      <c r="A36">
        <v>18</v>
      </c>
      <c r="B36">
        <v>1689709998</v>
      </c>
      <c r="C36">
        <v>1037.9000000953699</v>
      </c>
      <c r="D36" t="s">
        <v>390</v>
      </c>
      <c r="E36" t="s">
        <v>391</v>
      </c>
      <c r="F36" t="s">
        <v>348</v>
      </c>
      <c r="G36" t="s">
        <v>349</v>
      </c>
      <c r="H36" t="s">
        <v>350</v>
      </c>
      <c r="I36" t="s">
        <v>351</v>
      </c>
      <c r="J36" t="s">
        <v>396</v>
      </c>
      <c r="K36" t="s">
        <v>352</v>
      </c>
      <c r="L36">
        <v>1689709998</v>
      </c>
      <c r="M36">
        <f t="shared" si="0"/>
        <v>9.8524356977841825E-4</v>
      </c>
      <c r="N36">
        <f t="shared" si="1"/>
        <v>0.9852435697784182</v>
      </c>
      <c r="O36">
        <f t="shared" si="2"/>
        <v>-0.59133124269361514</v>
      </c>
      <c r="P36">
        <f t="shared" si="3"/>
        <v>400.08699999999999</v>
      </c>
      <c r="Q36">
        <f t="shared" si="4"/>
        <v>402.3865749748511</v>
      </c>
      <c r="R36">
        <f t="shared" si="5"/>
        <v>40.59946100117682</v>
      </c>
      <c r="S36">
        <f t="shared" si="6"/>
        <v>40.367441569324299</v>
      </c>
      <c r="T36">
        <f t="shared" si="7"/>
        <v>0.13847467574111619</v>
      </c>
      <c r="U36">
        <f t="shared" si="8"/>
        <v>4.2911693891589104</v>
      </c>
      <c r="V36">
        <f t="shared" si="9"/>
        <v>0.13603926633856089</v>
      </c>
      <c r="W36">
        <f t="shared" si="10"/>
        <v>8.5239785615499511E-2</v>
      </c>
      <c r="X36">
        <f t="shared" si="11"/>
        <v>3.2906820663316583</v>
      </c>
      <c r="Y36">
        <f t="shared" si="12"/>
        <v>17.819730001753037</v>
      </c>
      <c r="Z36">
        <f t="shared" si="13"/>
        <v>17.819730001753037</v>
      </c>
      <c r="AA36">
        <f t="shared" si="14"/>
        <v>2.0479131018434646</v>
      </c>
      <c r="AB36">
        <f t="shared" si="15"/>
        <v>64.241052620471791</v>
      </c>
      <c r="AC36">
        <f t="shared" si="16"/>
        <v>1.3294143776664</v>
      </c>
      <c r="AD36">
        <f t="shared" si="17"/>
        <v>2.0694156204451009</v>
      </c>
      <c r="AE36">
        <f t="shared" si="18"/>
        <v>0.71849872417706462</v>
      </c>
      <c r="AF36">
        <f t="shared" si="19"/>
        <v>-43.449241427228245</v>
      </c>
      <c r="AG36">
        <f t="shared" si="20"/>
        <v>38.396416230703522</v>
      </c>
      <c r="AH36">
        <f t="shared" si="21"/>
        <v>1.7606360886113568</v>
      </c>
      <c r="AI36">
        <f t="shared" si="22"/>
        <v>-1.507041581703561E-3</v>
      </c>
      <c r="AJ36">
        <v>41</v>
      </c>
      <c r="AK36">
        <v>10</v>
      </c>
      <c r="AL36">
        <f t="shared" si="23"/>
        <v>1</v>
      </c>
      <c r="AM36">
        <f t="shared" si="24"/>
        <v>0</v>
      </c>
      <c r="AN36">
        <f t="shared" si="25"/>
        <v>55084.584380393382</v>
      </c>
      <c r="AO36">
        <f t="shared" si="26"/>
        <v>19.893000000000001</v>
      </c>
      <c r="AP36">
        <f t="shared" si="27"/>
        <v>16.770098894472362</v>
      </c>
      <c r="AQ36">
        <f t="shared" si="28"/>
        <v>0.84301507537688436</v>
      </c>
      <c r="AR36">
        <f t="shared" si="29"/>
        <v>0.16541909547738692</v>
      </c>
      <c r="AS36">
        <v>1689709998</v>
      </c>
      <c r="AT36">
        <v>400.08699999999999</v>
      </c>
      <c r="AU36">
        <v>399.98899999999998</v>
      </c>
      <c r="AV36">
        <v>13.176</v>
      </c>
      <c r="AW36">
        <v>12.6927</v>
      </c>
      <c r="AX36">
        <v>403.101</v>
      </c>
      <c r="AY36">
        <v>13.273899999999999</v>
      </c>
      <c r="AZ36">
        <v>399.92899999999997</v>
      </c>
      <c r="BA36">
        <v>100.797</v>
      </c>
      <c r="BB36">
        <v>9.9658899999999995E-2</v>
      </c>
      <c r="BC36">
        <v>17.985700000000001</v>
      </c>
      <c r="BD36">
        <v>18.051400000000001</v>
      </c>
      <c r="BE36">
        <v>999.9</v>
      </c>
      <c r="BF36">
        <v>0</v>
      </c>
      <c r="BG36">
        <v>0</v>
      </c>
      <c r="BH36">
        <v>10025.6</v>
      </c>
      <c r="BI36">
        <v>0</v>
      </c>
      <c r="BJ36">
        <v>70.607799999999997</v>
      </c>
      <c r="BK36">
        <v>9.7351099999999996E-2</v>
      </c>
      <c r="BL36">
        <v>405.428</v>
      </c>
      <c r="BM36">
        <v>405.13099999999997</v>
      </c>
      <c r="BN36">
        <v>0.48335299999999998</v>
      </c>
      <c r="BO36">
        <v>399.98899999999998</v>
      </c>
      <c r="BP36">
        <v>12.6927</v>
      </c>
      <c r="BQ36">
        <v>1.3281000000000001</v>
      </c>
      <c r="BR36">
        <v>1.27938</v>
      </c>
      <c r="BS36">
        <v>11.120699999999999</v>
      </c>
      <c r="BT36">
        <v>10.5588</v>
      </c>
      <c r="BU36">
        <v>19.893000000000001</v>
      </c>
      <c r="BV36">
        <v>0.89968000000000004</v>
      </c>
      <c r="BW36">
        <v>0.10032000000000001</v>
      </c>
      <c r="BX36">
        <v>0</v>
      </c>
      <c r="BY36">
        <v>2.1086</v>
      </c>
      <c r="BZ36">
        <v>0</v>
      </c>
      <c r="CA36">
        <v>308.61099999999999</v>
      </c>
      <c r="CB36">
        <v>153.54900000000001</v>
      </c>
      <c r="CC36">
        <v>31.437000000000001</v>
      </c>
      <c r="CD36">
        <v>37.125</v>
      </c>
      <c r="CE36">
        <v>34.625</v>
      </c>
      <c r="CF36">
        <v>35.625</v>
      </c>
      <c r="CG36">
        <v>32.186999999999998</v>
      </c>
      <c r="CH36">
        <v>17.899999999999999</v>
      </c>
      <c r="CI36">
        <v>2</v>
      </c>
      <c r="CJ36">
        <v>0</v>
      </c>
      <c r="CK36">
        <v>1689710006.4000001</v>
      </c>
      <c r="CL36">
        <v>0</v>
      </c>
      <c r="CM36">
        <v>1689708832.0999999</v>
      </c>
      <c r="CN36" t="s">
        <v>353</v>
      </c>
      <c r="CO36">
        <v>1689708830.0999999</v>
      </c>
      <c r="CP36">
        <v>1689708832.0999999</v>
      </c>
      <c r="CQ36">
        <v>22</v>
      </c>
      <c r="CR36">
        <v>5.0999999999999997E-2</v>
      </c>
      <c r="CS36">
        <v>8.9999999999999993E-3</v>
      </c>
      <c r="CT36">
        <v>-3.0150000000000001</v>
      </c>
      <c r="CU36">
        <v>-9.8000000000000004E-2</v>
      </c>
      <c r="CV36">
        <v>400</v>
      </c>
      <c r="CW36">
        <v>13</v>
      </c>
      <c r="CX36">
        <v>0.41</v>
      </c>
      <c r="CY36">
        <v>0.18</v>
      </c>
      <c r="CZ36">
        <v>-0.41362030187389598</v>
      </c>
      <c r="DA36">
        <v>-0.132011707214165</v>
      </c>
      <c r="DB36">
        <v>4.5717973337114602E-2</v>
      </c>
      <c r="DC36">
        <v>1</v>
      </c>
      <c r="DD36">
        <v>399.97542857142901</v>
      </c>
      <c r="DE36">
        <v>4.3792207792692203E-2</v>
      </c>
      <c r="DF36">
        <v>3.0961683583747401E-2</v>
      </c>
      <c r="DG36">
        <v>-1</v>
      </c>
      <c r="DH36">
        <v>19.9954619047619</v>
      </c>
      <c r="DI36">
        <v>-8.2772188781431694E-2</v>
      </c>
      <c r="DJ36">
        <v>0.15541493608491</v>
      </c>
      <c r="DK36">
        <v>1</v>
      </c>
      <c r="DL36">
        <v>2</v>
      </c>
      <c r="DM36">
        <v>2</v>
      </c>
      <c r="DN36" t="s">
        <v>354</v>
      </c>
      <c r="DO36">
        <v>2.7384599999999999</v>
      </c>
      <c r="DP36">
        <v>2.8380299999999998</v>
      </c>
      <c r="DQ36">
        <v>9.8565E-2</v>
      </c>
      <c r="DR36">
        <v>9.75129E-2</v>
      </c>
      <c r="DS36">
        <v>8.0134700000000003E-2</v>
      </c>
      <c r="DT36">
        <v>7.6234999999999997E-2</v>
      </c>
      <c r="DU36">
        <v>26457.8</v>
      </c>
      <c r="DV36">
        <v>28026.799999999999</v>
      </c>
      <c r="DW36">
        <v>27455.4</v>
      </c>
      <c r="DX36">
        <v>29132.799999999999</v>
      </c>
      <c r="DY36">
        <v>33295.4</v>
      </c>
      <c r="DZ36">
        <v>35886.5</v>
      </c>
      <c r="EA36">
        <v>36711.300000000003</v>
      </c>
      <c r="EB36">
        <v>39540.5</v>
      </c>
      <c r="EC36">
        <v>1.8913500000000001</v>
      </c>
      <c r="ED36">
        <v>2.1256699999999999</v>
      </c>
      <c r="EE36">
        <v>6.4074999999999993E-2</v>
      </c>
      <c r="EF36">
        <v>0</v>
      </c>
      <c r="EG36">
        <v>16.986999999999998</v>
      </c>
      <c r="EH36">
        <v>999.9</v>
      </c>
      <c r="EI36">
        <v>43.871000000000002</v>
      </c>
      <c r="EJ36">
        <v>24.3</v>
      </c>
      <c r="EK36">
        <v>13.271699999999999</v>
      </c>
      <c r="EL36">
        <v>61.797499999999999</v>
      </c>
      <c r="EM36">
        <v>29.627400000000002</v>
      </c>
      <c r="EN36">
        <v>1</v>
      </c>
      <c r="EO36">
        <v>-0.525671</v>
      </c>
      <c r="EP36">
        <v>0.73637300000000006</v>
      </c>
      <c r="EQ36">
        <v>19.9663</v>
      </c>
      <c r="ER36">
        <v>5.2219300000000004</v>
      </c>
      <c r="ES36">
        <v>11.9201</v>
      </c>
      <c r="ET36">
        <v>4.9555999999999996</v>
      </c>
      <c r="EU36">
        <v>3.2978000000000001</v>
      </c>
      <c r="EV36">
        <v>58.5</v>
      </c>
      <c r="EW36">
        <v>9999</v>
      </c>
      <c r="EX36">
        <v>120.9</v>
      </c>
      <c r="EY36">
        <v>3955.1</v>
      </c>
      <c r="EZ36">
        <v>1.8601799999999999</v>
      </c>
      <c r="FA36">
        <v>1.85928</v>
      </c>
      <c r="FB36">
        <v>1.8650800000000001</v>
      </c>
      <c r="FC36">
        <v>1.86914</v>
      </c>
      <c r="FD36">
        <v>1.86385</v>
      </c>
      <c r="FE36">
        <v>1.8638600000000001</v>
      </c>
      <c r="FF36">
        <v>1.8638600000000001</v>
      </c>
      <c r="FG36">
        <v>1.86371</v>
      </c>
      <c r="FH36">
        <v>0</v>
      </c>
      <c r="FI36">
        <v>0</v>
      </c>
      <c r="FJ36">
        <v>0</v>
      </c>
      <c r="FK36">
        <v>0</v>
      </c>
      <c r="FL36" t="s">
        <v>355</v>
      </c>
      <c r="FM36" t="s">
        <v>356</v>
      </c>
      <c r="FN36" t="s">
        <v>357</v>
      </c>
      <c r="FO36" t="s">
        <v>357</v>
      </c>
      <c r="FP36" t="s">
        <v>357</v>
      </c>
      <c r="FQ36" t="s">
        <v>357</v>
      </c>
      <c r="FR36">
        <v>0</v>
      </c>
      <c r="FS36">
        <v>100</v>
      </c>
      <c r="FT36">
        <v>100</v>
      </c>
      <c r="FU36">
        <v>-3.0139999999999998</v>
      </c>
      <c r="FV36">
        <v>-9.7900000000000001E-2</v>
      </c>
      <c r="FW36">
        <v>-3.0146000000000299</v>
      </c>
      <c r="FX36">
        <v>0</v>
      </c>
      <c r="FY36">
        <v>0</v>
      </c>
      <c r="FZ36">
        <v>0</v>
      </c>
      <c r="GA36">
        <v>-9.7890000000001406E-2</v>
      </c>
      <c r="GB36">
        <v>0</v>
      </c>
      <c r="GC36">
        <v>0</v>
      </c>
      <c r="GD36">
        <v>0</v>
      </c>
      <c r="GE36">
        <v>-1</v>
      </c>
      <c r="GF36">
        <v>-1</v>
      </c>
      <c r="GG36">
        <v>-1</v>
      </c>
      <c r="GH36">
        <v>-1</v>
      </c>
      <c r="GI36">
        <v>19.5</v>
      </c>
      <c r="GJ36">
        <v>19.399999999999999</v>
      </c>
      <c r="GK36">
        <v>1.02539</v>
      </c>
      <c r="GL36">
        <v>2.5439500000000002</v>
      </c>
      <c r="GM36">
        <v>1.4477500000000001</v>
      </c>
      <c r="GN36">
        <v>2.3022499999999999</v>
      </c>
      <c r="GO36">
        <v>1.5466299999999999</v>
      </c>
      <c r="GP36">
        <v>2.4401899999999999</v>
      </c>
      <c r="GQ36">
        <v>27.286899999999999</v>
      </c>
      <c r="GR36">
        <v>15.0952</v>
      </c>
      <c r="GS36">
        <v>18</v>
      </c>
      <c r="GT36">
        <v>348.46899999999999</v>
      </c>
      <c r="GU36">
        <v>716.03800000000001</v>
      </c>
      <c r="GV36">
        <v>16.596399999999999</v>
      </c>
      <c r="GW36">
        <v>20.414200000000001</v>
      </c>
      <c r="GX36">
        <v>29.9999</v>
      </c>
      <c r="GY36">
        <v>20.4556</v>
      </c>
      <c r="GZ36">
        <v>20.449300000000001</v>
      </c>
      <c r="HA36">
        <v>20.536999999999999</v>
      </c>
      <c r="HB36">
        <v>0</v>
      </c>
      <c r="HC36">
        <v>-30</v>
      </c>
      <c r="HD36">
        <v>16.599699999999999</v>
      </c>
      <c r="HE36">
        <v>400</v>
      </c>
      <c r="HF36">
        <v>0</v>
      </c>
      <c r="HG36">
        <v>101.133</v>
      </c>
      <c r="HH36">
        <v>96.076099999999997</v>
      </c>
    </row>
    <row r="37" spans="1:216" x14ac:dyDescent="0.2">
      <c r="A37">
        <v>19</v>
      </c>
      <c r="B37">
        <v>1689710059</v>
      </c>
      <c r="C37">
        <v>1098.9000000953699</v>
      </c>
      <c r="D37" t="s">
        <v>392</v>
      </c>
      <c r="E37" t="s">
        <v>393</v>
      </c>
      <c r="F37" t="s">
        <v>348</v>
      </c>
      <c r="G37" t="s">
        <v>349</v>
      </c>
      <c r="H37" t="s">
        <v>350</v>
      </c>
      <c r="I37" t="s">
        <v>351</v>
      </c>
      <c r="J37" t="s">
        <v>396</v>
      </c>
      <c r="K37" t="s">
        <v>352</v>
      </c>
      <c r="L37">
        <v>1689710059</v>
      </c>
      <c r="M37">
        <f t="shared" si="0"/>
        <v>9.8553363677459597E-4</v>
      </c>
      <c r="N37">
        <f t="shared" si="1"/>
        <v>0.98553363677459604</v>
      </c>
      <c r="O37">
        <f t="shared" si="2"/>
        <v>-1.169349188740664</v>
      </c>
      <c r="P37">
        <f t="shared" si="3"/>
        <v>400.38299999999998</v>
      </c>
      <c r="Q37">
        <f t="shared" si="4"/>
        <v>409.4550501239699</v>
      </c>
      <c r="R37">
        <f t="shared" si="5"/>
        <v>41.311922774493993</v>
      </c>
      <c r="S37">
        <f t="shared" si="6"/>
        <v>40.396599263367897</v>
      </c>
      <c r="T37">
        <f t="shared" si="7"/>
        <v>0.13793039173966676</v>
      </c>
      <c r="U37">
        <f t="shared" si="8"/>
        <v>4.2845432231279563</v>
      </c>
      <c r="V37">
        <f t="shared" si="9"/>
        <v>0.13551024324698033</v>
      </c>
      <c r="W37">
        <f t="shared" si="10"/>
        <v>8.4907805716027754E-2</v>
      </c>
      <c r="X37">
        <f t="shared" si="11"/>
        <v>0</v>
      </c>
      <c r="Y37">
        <f t="shared" si="12"/>
        <v>17.823113007605976</v>
      </c>
      <c r="Z37">
        <f t="shared" si="13"/>
        <v>17.823113007605976</v>
      </c>
      <c r="AA37">
        <f t="shared" si="14"/>
        <v>2.0483494281920489</v>
      </c>
      <c r="AB37">
        <f t="shared" si="15"/>
        <v>64.046857426646369</v>
      </c>
      <c r="AC37">
        <f t="shared" si="16"/>
        <v>1.3268384470189101</v>
      </c>
      <c r="AD37">
        <f t="shared" si="17"/>
        <v>2.0716683071274091</v>
      </c>
      <c r="AE37">
        <f t="shared" si="18"/>
        <v>0.72151098117313883</v>
      </c>
      <c r="AF37">
        <f t="shared" si="19"/>
        <v>-43.462033381759682</v>
      </c>
      <c r="AG37">
        <f t="shared" si="20"/>
        <v>41.551789530008364</v>
      </c>
      <c r="AH37">
        <f t="shared" si="21"/>
        <v>1.9084733213890617</v>
      </c>
      <c r="AI37">
        <f t="shared" si="22"/>
        <v>-1.7705303622577162E-3</v>
      </c>
      <c r="AJ37">
        <v>41</v>
      </c>
      <c r="AK37">
        <v>10</v>
      </c>
      <c r="AL37">
        <f t="shared" si="23"/>
        <v>1</v>
      </c>
      <c r="AM37">
        <f t="shared" si="24"/>
        <v>0</v>
      </c>
      <c r="AN37">
        <f t="shared" si="25"/>
        <v>54968.542480827738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1689710059</v>
      </c>
      <c r="AT37">
        <v>400.38299999999998</v>
      </c>
      <c r="AU37">
        <v>399.99799999999999</v>
      </c>
      <c r="AV37">
        <v>13.150700000000001</v>
      </c>
      <c r="AW37">
        <v>12.667400000000001</v>
      </c>
      <c r="AX37">
        <v>403.39800000000002</v>
      </c>
      <c r="AY37">
        <v>13.2486</v>
      </c>
      <c r="AZ37">
        <v>400.05700000000002</v>
      </c>
      <c r="BA37">
        <v>100.795</v>
      </c>
      <c r="BB37">
        <v>9.9891300000000002E-2</v>
      </c>
      <c r="BC37">
        <v>18.003</v>
      </c>
      <c r="BD37">
        <v>18.058399999999999</v>
      </c>
      <c r="BE37">
        <v>999.9</v>
      </c>
      <c r="BF37">
        <v>0</v>
      </c>
      <c r="BG37">
        <v>0</v>
      </c>
      <c r="BH37">
        <v>10004.4</v>
      </c>
      <c r="BI37">
        <v>0</v>
      </c>
      <c r="BJ37">
        <v>69.236800000000002</v>
      </c>
      <c r="BK37">
        <v>0.38586399999999998</v>
      </c>
      <c r="BL37">
        <v>405.71899999999999</v>
      </c>
      <c r="BM37">
        <v>405.13</v>
      </c>
      <c r="BN37">
        <v>0.48330600000000001</v>
      </c>
      <c r="BO37">
        <v>399.99799999999999</v>
      </c>
      <c r="BP37">
        <v>12.667400000000001</v>
      </c>
      <c r="BQ37">
        <v>1.3255300000000001</v>
      </c>
      <c r="BR37">
        <v>1.27681</v>
      </c>
      <c r="BS37">
        <v>11.0915</v>
      </c>
      <c r="BT37">
        <v>10.528700000000001</v>
      </c>
      <c r="BU37">
        <v>0</v>
      </c>
      <c r="BV37">
        <v>0</v>
      </c>
      <c r="BW37">
        <v>0</v>
      </c>
      <c r="BX37">
        <v>0</v>
      </c>
      <c r="BY37">
        <v>3.86</v>
      </c>
      <c r="BZ37">
        <v>0</v>
      </c>
      <c r="CA37">
        <v>280.93</v>
      </c>
      <c r="CB37">
        <v>4.43</v>
      </c>
      <c r="CC37">
        <v>31.187000000000001</v>
      </c>
      <c r="CD37">
        <v>37</v>
      </c>
      <c r="CE37">
        <v>34.436999999999998</v>
      </c>
      <c r="CF37">
        <v>35.436999999999998</v>
      </c>
      <c r="CG37">
        <v>32</v>
      </c>
      <c r="CH37">
        <v>0</v>
      </c>
      <c r="CI37">
        <v>0</v>
      </c>
      <c r="CJ37">
        <v>0</v>
      </c>
      <c r="CK37">
        <v>1689710066.9000001</v>
      </c>
      <c r="CL37">
        <v>0</v>
      </c>
      <c r="CM37">
        <v>1689708832.0999999</v>
      </c>
      <c r="CN37" t="s">
        <v>353</v>
      </c>
      <c r="CO37">
        <v>1689708830.0999999</v>
      </c>
      <c r="CP37">
        <v>1689708832.0999999</v>
      </c>
      <c r="CQ37">
        <v>22</v>
      </c>
      <c r="CR37">
        <v>5.0999999999999997E-2</v>
      </c>
      <c r="CS37">
        <v>8.9999999999999993E-3</v>
      </c>
      <c r="CT37">
        <v>-3.0150000000000001</v>
      </c>
      <c r="CU37">
        <v>-9.8000000000000004E-2</v>
      </c>
      <c r="CV37">
        <v>400</v>
      </c>
      <c r="CW37">
        <v>13</v>
      </c>
      <c r="CX37">
        <v>0.41</v>
      </c>
      <c r="CY37">
        <v>0.18</v>
      </c>
      <c r="CZ37">
        <v>-0.77203392994961995</v>
      </c>
      <c r="DA37">
        <v>-0.44886103369629698</v>
      </c>
      <c r="DB37">
        <v>7.0362464998777602E-2</v>
      </c>
      <c r="DC37">
        <v>1</v>
      </c>
      <c r="DD37">
        <v>399.98366666666698</v>
      </c>
      <c r="DE37">
        <v>-8.9844155843576703E-2</v>
      </c>
      <c r="DF37">
        <v>3.7738868851915901E-2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354</v>
      </c>
      <c r="DO37">
        <v>2.73889</v>
      </c>
      <c r="DP37">
        <v>2.8380800000000002</v>
      </c>
      <c r="DQ37">
        <v>9.86287E-2</v>
      </c>
      <c r="DR37">
        <v>9.7522899999999996E-2</v>
      </c>
      <c r="DS37">
        <v>8.0028500000000002E-2</v>
      </c>
      <c r="DT37">
        <v>7.6130000000000003E-2</v>
      </c>
      <c r="DU37">
        <v>26458</v>
      </c>
      <c r="DV37">
        <v>28029</v>
      </c>
      <c r="DW37">
        <v>27457.4</v>
      </c>
      <c r="DX37">
        <v>29135.200000000001</v>
      </c>
      <c r="DY37">
        <v>33302</v>
      </c>
      <c r="DZ37">
        <v>35893.300000000003</v>
      </c>
      <c r="EA37">
        <v>36714.400000000001</v>
      </c>
      <c r="EB37">
        <v>39543.5</v>
      </c>
      <c r="EC37">
        <v>1.8917999999999999</v>
      </c>
      <c r="ED37">
        <v>2.1262500000000002</v>
      </c>
      <c r="EE37">
        <v>6.5863099999999994E-2</v>
      </c>
      <c r="EF37">
        <v>0</v>
      </c>
      <c r="EG37">
        <v>16.964300000000001</v>
      </c>
      <c r="EH37">
        <v>999.9</v>
      </c>
      <c r="EI37">
        <v>43.792000000000002</v>
      </c>
      <c r="EJ37">
        <v>24.32</v>
      </c>
      <c r="EK37">
        <v>13.263999999999999</v>
      </c>
      <c r="EL37">
        <v>62.087499999999999</v>
      </c>
      <c r="EM37">
        <v>29.487200000000001</v>
      </c>
      <c r="EN37">
        <v>1</v>
      </c>
      <c r="EO37">
        <v>-0.52863099999999996</v>
      </c>
      <c r="EP37">
        <v>1.06542</v>
      </c>
      <c r="EQ37">
        <v>19.9542</v>
      </c>
      <c r="ER37">
        <v>5.22133</v>
      </c>
      <c r="ES37">
        <v>11.9201</v>
      </c>
      <c r="ET37">
        <v>4.9555999999999996</v>
      </c>
      <c r="EU37">
        <v>3.2978499999999999</v>
      </c>
      <c r="EV37">
        <v>58.5</v>
      </c>
      <c r="EW37">
        <v>9999</v>
      </c>
      <c r="EX37">
        <v>120.9</v>
      </c>
      <c r="EY37">
        <v>3956.4</v>
      </c>
      <c r="EZ37">
        <v>1.86015</v>
      </c>
      <c r="FA37">
        <v>1.85928</v>
      </c>
      <c r="FB37">
        <v>1.86507</v>
      </c>
      <c r="FC37">
        <v>1.86917</v>
      </c>
      <c r="FD37">
        <v>1.86385</v>
      </c>
      <c r="FE37">
        <v>1.8638600000000001</v>
      </c>
      <c r="FF37">
        <v>1.8638600000000001</v>
      </c>
      <c r="FG37">
        <v>1.86371</v>
      </c>
      <c r="FH37">
        <v>0</v>
      </c>
      <c r="FI37">
        <v>0</v>
      </c>
      <c r="FJ37">
        <v>0</v>
      </c>
      <c r="FK37">
        <v>0</v>
      </c>
      <c r="FL37" t="s">
        <v>355</v>
      </c>
      <c r="FM37" t="s">
        <v>356</v>
      </c>
      <c r="FN37" t="s">
        <v>357</v>
      </c>
      <c r="FO37" t="s">
        <v>357</v>
      </c>
      <c r="FP37" t="s">
        <v>357</v>
      </c>
      <c r="FQ37" t="s">
        <v>357</v>
      </c>
      <c r="FR37">
        <v>0</v>
      </c>
      <c r="FS37">
        <v>100</v>
      </c>
      <c r="FT37">
        <v>100</v>
      </c>
      <c r="FU37">
        <v>-3.0150000000000001</v>
      </c>
      <c r="FV37">
        <v>-9.7900000000000001E-2</v>
      </c>
      <c r="FW37">
        <v>-3.0146000000000299</v>
      </c>
      <c r="FX37">
        <v>0</v>
      </c>
      <c r="FY37">
        <v>0</v>
      </c>
      <c r="FZ37">
        <v>0</v>
      </c>
      <c r="GA37">
        <v>-9.7890000000001406E-2</v>
      </c>
      <c r="GB37">
        <v>0</v>
      </c>
      <c r="GC37">
        <v>0</v>
      </c>
      <c r="GD37">
        <v>0</v>
      </c>
      <c r="GE37">
        <v>-1</v>
      </c>
      <c r="GF37">
        <v>-1</v>
      </c>
      <c r="GG37">
        <v>-1</v>
      </c>
      <c r="GH37">
        <v>-1</v>
      </c>
      <c r="GI37">
        <v>20.5</v>
      </c>
      <c r="GJ37">
        <v>20.399999999999999</v>
      </c>
      <c r="GK37">
        <v>1.02661</v>
      </c>
      <c r="GL37">
        <v>2.5390600000000001</v>
      </c>
      <c r="GM37">
        <v>1.4477500000000001</v>
      </c>
      <c r="GN37">
        <v>2.3034699999999999</v>
      </c>
      <c r="GO37">
        <v>1.5466299999999999</v>
      </c>
      <c r="GP37">
        <v>2.4157700000000002</v>
      </c>
      <c r="GQ37">
        <v>27.266100000000002</v>
      </c>
      <c r="GR37">
        <v>15.0777</v>
      </c>
      <c r="GS37">
        <v>18</v>
      </c>
      <c r="GT37">
        <v>348.41</v>
      </c>
      <c r="GU37">
        <v>716.02099999999996</v>
      </c>
      <c r="GV37">
        <v>16.573799999999999</v>
      </c>
      <c r="GW37">
        <v>20.3721</v>
      </c>
      <c r="GX37">
        <v>29.9999</v>
      </c>
      <c r="GY37">
        <v>20.415900000000001</v>
      </c>
      <c r="GZ37">
        <v>20.409800000000001</v>
      </c>
      <c r="HA37">
        <v>20.542400000000001</v>
      </c>
      <c r="HB37">
        <v>0</v>
      </c>
      <c r="HC37">
        <v>-30</v>
      </c>
      <c r="HD37">
        <v>16.558299999999999</v>
      </c>
      <c r="HE37">
        <v>400</v>
      </c>
      <c r="HF37">
        <v>0</v>
      </c>
      <c r="HG37">
        <v>101.14100000000001</v>
      </c>
      <c r="HH37">
        <v>96.083699999999993</v>
      </c>
    </row>
    <row r="38" spans="1:216" x14ac:dyDescent="0.2">
      <c r="A38">
        <v>20</v>
      </c>
      <c r="B38">
        <v>1689710120</v>
      </c>
      <c r="C38">
        <v>1159.9000000953699</v>
      </c>
      <c r="D38" t="s">
        <v>394</v>
      </c>
      <c r="E38" t="s">
        <v>395</v>
      </c>
      <c r="F38" t="s">
        <v>348</v>
      </c>
      <c r="G38" t="s">
        <v>349</v>
      </c>
      <c r="H38" t="s">
        <v>350</v>
      </c>
      <c r="I38" t="s">
        <v>351</v>
      </c>
      <c r="J38" t="s">
        <v>396</v>
      </c>
      <c r="K38" t="s">
        <v>352</v>
      </c>
      <c r="L38">
        <v>1689710120</v>
      </c>
      <c r="M38">
        <f t="shared" si="0"/>
        <v>9.5452410874218366E-4</v>
      </c>
      <c r="N38">
        <f t="shared" si="1"/>
        <v>0.95452410874218363</v>
      </c>
      <c r="O38">
        <f t="shared" si="2"/>
        <v>2.6926112037595153</v>
      </c>
      <c r="P38">
        <f t="shared" si="3"/>
        <v>398.41</v>
      </c>
      <c r="Q38">
        <f t="shared" si="4"/>
        <v>352.02242623527741</v>
      </c>
      <c r="R38">
        <f t="shared" si="5"/>
        <v>35.517388588480316</v>
      </c>
      <c r="S38">
        <f t="shared" si="6"/>
        <v>40.197674162040009</v>
      </c>
      <c r="T38">
        <f t="shared" si="7"/>
        <v>0.106471189370962</v>
      </c>
      <c r="U38">
        <f t="shared" si="8"/>
        <v>4.2793062203657168</v>
      </c>
      <c r="V38">
        <f t="shared" si="9"/>
        <v>0.10502112378183487</v>
      </c>
      <c r="W38">
        <f t="shared" si="10"/>
        <v>6.5766839642114119E-2</v>
      </c>
      <c r="X38">
        <f t="shared" si="11"/>
        <v>297.72593999999998</v>
      </c>
      <c r="Y38">
        <f t="shared" si="12"/>
        <v>19.145442437211262</v>
      </c>
      <c r="Z38">
        <f t="shared" si="13"/>
        <v>19.145442437211262</v>
      </c>
      <c r="AA38">
        <f t="shared" si="14"/>
        <v>2.225274541988008</v>
      </c>
      <c r="AB38">
        <f t="shared" si="15"/>
        <v>63.594757245741654</v>
      </c>
      <c r="AC38">
        <f t="shared" si="16"/>
        <v>1.3243812413172003</v>
      </c>
      <c r="AD38">
        <f t="shared" si="17"/>
        <v>2.0825321121984182</v>
      </c>
      <c r="AE38">
        <f t="shared" si="18"/>
        <v>0.90089330067080775</v>
      </c>
      <c r="AF38">
        <f t="shared" si="19"/>
        <v>-42.094513195530297</v>
      </c>
      <c r="AG38">
        <f t="shared" si="20"/>
        <v>-244.37354012137027</v>
      </c>
      <c r="AH38">
        <f t="shared" si="21"/>
        <v>-11.319485893575548</v>
      </c>
      <c r="AI38">
        <f t="shared" si="22"/>
        <v>-6.1599210476146027E-2</v>
      </c>
      <c r="AJ38">
        <v>42</v>
      </c>
      <c r="AK38">
        <v>10</v>
      </c>
      <c r="AL38">
        <f t="shared" si="23"/>
        <v>1</v>
      </c>
      <c r="AM38">
        <f t="shared" si="24"/>
        <v>0</v>
      </c>
      <c r="AN38">
        <f t="shared" si="25"/>
        <v>54863.783663479422</v>
      </c>
      <c r="AO38">
        <f t="shared" si="26"/>
        <v>1800.15</v>
      </c>
      <c r="AP38">
        <f t="shared" si="27"/>
        <v>1517.5259999999998</v>
      </c>
      <c r="AQ38">
        <f t="shared" si="28"/>
        <v>0.8429997500208315</v>
      </c>
      <c r="AR38">
        <f t="shared" si="29"/>
        <v>0.16538951754020498</v>
      </c>
      <c r="AS38">
        <v>1689710120</v>
      </c>
      <c r="AT38">
        <v>398.41</v>
      </c>
      <c r="AU38">
        <v>399.93700000000001</v>
      </c>
      <c r="AV38">
        <v>13.126300000000001</v>
      </c>
      <c r="AW38">
        <v>12.658200000000001</v>
      </c>
      <c r="AX38">
        <v>401.42500000000001</v>
      </c>
      <c r="AY38">
        <v>13.2242</v>
      </c>
      <c r="AZ38">
        <v>400.06099999999998</v>
      </c>
      <c r="BA38">
        <v>100.795</v>
      </c>
      <c r="BB38">
        <v>0.100244</v>
      </c>
      <c r="BC38">
        <v>18.086200000000002</v>
      </c>
      <c r="BD38">
        <v>18.745200000000001</v>
      </c>
      <c r="BE38">
        <v>999.9</v>
      </c>
      <c r="BF38">
        <v>0</v>
      </c>
      <c r="BG38">
        <v>0</v>
      </c>
      <c r="BH38">
        <v>9987.5</v>
      </c>
      <c r="BI38">
        <v>0</v>
      </c>
      <c r="BJ38">
        <v>63.300899999999999</v>
      </c>
      <c r="BK38">
        <v>-1.52661</v>
      </c>
      <c r="BL38">
        <v>403.709</v>
      </c>
      <c r="BM38">
        <v>405.06400000000002</v>
      </c>
      <c r="BN38">
        <v>0.46812500000000001</v>
      </c>
      <c r="BO38">
        <v>399.93700000000001</v>
      </c>
      <c r="BP38">
        <v>12.658200000000001</v>
      </c>
      <c r="BQ38">
        <v>1.32307</v>
      </c>
      <c r="BR38">
        <v>1.27589</v>
      </c>
      <c r="BS38">
        <v>11.063499999999999</v>
      </c>
      <c r="BT38">
        <v>10.517799999999999</v>
      </c>
      <c r="BU38">
        <v>1800.15</v>
      </c>
      <c r="BV38">
        <v>0.900007</v>
      </c>
      <c r="BW38">
        <v>9.9993200000000004E-2</v>
      </c>
      <c r="BX38">
        <v>0</v>
      </c>
      <c r="BY38">
        <v>2.2913000000000001</v>
      </c>
      <c r="BZ38">
        <v>0</v>
      </c>
      <c r="CA38">
        <v>1988.01</v>
      </c>
      <c r="CB38">
        <v>13896.1</v>
      </c>
      <c r="CC38">
        <v>32.436999999999998</v>
      </c>
      <c r="CD38">
        <v>36.875</v>
      </c>
      <c r="CE38">
        <v>34.5</v>
      </c>
      <c r="CF38">
        <v>35.375</v>
      </c>
      <c r="CG38">
        <v>32.5</v>
      </c>
      <c r="CH38">
        <v>1620.15</v>
      </c>
      <c r="CI38">
        <v>180</v>
      </c>
      <c r="CJ38">
        <v>0</v>
      </c>
      <c r="CK38">
        <v>1689710128.0999999</v>
      </c>
      <c r="CL38">
        <v>0</v>
      </c>
      <c r="CM38">
        <v>1689708832.0999999</v>
      </c>
      <c r="CN38" t="s">
        <v>353</v>
      </c>
      <c r="CO38">
        <v>1689708830.0999999</v>
      </c>
      <c r="CP38">
        <v>1689708832.0999999</v>
      </c>
      <c r="CQ38">
        <v>22</v>
      </c>
      <c r="CR38">
        <v>5.0999999999999997E-2</v>
      </c>
      <c r="CS38">
        <v>8.9999999999999993E-3</v>
      </c>
      <c r="CT38">
        <v>-3.0150000000000001</v>
      </c>
      <c r="CU38">
        <v>-9.8000000000000004E-2</v>
      </c>
      <c r="CV38">
        <v>400</v>
      </c>
      <c r="CW38">
        <v>13</v>
      </c>
      <c r="CX38">
        <v>0.41</v>
      </c>
      <c r="CY38">
        <v>0.18</v>
      </c>
      <c r="CZ38">
        <v>1.62756329353359</v>
      </c>
      <c r="DA38">
        <v>1.5370093951225099</v>
      </c>
      <c r="DB38">
        <v>0.169866877101292</v>
      </c>
      <c r="DC38">
        <v>1</v>
      </c>
      <c r="DD38">
        <v>399.97809999999998</v>
      </c>
      <c r="DE38">
        <v>0.30550375939924301</v>
      </c>
      <c r="DF38">
        <v>5.27341445365372E-2</v>
      </c>
      <c r="DG38">
        <v>-1</v>
      </c>
      <c r="DH38">
        <v>1800.00047619048</v>
      </c>
      <c r="DI38">
        <v>8.6452810522938007E-3</v>
      </c>
      <c r="DJ38">
        <v>0.120691507196224</v>
      </c>
      <c r="DK38">
        <v>1</v>
      </c>
      <c r="DL38">
        <v>2</v>
      </c>
      <c r="DM38">
        <v>2</v>
      </c>
      <c r="DN38" t="s">
        <v>354</v>
      </c>
      <c r="DO38">
        <v>2.7389399999999999</v>
      </c>
      <c r="DP38">
        <v>2.8382900000000002</v>
      </c>
      <c r="DQ38">
        <v>9.8269400000000007E-2</v>
      </c>
      <c r="DR38">
        <v>9.7519599999999998E-2</v>
      </c>
      <c r="DS38">
        <v>7.9926399999999995E-2</v>
      </c>
      <c r="DT38">
        <v>7.6095599999999999E-2</v>
      </c>
      <c r="DU38">
        <v>26469.5</v>
      </c>
      <c r="DV38">
        <v>28029.8</v>
      </c>
      <c r="DW38">
        <v>27458.2</v>
      </c>
      <c r="DX38">
        <v>29135.8</v>
      </c>
      <c r="DY38">
        <v>33307</v>
      </c>
      <c r="DZ38">
        <v>35895.4</v>
      </c>
      <c r="EA38">
        <v>36715.9</v>
      </c>
      <c r="EB38">
        <v>39544.5</v>
      </c>
      <c r="EC38">
        <v>1.8918200000000001</v>
      </c>
      <c r="ED38">
        <v>2.1268699999999998</v>
      </c>
      <c r="EE38">
        <v>9.5553700000000005E-2</v>
      </c>
      <c r="EF38">
        <v>0</v>
      </c>
      <c r="EG38">
        <v>17.158999999999999</v>
      </c>
      <c r="EH38">
        <v>999.9</v>
      </c>
      <c r="EI38">
        <v>43.719000000000001</v>
      </c>
      <c r="EJ38">
        <v>24.32</v>
      </c>
      <c r="EK38">
        <v>13.242800000000001</v>
      </c>
      <c r="EL38">
        <v>61.897599999999997</v>
      </c>
      <c r="EM38">
        <v>29.5473</v>
      </c>
      <c r="EN38">
        <v>1</v>
      </c>
      <c r="EO38">
        <v>-0.529281</v>
      </c>
      <c r="EP38">
        <v>3.1463199999999998</v>
      </c>
      <c r="EQ38">
        <v>19.785399999999999</v>
      </c>
      <c r="ER38">
        <v>5.2216300000000002</v>
      </c>
      <c r="ES38">
        <v>11.920199999999999</v>
      </c>
      <c r="ET38">
        <v>4.9555999999999996</v>
      </c>
      <c r="EU38">
        <v>3.2978800000000001</v>
      </c>
      <c r="EV38">
        <v>58.5</v>
      </c>
      <c r="EW38">
        <v>9999</v>
      </c>
      <c r="EX38">
        <v>120.9</v>
      </c>
      <c r="EY38">
        <v>3958.1</v>
      </c>
      <c r="EZ38">
        <v>1.86005</v>
      </c>
      <c r="FA38">
        <v>1.8592500000000001</v>
      </c>
      <c r="FB38">
        <v>1.86496</v>
      </c>
      <c r="FC38">
        <v>1.8690500000000001</v>
      </c>
      <c r="FD38">
        <v>1.86372</v>
      </c>
      <c r="FE38">
        <v>1.86385</v>
      </c>
      <c r="FF38">
        <v>1.86385</v>
      </c>
      <c r="FG38">
        <v>1.86361</v>
      </c>
      <c r="FH38">
        <v>0</v>
      </c>
      <c r="FI38">
        <v>0</v>
      </c>
      <c r="FJ38">
        <v>0</v>
      </c>
      <c r="FK38">
        <v>0</v>
      </c>
      <c r="FL38" t="s">
        <v>355</v>
      </c>
      <c r="FM38" t="s">
        <v>356</v>
      </c>
      <c r="FN38" t="s">
        <v>357</v>
      </c>
      <c r="FO38" t="s">
        <v>357</v>
      </c>
      <c r="FP38" t="s">
        <v>357</v>
      </c>
      <c r="FQ38" t="s">
        <v>357</v>
      </c>
      <c r="FR38">
        <v>0</v>
      </c>
      <c r="FS38">
        <v>100</v>
      </c>
      <c r="FT38">
        <v>100</v>
      </c>
      <c r="FU38">
        <v>-3.0150000000000001</v>
      </c>
      <c r="FV38">
        <v>-9.7900000000000001E-2</v>
      </c>
      <c r="FW38">
        <v>-3.0146000000000299</v>
      </c>
      <c r="FX38">
        <v>0</v>
      </c>
      <c r="FY38">
        <v>0</v>
      </c>
      <c r="FZ38">
        <v>0</v>
      </c>
      <c r="GA38">
        <v>-9.7890000000001406E-2</v>
      </c>
      <c r="GB38">
        <v>0</v>
      </c>
      <c r="GC38">
        <v>0</v>
      </c>
      <c r="GD38">
        <v>0</v>
      </c>
      <c r="GE38">
        <v>-1</v>
      </c>
      <c r="GF38">
        <v>-1</v>
      </c>
      <c r="GG38">
        <v>-1</v>
      </c>
      <c r="GH38">
        <v>-1</v>
      </c>
      <c r="GI38">
        <v>21.5</v>
      </c>
      <c r="GJ38">
        <v>21.5</v>
      </c>
      <c r="GK38">
        <v>1.02661</v>
      </c>
      <c r="GL38">
        <v>2.5439500000000002</v>
      </c>
      <c r="GM38">
        <v>1.4489700000000001</v>
      </c>
      <c r="GN38">
        <v>2.3022499999999999</v>
      </c>
      <c r="GO38">
        <v>1.5466299999999999</v>
      </c>
      <c r="GP38">
        <v>2.3828100000000001</v>
      </c>
      <c r="GQ38">
        <v>27.286899999999999</v>
      </c>
      <c r="GR38">
        <v>14.998900000000001</v>
      </c>
      <c r="GS38">
        <v>18</v>
      </c>
      <c r="GT38">
        <v>348.20100000000002</v>
      </c>
      <c r="GU38">
        <v>716.14200000000005</v>
      </c>
      <c r="GV38">
        <v>14.6936</v>
      </c>
      <c r="GW38">
        <v>20.337</v>
      </c>
      <c r="GX38">
        <v>29.9999</v>
      </c>
      <c r="GY38">
        <v>20.3811</v>
      </c>
      <c r="GZ38">
        <v>20.3764</v>
      </c>
      <c r="HA38">
        <v>20.550799999999999</v>
      </c>
      <c r="HB38">
        <v>0</v>
      </c>
      <c r="HC38">
        <v>-30</v>
      </c>
      <c r="HD38">
        <v>14.6572</v>
      </c>
      <c r="HE38">
        <v>400</v>
      </c>
      <c r="HF38">
        <v>0</v>
      </c>
      <c r="HG38">
        <v>101.14400000000001</v>
      </c>
      <c r="HH38">
        <v>96.085899999999995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2023-07-18T11:55:30Z</dcterms:created>
  <dcterms:modified xsi:type="dcterms:W3CDTF">2023-07-25T18:04:56Z</dcterms:modified>
</cp:coreProperties>
</file>