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A1AB283D-204B-664D-BE4D-51475306742C}" xr6:coauthVersionLast="47" xr6:coauthVersionMax="47" xr10:uidLastSave="{00000000-0000-0000-0000-000000000000}"/>
  <bookViews>
    <workbookView xWindow="240" yWindow="760" windowWidth="24420" windowHeight="127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O36" i="1"/>
  <c r="AR35" i="1"/>
  <c r="AQ35" i="1"/>
  <c r="AP35" i="1" s="1"/>
  <c r="AO35" i="1"/>
  <c r="AN35" i="1"/>
  <c r="AL35" i="1" s="1"/>
  <c r="AD35" i="1"/>
  <c r="AC35" i="1"/>
  <c r="AB35" i="1" s="1"/>
  <c r="X35" i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O32" i="1"/>
  <c r="AR31" i="1"/>
  <c r="AQ31" i="1"/>
  <c r="AP31" i="1" s="1"/>
  <c r="AO31" i="1"/>
  <c r="AN31" i="1"/>
  <c r="AL31" i="1" s="1"/>
  <c r="AD31" i="1"/>
  <c r="AC31" i="1"/>
  <c r="AB31" i="1" s="1"/>
  <c r="X31" i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O28" i="1"/>
  <c r="AR27" i="1"/>
  <c r="AQ27" i="1"/>
  <c r="AP27" i="1" s="1"/>
  <c r="AO27" i="1"/>
  <c r="AN27" i="1"/>
  <c r="AL27" i="1" s="1"/>
  <c r="AD27" i="1"/>
  <c r="AC27" i="1"/>
  <c r="AB27" i="1" s="1"/>
  <c r="X27" i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O24" i="1"/>
  <c r="AR23" i="1"/>
  <c r="AQ23" i="1"/>
  <c r="AP23" i="1" s="1"/>
  <c r="AO23" i="1"/>
  <c r="AN23" i="1"/>
  <c r="AL23" i="1" s="1"/>
  <c r="AD23" i="1"/>
  <c r="AC23" i="1"/>
  <c r="AB23" i="1" s="1"/>
  <c r="X23" i="1"/>
  <c r="U23" i="1"/>
  <c r="AR22" i="1"/>
  <c r="AQ22" i="1"/>
  <c r="AO22" i="1"/>
  <c r="AN22" i="1"/>
  <c r="AL22" i="1" s="1"/>
  <c r="AD22" i="1"/>
  <c r="AC22" i="1"/>
  <c r="AB22" i="1" s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P19" i="1" s="1"/>
  <c r="AO19" i="1"/>
  <c r="AN19" i="1"/>
  <c r="AL19" i="1" s="1"/>
  <c r="AM19" i="1"/>
  <c r="AD19" i="1"/>
  <c r="AC19" i="1"/>
  <c r="AB19" i="1" s="1"/>
  <c r="X19" i="1"/>
  <c r="U19" i="1"/>
  <c r="AF24" i="1" l="1"/>
  <c r="P34" i="1"/>
  <c r="O34" i="1"/>
  <c r="N34" i="1"/>
  <c r="M34" i="1" s="1"/>
  <c r="AM34" i="1"/>
  <c r="S34" i="1"/>
  <c r="AF36" i="1"/>
  <c r="AF32" i="1"/>
  <c r="S27" i="1"/>
  <c r="P27" i="1"/>
  <c r="O27" i="1"/>
  <c r="N27" i="1"/>
  <c r="M27" i="1" s="1"/>
  <c r="AM27" i="1"/>
  <c r="P22" i="1"/>
  <c r="N22" i="1"/>
  <c r="M22" i="1" s="1"/>
  <c r="AM22" i="1"/>
  <c r="S22" i="1"/>
  <c r="AF20" i="1"/>
  <c r="O26" i="1"/>
  <c r="P26" i="1"/>
  <c r="N26" i="1"/>
  <c r="M26" i="1" s="1"/>
  <c r="AM26" i="1"/>
  <c r="S26" i="1"/>
  <c r="P38" i="1"/>
  <c r="O38" i="1"/>
  <c r="N38" i="1"/>
  <c r="M38" i="1" s="1"/>
  <c r="AM38" i="1"/>
  <c r="S38" i="1"/>
  <c r="AF28" i="1"/>
  <c r="P30" i="1"/>
  <c r="O30" i="1"/>
  <c r="N30" i="1"/>
  <c r="M30" i="1" s="1"/>
  <c r="AM30" i="1"/>
  <c r="S30" i="1"/>
  <c r="S31" i="1"/>
  <c r="P31" i="1"/>
  <c r="O31" i="1"/>
  <c r="N31" i="1"/>
  <c r="M31" i="1" s="1"/>
  <c r="AM31" i="1"/>
  <c r="S35" i="1"/>
  <c r="P35" i="1"/>
  <c r="O35" i="1"/>
  <c r="N35" i="1"/>
  <c r="M35" i="1" s="1"/>
  <c r="AM35" i="1"/>
  <c r="AP22" i="1"/>
  <c r="X22" i="1"/>
  <c r="O22" i="1"/>
  <c r="S23" i="1"/>
  <c r="P23" i="1"/>
  <c r="O23" i="1"/>
  <c r="N23" i="1"/>
  <c r="M23" i="1" s="1"/>
  <c r="AM23" i="1"/>
  <c r="S19" i="1"/>
  <c r="P19" i="1"/>
  <c r="O19" i="1"/>
  <c r="N19" i="1"/>
  <c r="M19" i="1" s="1"/>
  <c r="P20" i="1"/>
  <c r="X20" i="1"/>
  <c r="P24" i="1"/>
  <c r="X24" i="1"/>
  <c r="P28" i="1"/>
  <c r="X28" i="1"/>
  <c r="P32" i="1"/>
  <c r="X32" i="1"/>
  <c r="P36" i="1"/>
  <c r="X36" i="1"/>
  <c r="S21" i="1"/>
  <c r="S25" i="1"/>
  <c r="S29" i="1"/>
  <c r="S33" i="1"/>
  <c r="S37" i="1"/>
  <c r="AM37" i="1"/>
  <c r="N21" i="1"/>
  <c r="M21" i="1" s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AM20" i="1"/>
  <c r="AM24" i="1"/>
  <c r="AM28" i="1"/>
  <c r="O29" i="1"/>
  <c r="AM32" i="1"/>
  <c r="O33" i="1"/>
  <c r="AM36" i="1"/>
  <c r="O37" i="1"/>
  <c r="O21" i="1"/>
  <c r="O25" i="1"/>
  <c r="X21" i="1"/>
  <c r="X25" i="1"/>
  <c r="X29" i="1"/>
  <c r="X33" i="1"/>
  <c r="X37" i="1"/>
  <c r="Y27" i="1" l="1"/>
  <c r="Z27" i="1" s="1"/>
  <c r="AF27" i="1"/>
  <c r="V27" i="1"/>
  <c r="T27" i="1" s="1"/>
  <c r="W27" i="1" s="1"/>
  <c r="Q27" i="1" s="1"/>
  <c r="R27" i="1" s="1"/>
  <c r="AF34" i="1"/>
  <c r="Y22" i="1"/>
  <c r="Z22" i="1" s="1"/>
  <c r="AF38" i="1"/>
  <c r="Y36" i="1"/>
  <c r="Z36" i="1" s="1"/>
  <c r="AF21" i="1"/>
  <c r="Y31" i="1"/>
  <c r="Z31" i="1" s="1"/>
  <c r="V31" i="1" s="1"/>
  <c r="T31" i="1" s="1"/>
  <c r="W31" i="1" s="1"/>
  <c r="Q31" i="1" s="1"/>
  <c r="R31" i="1" s="1"/>
  <c r="AF31" i="1"/>
  <c r="Y37" i="1"/>
  <c r="Z37" i="1" s="1"/>
  <c r="AF37" i="1"/>
  <c r="V37" i="1"/>
  <c r="T37" i="1" s="1"/>
  <c r="W37" i="1" s="1"/>
  <c r="Q37" i="1" s="1"/>
  <c r="R37" i="1" s="1"/>
  <c r="Y32" i="1"/>
  <c r="Z32" i="1" s="1"/>
  <c r="Y35" i="1"/>
  <c r="Z35" i="1" s="1"/>
  <c r="AF35" i="1"/>
  <c r="Y33" i="1"/>
  <c r="Z33" i="1" s="1"/>
  <c r="Y34" i="1"/>
  <c r="Z34" i="1" s="1"/>
  <c r="V34" i="1" s="1"/>
  <c r="T34" i="1" s="1"/>
  <c r="W34" i="1" s="1"/>
  <c r="Q34" i="1" s="1"/>
  <c r="R34" i="1" s="1"/>
  <c r="AF19" i="1"/>
  <c r="Y19" i="1"/>
  <c r="Z19" i="1" s="1"/>
  <c r="V19" i="1" s="1"/>
  <c r="T19" i="1" s="1"/>
  <c r="W19" i="1" s="1"/>
  <c r="Q19" i="1" s="1"/>
  <c r="R19" i="1" s="1"/>
  <c r="AF30" i="1"/>
  <c r="AF25" i="1"/>
  <c r="Y20" i="1"/>
  <c r="Z20" i="1" s="1"/>
  <c r="Y38" i="1"/>
  <c r="Z38" i="1" s="1"/>
  <c r="AF23" i="1"/>
  <c r="Y23" i="1"/>
  <c r="Z23" i="1" s="1"/>
  <c r="Y29" i="1"/>
  <c r="Z29" i="1" s="1"/>
  <c r="AF33" i="1"/>
  <c r="V33" i="1"/>
  <c r="T33" i="1" s="1"/>
  <c r="W33" i="1" s="1"/>
  <c r="Q33" i="1" s="1"/>
  <c r="R33" i="1" s="1"/>
  <c r="Y28" i="1"/>
  <c r="Z28" i="1" s="1"/>
  <c r="Y26" i="1"/>
  <c r="Z26" i="1" s="1"/>
  <c r="Y25" i="1"/>
  <c r="Z25" i="1" s="1"/>
  <c r="Y30" i="1"/>
  <c r="Z30" i="1" s="1"/>
  <c r="AF26" i="1"/>
  <c r="AF22" i="1"/>
  <c r="Y21" i="1"/>
  <c r="Z21" i="1" s="1"/>
  <c r="AF29" i="1"/>
  <c r="V29" i="1"/>
  <c r="T29" i="1" s="1"/>
  <c r="W29" i="1" s="1"/>
  <c r="Q29" i="1" s="1"/>
  <c r="R29" i="1" s="1"/>
  <c r="Y24" i="1"/>
  <c r="Z24" i="1" s="1"/>
  <c r="AH30" i="1" l="1"/>
  <c r="AA30" i="1"/>
  <c r="AE30" i="1" s="1"/>
  <c r="AG30" i="1"/>
  <c r="AA21" i="1"/>
  <c r="AE21" i="1" s="1"/>
  <c r="AH21" i="1"/>
  <c r="AG21" i="1"/>
  <c r="AH20" i="1"/>
  <c r="AG20" i="1"/>
  <c r="AA20" i="1"/>
  <c r="AE20" i="1" s="1"/>
  <c r="V20" i="1"/>
  <c r="T20" i="1" s="1"/>
  <c r="W20" i="1" s="1"/>
  <c r="Q20" i="1" s="1"/>
  <c r="R20" i="1" s="1"/>
  <c r="V21" i="1"/>
  <c r="T21" i="1" s="1"/>
  <c r="W21" i="1" s="1"/>
  <c r="Q21" i="1" s="1"/>
  <c r="R21" i="1" s="1"/>
  <c r="AH24" i="1"/>
  <c r="AG24" i="1"/>
  <c r="AA24" i="1"/>
  <c r="AE24" i="1" s="1"/>
  <c r="V24" i="1"/>
  <c r="T24" i="1" s="1"/>
  <c r="W24" i="1" s="1"/>
  <c r="Q24" i="1" s="1"/>
  <c r="R24" i="1" s="1"/>
  <c r="AA19" i="1"/>
  <c r="AE19" i="1" s="1"/>
  <c r="AH19" i="1"/>
  <c r="AG19" i="1"/>
  <c r="AA35" i="1"/>
  <c r="AE35" i="1" s="1"/>
  <c r="AH35" i="1"/>
  <c r="AG35" i="1"/>
  <c r="AA31" i="1"/>
  <c r="AE31" i="1" s="1"/>
  <c r="AH31" i="1"/>
  <c r="AG31" i="1"/>
  <c r="AH22" i="1"/>
  <c r="AA22" i="1"/>
  <c r="AE22" i="1" s="1"/>
  <c r="AG22" i="1"/>
  <c r="AH38" i="1"/>
  <c r="AA38" i="1"/>
  <c r="AE38" i="1" s="1"/>
  <c r="AG38" i="1"/>
  <c r="AA25" i="1"/>
  <c r="AE25" i="1" s="1"/>
  <c r="AH25" i="1"/>
  <c r="AI25" i="1" s="1"/>
  <c r="AG25" i="1"/>
  <c r="AA23" i="1"/>
  <c r="AE23" i="1" s="1"/>
  <c r="AH23" i="1"/>
  <c r="AG23" i="1"/>
  <c r="AA36" i="1"/>
  <c r="AE36" i="1" s="1"/>
  <c r="AH36" i="1"/>
  <c r="AG36" i="1"/>
  <c r="V36" i="1"/>
  <c r="T36" i="1" s="1"/>
  <c r="W36" i="1" s="1"/>
  <c r="Q36" i="1" s="1"/>
  <c r="R36" i="1" s="1"/>
  <c r="V25" i="1"/>
  <c r="T25" i="1" s="1"/>
  <c r="W25" i="1" s="1"/>
  <c r="Q25" i="1" s="1"/>
  <c r="R25" i="1" s="1"/>
  <c r="AH34" i="1"/>
  <c r="AA34" i="1"/>
  <c r="AE34" i="1" s="1"/>
  <c r="AG34" i="1"/>
  <c r="AA33" i="1"/>
  <c r="AE33" i="1" s="1"/>
  <c r="AH33" i="1"/>
  <c r="AG33" i="1"/>
  <c r="AH26" i="1"/>
  <c r="AI26" i="1" s="1"/>
  <c r="AA26" i="1"/>
  <c r="AE26" i="1" s="1"/>
  <c r="AG26" i="1"/>
  <c r="V23" i="1"/>
  <c r="T23" i="1" s="1"/>
  <c r="W23" i="1" s="1"/>
  <c r="Q23" i="1" s="1"/>
  <c r="R23" i="1" s="1"/>
  <c r="V30" i="1"/>
  <c r="T30" i="1" s="1"/>
  <c r="W30" i="1" s="1"/>
  <c r="Q30" i="1" s="1"/>
  <c r="R30" i="1" s="1"/>
  <c r="AA32" i="1"/>
  <c r="AE32" i="1" s="1"/>
  <c r="AH32" i="1"/>
  <c r="AG32" i="1"/>
  <c r="V32" i="1"/>
  <c r="T32" i="1" s="1"/>
  <c r="W32" i="1" s="1"/>
  <c r="Q32" i="1" s="1"/>
  <c r="R32" i="1" s="1"/>
  <c r="AA29" i="1"/>
  <c r="AE29" i="1" s="1"/>
  <c r="AH29" i="1"/>
  <c r="AG29" i="1"/>
  <c r="V22" i="1"/>
  <c r="T22" i="1" s="1"/>
  <c r="W22" i="1" s="1"/>
  <c r="Q22" i="1" s="1"/>
  <c r="R22" i="1" s="1"/>
  <c r="AA37" i="1"/>
  <c r="AE37" i="1" s="1"/>
  <c r="AH37" i="1"/>
  <c r="AG37" i="1"/>
  <c r="V26" i="1"/>
  <c r="T26" i="1" s="1"/>
  <c r="W26" i="1" s="1"/>
  <c r="Q26" i="1" s="1"/>
  <c r="R26" i="1" s="1"/>
  <c r="AA28" i="1"/>
  <c r="AE28" i="1" s="1"/>
  <c r="AH28" i="1"/>
  <c r="AG28" i="1"/>
  <c r="V28" i="1"/>
  <c r="T28" i="1" s="1"/>
  <c r="W28" i="1" s="1"/>
  <c r="Q28" i="1" s="1"/>
  <c r="R28" i="1" s="1"/>
  <c r="V35" i="1"/>
  <c r="T35" i="1" s="1"/>
  <c r="W35" i="1" s="1"/>
  <c r="Q35" i="1" s="1"/>
  <c r="R35" i="1" s="1"/>
  <c r="V38" i="1"/>
  <c r="T38" i="1" s="1"/>
  <c r="W38" i="1" s="1"/>
  <c r="Q38" i="1" s="1"/>
  <c r="R38" i="1" s="1"/>
  <c r="AA27" i="1"/>
  <c r="AE27" i="1" s="1"/>
  <c r="AG27" i="1"/>
  <c r="AH27" i="1"/>
  <c r="AI31" i="1" l="1"/>
  <c r="AI21" i="1"/>
  <c r="AI20" i="1"/>
  <c r="AI29" i="1"/>
  <c r="AI28" i="1"/>
  <c r="AI30" i="1"/>
  <c r="AI32" i="1"/>
  <c r="AI33" i="1"/>
  <c r="AI36" i="1"/>
  <c r="AI38" i="1"/>
  <c r="AI35" i="1"/>
  <c r="AI24" i="1"/>
  <c r="AI23" i="1"/>
  <c r="AI37" i="1"/>
  <c r="AI34" i="1"/>
  <c r="AI27" i="1"/>
  <c r="AI22" i="1"/>
  <c r="AI19" i="1"/>
</calcChain>
</file>

<file path=xl/sharedStrings.xml><?xml version="1.0" encoding="utf-8"?>
<sst xmlns="http://schemas.openxmlformats.org/spreadsheetml/2006/main" count="1016" uniqueCount="398">
  <si>
    <t>File opened</t>
  </si>
  <si>
    <t>2023-07-18 13:20:20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</si>
  <si>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</si>
  <si>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</si>
  <si>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</si>
  <si>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</si>
  <si>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</si>
  <si>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</si>
  <si>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</si>
  <si>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</si>
  <si>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</si>
  <si>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</si>
  <si>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</si>
  <si>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{"ssb_ref": "35739", "co2aspanconc1": "2491", "flowmeterzero": "1.00669", "co2bspanconc2": "299.3", "ssa_ref": "31724", "co2bspanconc1": "2491", "co2bspan2": "-0.0338567", "h2oaspan2a": "0.0719315", "h2obspan2": "0", "h2obspanconc1": "12.12", "h2oaspanconc2": "0", "co2aspan1": "1.00275", "co2bzero": "0.935154", "co2aspanconc2": "299.3", "h2obspan1": "1.00295", "co2bspan2b": "0.301941", "tazero": "-0.061388", "co2aspan2b": "0.303179", "tbzero": "0.0309811", "h2obspanconc2": "0", "co2azero": "0.93247", "oxygen": "21", "h2oaspan1": "1.00972", "h2obspan2a": "0.0707451", "co2bspan1": "1.00256", "h2obspan2b": "0.0709538", "h2oaspan2": "0", "h2oaspanconc1": "12.13", "flowbzero": "0.2304", "h2oazero": "1.01368", "flowazero": "0.361", "h2oaspan2b": "0.0726308", "chamberpressurezero": "2.69073", "co2aspan2a": "0.305485", "co2aspan2": "-0.033707", "h2obzero": "1.01733", "co2bspan2a": "0.304297"}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</si>
  <si>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</si>
  <si>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</si>
  <si>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</si>
  <si>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</si>
  <si>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</si>
  <si>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</si>
  <si>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</si>
  <si>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</si>
  <si>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</si>
  <si>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</si>
  <si>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</si>
  <si>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</si>
  <si>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</si>
  <si>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13:20:20</t>
  </si>
  <si>
    <t>Stability Definition:	Qin (LeafQ): Per=20	CO2_r (Meas): Std&lt;0.75 Per=20	A (GasEx): Std&lt;0.2 Per=20</t>
  </si>
  <si>
    <t>13:20:31</t>
  </si>
  <si>
    <t>Stability Definition:	Qin (LeafQ): Std&lt;1 Per=20	CO2_r (Meas): Std&lt;0.75 Per=20	A (GasEx): Std&lt;0.2 Per=20</t>
  </si>
  <si>
    <t>13:20:32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</si>
  <si>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</si>
  <si>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</si>
  <si>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</si>
  <si>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</si>
  <si>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</si>
  <si>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</si>
  <si>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</si>
  <si>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</si>
  <si>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</si>
  <si>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</si>
  <si>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</si>
  <si>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</si>
  <si>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</si>
  <si>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</si>
  <si>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</si>
  <si>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</si>
  <si>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</si>
  <si>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</si>
  <si>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</si>
  <si>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</si>
  <si>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</si>
  <si>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</si>
  <si>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</si>
  <si>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</si>
  <si>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</si>
  <si>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</si>
  <si>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</si>
  <si>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</si>
  <si>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</si>
  <si>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</si>
  <si>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</si>
  <si>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</si>
  <si>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</si>
  <si>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</si>
  <si>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</si>
  <si>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</si>
  <si>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</si>
  <si>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</si>
  <si>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</si>
  <si>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</si>
  <si>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</si>
  <si>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</si>
  <si>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</si>
  <si>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</si>
  <si>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</si>
  <si>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</si>
  <si>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</si>
  <si>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</si>
  <si>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</si>
  <si>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</si>
  <si>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</si>
  <si>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</si>
  <si>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</si>
  <si>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</si>
  <si>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</si>
  <si>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</si>
  <si>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</si>
  <si>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</si>
  <si>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</si>
  <si>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14.1704 99.1125 392.935 632.453 883.762 1091.54 1313.44 1482.33</t>
  </si>
  <si>
    <t>Fs_true</t>
  </si>
  <si>
    <t>0.217399 103.415 404.26 601.479 803.344 1001.03 1204.15 1400.64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</si>
  <si>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</si>
  <si>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</si>
  <si>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</si>
  <si>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</si>
  <si>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</si>
  <si>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</si>
  <si>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</si>
  <si>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</si>
  <si>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</si>
  <si>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</si>
  <si>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</si>
  <si>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</si>
  <si>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</si>
  <si>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</si>
  <si>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</si>
  <si>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</si>
  <si>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</si>
  <si>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</si>
  <si>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</si>
  <si>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</si>
  <si>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</si>
  <si>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</si>
  <si>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</si>
  <si>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</si>
  <si>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</si>
  <si>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</si>
  <si>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</si>
  <si>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</si>
  <si>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</si>
  <si>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</si>
  <si>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</si>
  <si>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</si>
  <si>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</si>
  <si>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</si>
  <si>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</si>
  <si>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</si>
  <si>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</si>
  <si>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</si>
  <si>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</si>
  <si>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</si>
  <si>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</si>
  <si>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</si>
  <si>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</si>
  <si>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</si>
  <si>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</si>
  <si>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</si>
  <si>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</si>
  <si>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</si>
  <si>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</si>
  <si>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</si>
  <si>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</si>
  <si>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</si>
  <si>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</si>
  <si>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</si>
  <si>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</si>
  <si>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</si>
  <si>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</si>
  <si>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</si>
  <si>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</si>
  <si>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</si>
  <si>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</si>
  <si>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</si>
  <si>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</si>
  <si>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</si>
  <si>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</si>
  <si>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</si>
  <si>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</si>
  <si>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</si>
  <si>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</si>
  <si>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</si>
  <si>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</si>
  <si>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</si>
  <si>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</si>
  <si>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</si>
  <si>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</si>
  <si>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</si>
  <si>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</si>
  <si>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</si>
  <si>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</si>
  <si>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</si>
  <si>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</si>
  <si>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</si>
  <si>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</si>
  <si>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</si>
  <si>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</si>
  <si>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</si>
  <si>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</si>
  <si>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</si>
  <si>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</si>
  <si>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</si>
  <si>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</si>
  <si>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</si>
  <si>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</si>
  <si>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</si>
  <si>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</si>
  <si>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</si>
  <si>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</si>
  <si>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</si>
  <si>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</si>
  <si>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</si>
  <si>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</si>
  <si>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</si>
  <si>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</si>
  <si>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</si>
  <si>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</si>
  <si>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</si>
  <si>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</si>
  <si>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</si>
  <si>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</si>
  <si>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</si>
  <si>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</si>
  <si>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</si>
  <si>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</si>
  <si>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</si>
  <si>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</si>
  <si>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</si>
  <si>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</si>
  <si>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</si>
  <si>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</si>
  <si>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</si>
  <si>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</si>
  <si>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</si>
  <si>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</si>
  <si>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</si>
  <si>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</si>
  <si>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</si>
  <si>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</si>
  <si>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</si>
  <si>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</si>
  <si>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</si>
  <si>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</si>
  <si>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</si>
  <si>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</si>
  <si>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</si>
  <si>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</si>
  <si>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</si>
  <si>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</si>
  <si>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</si>
  <si>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</si>
  <si>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</si>
  <si>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</si>
  <si>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</si>
  <si>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</si>
  <si>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</si>
  <si>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</si>
  <si>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</si>
  <si>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</si>
  <si>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</si>
  <si>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</si>
  <si>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</si>
  <si>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</si>
  <si>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</si>
  <si>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</si>
  <si>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</si>
  <si>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</si>
  <si>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</si>
  <si>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</si>
  <si>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</si>
  <si>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</si>
  <si>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</si>
  <si>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</si>
  <si>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</si>
  <si>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</si>
  <si>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</si>
  <si>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</si>
  <si>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</si>
  <si>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</si>
  <si>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</si>
  <si>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</si>
  <si>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</si>
  <si>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</si>
  <si>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</si>
  <si>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</si>
  <si>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</si>
  <si>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</si>
  <si>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</si>
  <si>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</si>
  <si>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</si>
  <si>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</si>
  <si>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</si>
  <si>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</si>
  <si>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</si>
  <si>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</si>
  <si>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</si>
  <si>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</si>
  <si>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</si>
  <si>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</si>
  <si>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</si>
  <si>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</si>
  <si>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</si>
  <si>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</si>
  <si>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</si>
  <si>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</si>
  <si>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</si>
  <si>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</si>
  <si>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</si>
  <si>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</si>
  <si>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</si>
  <si>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</si>
  <si>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</si>
  <si>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</si>
  <si>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</si>
  <si>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</si>
  <si>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</si>
  <si>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</si>
  <si>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</si>
  <si>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</si>
  <si>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</si>
  <si>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</si>
  <si>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</si>
  <si>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</si>
  <si>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</si>
  <si>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</si>
  <si>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</si>
  <si>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</si>
  <si>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</si>
  <si>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</si>
  <si>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</si>
  <si>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</si>
  <si>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</si>
  <si>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</si>
  <si>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</si>
  <si>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</si>
  <si>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</si>
  <si>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</si>
  <si>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</si>
  <si>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</si>
  <si>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</si>
  <si>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</si>
  <si>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</si>
  <si>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</si>
  <si>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</si>
  <si>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</si>
  <si>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</si>
  <si>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</si>
  <si>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</si>
  <si>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</si>
  <si>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</si>
  <si>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</si>
  <si>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</si>
  <si>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</si>
  <si>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</si>
  <si>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</si>
  <si>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</si>
  <si>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</si>
  <si>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</si>
  <si>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</si>
  <si>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</si>
  <si>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</si>
  <si>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</si>
  <si>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</si>
  <si>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</si>
  <si>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20230718 14:03:34</t>
  </si>
  <si>
    <t>14:03:34</t>
  </si>
  <si>
    <t>none</t>
  </si>
  <si>
    <t>Mikaela</t>
  </si>
  <si>
    <t>20230718</t>
  </si>
  <si>
    <t>kse</t>
  </si>
  <si>
    <t>BNL21848</t>
  </si>
  <si>
    <t>13:59:40</t>
  </si>
  <si>
    <t>2/2</t>
  </si>
  <si>
    <t>00000000</t>
  </si>
  <si>
    <t>iiiiiiii</t>
  </si>
  <si>
    <t>off</t>
  </si>
  <si>
    <t>20230718 14:04:35</t>
  </si>
  <si>
    <t>14:04:35</t>
  </si>
  <si>
    <t>20230718 14:05:36</t>
  </si>
  <si>
    <t>14:05:36</t>
  </si>
  <si>
    <t>20230718 14:06:37</t>
  </si>
  <si>
    <t>14:06:37</t>
  </si>
  <si>
    <t>20230718 14:07:38</t>
  </si>
  <si>
    <t>14:07:38</t>
  </si>
  <si>
    <t>20230718 14:08:39</t>
  </si>
  <si>
    <t>14:08:39</t>
  </si>
  <si>
    <t>20230718 14:09:40</t>
  </si>
  <si>
    <t>14:09:40</t>
  </si>
  <si>
    <t>20230718 14:10:41</t>
  </si>
  <si>
    <t>14:10:41</t>
  </si>
  <si>
    <t>20230718 14:11:42</t>
  </si>
  <si>
    <t>14:11:42</t>
  </si>
  <si>
    <t>20230718 14:12:43</t>
  </si>
  <si>
    <t>14:12:43</t>
  </si>
  <si>
    <t>20230718 14:13:44</t>
  </si>
  <si>
    <t>14:13:44</t>
  </si>
  <si>
    <t>20230718 14:14:45</t>
  </si>
  <si>
    <t>14:14:45</t>
  </si>
  <si>
    <t>20230718 14:15:46</t>
  </si>
  <si>
    <t>14:15:46</t>
  </si>
  <si>
    <t>20230718 14:16:47</t>
  </si>
  <si>
    <t>14:16:47</t>
  </si>
  <si>
    <t>20230718 14:17:49</t>
  </si>
  <si>
    <t>14:17:49</t>
  </si>
  <si>
    <t>20230718 14:18:50</t>
  </si>
  <si>
    <t>14:18:50</t>
  </si>
  <si>
    <t>20230718 14:19:51</t>
  </si>
  <si>
    <t>14:19:51</t>
  </si>
  <si>
    <t>20230718 14:20:52</t>
  </si>
  <si>
    <t>14:20:52</t>
  </si>
  <si>
    <t>20230718 14:21:53</t>
  </si>
  <si>
    <t>14:21:53</t>
  </si>
  <si>
    <t>20230718 14:22:54</t>
  </si>
  <si>
    <t>14:22:54</t>
  </si>
  <si>
    <t>1/2</t>
  </si>
  <si>
    <t>VAVI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</si>
</sst>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5.6420000000000003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1689717814.0999999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397</v>
      </c>
      <c r="K19" t="s">
        <v>352</v>
      </c>
      <c r="L19">
        <v>1689717814.0999999</v>
      </c>
      <c r="M19">
        <f t="shared" ref="M19:M38" si="0">(N19)/1000</f>
        <v>6.2776371045611238E-4</v>
      </c>
      <c r="N19">
        <f t="shared" ref="N19:N38" si="1">1000*AZ19*AL19*(AV19-AW19)/(100*$B$7*(1000-AL19*AV19))</f>
        <v>0.62776371045611234</v>
      </c>
      <c r="O19">
        <f t="shared" ref="O19:O38" si="2">AZ19*AL19*(AU19-AT19*(1000-AL19*AW19)/(1000-AL19*AV19))/(100*$B$7)</f>
        <v>7.0151710205069211</v>
      </c>
      <c r="P19">
        <f t="shared" ref="P19:P38" si="3">AT19 - IF(AL19&gt;1, O19*$B$7*100/(AN19*BH19), 0)</f>
        <v>400.02199999999999</v>
      </c>
      <c r="Q19">
        <f t="shared" ref="Q19:Q38" si="4">((W19-M19/2)*P19-O19)/(W19+M19/2)</f>
        <v>182.74170488439614</v>
      </c>
      <c r="R19">
        <f t="shared" ref="R19:R38" si="5">Q19*(BA19+BB19)/1000</f>
        <v>18.443174439465963</v>
      </c>
      <c r="S19">
        <f t="shared" ref="S19:S38" si="6">(AT19 - IF(AL19&gt;1, O19*$B$7*100/(AN19*BH19), 0))*(BA19+BB19)/1000</f>
        <v>40.372150026132402</v>
      </c>
      <c r="T19">
        <f t="shared" ref="T19:T38" si="7">2/((1/V19-1/U19)+SIGN(V19)*SQRT((1/V19-1/U19)*(1/V19-1/U19) + 4*$C$7/(($C$7+1)*($C$7+1))*(2*1/V19*1/U19-1/U19*1/U19)))</f>
        <v>5.3451902624344946E-2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3.0137870357835834</v>
      </c>
      <c r="V19">
        <f t="shared" ref="V19:V38" si="9">M19*(1000-(1000*0.61365*EXP(17.502*Z19/(240.97+Z19))/(BA19+BB19)+AV19)/2)/(1000*0.61365*EXP(17.502*Z19/(240.97+Z19))/(BA19+BB19)-AV19)</f>
        <v>5.2930772065759163E-2</v>
      </c>
      <c r="W19">
        <f t="shared" ref="W19:W38" si="10">1/(($C$7+1)/(T19/1.6)+1/(U19/1.37)) + $C$7/(($C$7+1)/(T19/1.6) + $C$7/(U19/1.37))</f>
        <v>3.3128130507765884E-2</v>
      </c>
      <c r="X19">
        <f t="shared" ref="X19:X38" si="11">(AO19*AR19)</f>
        <v>330.77680799999996</v>
      </c>
      <c r="Y19">
        <f t="shared" ref="Y19:Y38" si="12">(BC19+(X19+2*0.95*0.0000000567*(((BC19+$B$9)+273)^4-(BC19+273)^4)-44100*M19)/(1.84*29.3*U19+8*0.95*0.0000000567*(BC19+273)^3))</f>
        <v>19.752384995027306</v>
      </c>
      <c r="Z19">
        <f t="shared" ref="Z19:Z38" si="13">($C$9*BD19+$D$9*BE19+$E$9*Y19)</f>
        <v>19.752384995027306</v>
      </c>
      <c r="AA19">
        <f t="shared" ref="AA19:AA38" si="14">0.61365*EXP(17.502*Z19/(240.97+Z19))</f>
        <v>2.3108716884109506</v>
      </c>
      <c r="AB19">
        <f t="shared" ref="AB19:AB38" si="15">(AC19/AD19*100)</f>
        <v>54.759659591342711</v>
      </c>
      <c r="AC19">
        <f t="shared" ref="AC19:AC38" si="16">AV19*(BA19+BB19)/1000</f>
        <v>1.13432437663106</v>
      </c>
      <c r="AD19">
        <f t="shared" ref="AD19:AD38" si="17">0.61365*EXP(17.502*BC19/(240.97+BC19))</f>
        <v>2.0714598759309895</v>
      </c>
      <c r="AE19">
        <f t="shared" ref="AE19:AE38" si="18">(AA19-AV19*(BA19+BB19)/1000)</f>
        <v>1.1765473117798906</v>
      </c>
      <c r="AF19">
        <f t="shared" ref="AF19:AF38" si="19">(-M19*44100)</f>
        <v>-27.684379631114556</v>
      </c>
      <c r="AG19">
        <f t="shared" ref="AG19:AG38" si="20">2*29.3*U19*0.92*(BC19-Z19)</f>
        <v>-284.49879296745121</v>
      </c>
      <c r="AH19">
        <f t="shared" ref="AH19:AH38" si="21">2*0.95*0.0000000567*(((BC19+$B$9)+273)^4-(Z19+273)^4)</f>
        <v>-18.762129296699605</v>
      </c>
      <c r="AI19">
        <f t="shared" ref="AI19:AI38" si="22">X19+AH19+AF19+AG19</f>
        <v>-0.16849389526538516</v>
      </c>
      <c r="AJ19">
        <v>33</v>
      </c>
      <c r="AK19">
        <v>8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54994.692632501879</v>
      </c>
      <c r="AO19">
        <f t="shared" ref="AO19:AO38" si="26">$B$13*BI19+$C$13*BJ19+$F$13*BU19*(1-BX19)</f>
        <v>1999.98</v>
      </c>
      <c r="AP19">
        <f t="shared" ref="AP19:AP38" si="27">AO19*AQ19</f>
        <v>1685.9831999999997</v>
      </c>
      <c r="AQ19">
        <f t="shared" ref="AQ19:AQ38" si="28">($B$13*$D$11+$C$13*$D$11+$F$13*((CH19+BZ19)/MAX(CH19+BZ19+CI19, 0.1)*$I$11+CI19/MAX(CH19+BZ19+CI19, 0.1)*$J$11))/($B$13+$C$13+$F$13)</f>
        <v>0.84300003000029988</v>
      </c>
      <c r="AR19">
        <f t="shared" ref="AR19:AR38" si="29">($B$13*$K$11+$C$13*$K$11+$F$13*((CH19+BZ19)/MAX(CH19+BZ19+CI19, 0.1)*$P$11+CI19/MAX(CH19+BZ19+CI19, 0.1)*$Q$11))/($B$13+$C$13+$F$13)</f>
        <v>0.16539005790057898</v>
      </c>
      <c r="AS19">
        <v>1689717814.0999999</v>
      </c>
      <c r="AT19">
        <v>400.02199999999999</v>
      </c>
      <c r="AU19">
        <v>410.27100000000002</v>
      </c>
      <c r="AV19">
        <v>11.2393</v>
      </c>
      <c r="AW19">
        <v>10.363799999999999</v>
      </c>
      <c r="AX19">
        <v>403.072</v>
      </c>
      <c r="AY19">
        <v>11.391400000000001</v>
      </c>
      <c r="AZ19">
        <v>400.00400000000002</v>
      </c>
      <c r="BA19">
        <v>100.825</v>
      </c>
      <c r="BB19">
        <v>9.9824200000000002E-2</v>
      </c>
      <c r="BC19">
        <v>18.0014</v>
      </c>
      <c r="BD19">
        <v>18.6221</v>
      </c>
      <c r="BE19">
        <v>999.9</v>
      </c>
      <c r="BF19">
        <v>0</v>
      </c>
      <c r="BG19">
        <v>0</v>
      </c>
      <c r="BH19">
        <v>10006.200000000001</v>
      </c>
      <c r="BI19">
        <v>0</v>
      </c>
      <c r="BJ19">
        <v>6.0629799999999996</v>
      </c>
      <c r="BK19">
        <v>-10.2491</v>
      </c>
      <c r="BL19">
        <v>404.56900000000002</v>
      </c>
      <c r="BM19">
        <v>414.56799999999998</v>
      </c>
      <c r="BN19">
        <v>0.87544299999999997</v>
      </c>
      <c r="BO19">
        <v>410.27100000000002</v>
      </c>
      <c r="BP19">
        <v>10.363799999999999</v>
      </c>
      <c r="BQ19">
        <v>1.1331899999999999</v>
      </c>
      <c r="BR19">
        <v>1.0449299999999999</v>
      </c>
      <c r="BS19">
        <v>8.75169</v>
      </c>
      <c r="BT19">
        <v>7.5583499999999999</v>
      </c>
      <c r="BU19">
        <v>1999.98</v>
      </c>
      <c r="BV19">
        <v>0.90000100000000005</v>
      </c>
      <c r="BW19">
        <v>9.9998900000000002E-2</v>
      </c>
      <c r="BX19">
        <v>0</v>
      </c>
      <c r="BY19">
        <v>2.548</v>
      </c>
      <c r="BZ19">
        <v>0</v>
      </c>
      <c r="CA19">
        <v>7876.5</v>
      </c>
      <c r="CB19">
        <v>15438.7</v>
      </c>
      <c r="CC19">
        <v>37.125</v>
      </c>
      <c r="CD19">
        <v>39.061999999999998</v>
      </c>
      <c r="CE19">
        <v>38.186999999999998</v>
      </c>
      <c r="CF19">
        <v>37.061999999999998</v>
      </c>
      <c r="CG19">
        <v>36.5</v>
      </c>
      <c r="CH19">
        <v>1799.98</v>
      </c>
      <c r="CI19">
        <v>200</v>
      </c>
      <c r="CJ19">
        <v>0</v>
      </c>
      <c r="CK19">
        <v>1689717822.5</v>
      </c>
      <c r="CL19">
        <v>0</v>
      </c>
      <c r="CM19">
        <v>1689717580.0999999</v>
      </c>
      <c r="CN19" t="s">
        <v>353</v>
      </c>
      <c r="CO19">
        <v>1689717571.0999999</v>
      </c>
      <c r="CP19">
        <v>1689717580.0999999</v>
      </c>
      <c r="CQ19">
        <v>44</v>
      </c>
      <c r="CR19">
        <v>-8.5999999999999993E-2</v>
      </c>
      <c r="CS19">
        <v>2E-3</v>
      </c>
      <c r="CT19">
        <v>-3.05</v>
      </c>
      <c r="CU19">
        <v>-0.152</v>
      </c>
      <c r="CV19">
        <v>410</v>
      </c>
      <c r="CW19">
        <v>10</v>
      </c>
      <c r="CX19">
        <v>0.28999999999999998</v>
      </c>
      <c r="CY19">
        <v>0.08</v>
      </c>
      <c r="CZ19">
        <v>13.1727911287495</v>
      </c>
      <c r="DA19">
        <v>0.78095403449849599</v>
      </c>
      <c r="DB19">
        <v>8.8727745361806498E-2</v>
      </c>
      <c r="DC19">
        <v>1</v>
      </c>
      <c r="DD19">
        <v>410.21490476190502</v>
      </c>
      <c r="DE19">
        <v>0.39810389610512997</v>
      </c>
      <c r="DF19">
        <v>5.03680782903035E-2</v>
      </c>
      <c r="DG19">
        <v>-1</v>
      </c>
      <c r="DH19">
        <v>1999.9945</v>
      </c>
      <c r="DI19">
        <v>-5.8275167048572503E-2</v>
      </c>
      <c r="DJ19">
        <v>1.02347447452201E-2</v>
      </c>
      <c r="DK19">
        <v>1</v>
      </c>
      <c r="DL19">
        <v>2</v>
      </c>
      <c r="DM19">
        <v>2</v>
      </c>
      <c r="DN19" t="s">
        <v>354</v>
      </c>
      <c r="DO19">
        <v>2.73617</v>
      </c>
      <c r="DP19">
        <v>2.8380299999999998</v>
      </c>
      <c r="DQ19">
        <v>9.8053899999999999E-2</v>
      </c>
      <c r="DR19">
        <v>9.8904300000000001E-2</v>
      </c>
      <c r="DS19">
        <v>7.1145200000000006E-2</v>
      </c>
      <c r="DT19">
        <v>6.52726E-2</v>
      </c>
      <c r="DU19">
        <v>26387.5</v>
      </c>
      <c r="DV19">
        <v>27907.3</v>
      </c>
      <c r="DW19">
        <v>27376.1</v>
      </c>
      <c r="DX19">
        <v>29063</v>
      </c>
      <c r="DY19">
        <v>33528</v>
      </c>
      <c r="DZ19">
        <v>36221.1</v>
      </c>
      <c r="EA19">
        <v>36600.6</v>
      </c>
      <c r="EB19">
        <v>39436.300000000003</v>
      </c>
      <c r="EC19">
        <v>1.8818299999999999</v>
      </c>
      <c r="ED19">
        <v>2.0808300000000002</v>
      </c>
      <c r="EE19">
        <v>8.71643E-2</v>
      </c>
      <c r="EF19">
        <v>0</v>
      </c>
      <c r="EG19">
        <v>17.1751</v>
      </c>
      <c r="EH19">
        <v>999.9</v>
      </c>
      <c r="EI19">
        <v>39.195</v>
      </c>
      <c r="EJ19">
        <v>25.216000000000001</v>
      </c>
      <c r="EK19">
        <v>12.522399999999999</v>
      </c>
      <c r="EL19">
        <v>62.259700000000002</v>
      </c>
      <c r="EM19">
        <v>28.8782</v>
      </c>
      <c r="EN19">
        <v>1</v>
      </c>
      <c r="EO19">
        <v>-0.36803399999999997</v>
      </c>
      <c r="EP19">
        <v>3.84849</v>
      </c>
      <c r="EQ19">
        <v>19.723800000000001</v>
      </c>
      <c r="ER19">
        <v>5.2172900000000002</v>
      </c>
      <c r="ES19">
        <v>11.9261</v>
      </c>
      <c r="ET19">
        <v>4.9555499999999997</v>
      </c>
      <c r="EU19">
        <v>3.29765</v>
      </c>
      <c r="EV19">
        <v>60.7</v>
      </c>
      <c r="EW19">
        <v>9999</v>
      </c>
      <c r="EX19">
        <v>120.9</v>
      </c>
      <c r="EY19">
        <v>4140.3999999999996</v>
      </c>
      <c r="EZ19">
        <v>1.86005</v>
      </c>
      <c r="FA19">
        <v>1.8592599999999999</v>
      </c>
      <c r="FB19">
        <v>1.86496</v>
      </c>
      <c r="FC19">
        <v>1.8690500000000001</v>
      </c>
      <c r="FD19">
        <v>1.86374</v>
      </c>
      <c r="FE19">
        <v>1.86385</v>
      </c>
      <c r="FF19">
        <v>1.8638300000000001</v>
      </c>
      <c r="FG19">
        <v>1.8635600000000001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-3.05</v>
      </c>
      <c r="FV19">
        <v>-0.15210000000000001</v>
      </c>
      <c r="FW19">
        <v>-3.0502999999999898</v>
      </c>
      <c r="FX19">
        <v>0</v>
      </c>
      <c r="FY19">
        <v>0</v>
      </c>
      <c r="FZ19">
        <v>0</v>
      </c>
      <c r="GA19">
        <v>-0.152145454545453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4</v>
      </c>
      <c r="GJ19">
        <v>3.9</v>
      </c>
      <c r="GK19">
        <v>1.0498000000000001</v>
      </c>
      <c r="GL19">
        <v>2.5610400000000002</v>
      </c>
      <c r="GM19">
        <v>1.4489700000000001</v>
      </c>
      <c r="GN19">
        <v>2.3010299999999999</v>
      </c>
      <c r="GO19">
        <v>1.5466299999999999</v>
      </c>
      <c r="GP19">
        <v>2.3742700000000001</v>
      </c>
      <c r="GQ19">
        <v>28.017499999999998</v>
      </c>
      <c r="GR19">
        <v>13.5366</v>
      </c>
      <c r="GS19">
        <v>18</v>
      </c>
      <c r="GT19">
        <v>356.988</v>
      </c>
      <c r="GU19">
        <v>701.07899999999995</v>
      </c>
      <c r="GV19">
        <v>14.062799999999999</v>
      </c>
      <c r="GW19">
        <v>22.521699999999999</v>
      </c>
      <c r="GX19">
        <v>30.0001</v>
      </c>
      <c r="GY19">
        <v>22.4773</v>
      </c>
      <c r="GZ19">
        <v>22.456199999999999</v>
      </c>
      <c r="HA19">
        <v>21.018699999999999</v>
      </c>
      <c r="HB19">
        <v>20</v>
      </c>
      <c r="HC19">
        <v>-30</v>
      </c>
      <c r="HD19">
        <v>14.064299999999999</v>
      </c>
      <c r="HE19">
        <v>410.24900000000002</v>
      </c>
      <c r="HF19">
        <v>0</v>
      </c>
      <c r="HG19">
        <v>100.833</v>
      </c>
      <c r="HH19">
        <v>95.832700000000003</v>
      </c>
    </row>
    <row r="20" spans="1:216" x14ac:dyDescent="0.2">
      <c r="A20">
        <v>2</v>
      </c>
      <c r="B20">
        <v>1689717875.0999999</v>
      </c>
      <c r="C20">
        <v>61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397</v>
      </c>
      <c r="K20" t="s">
        <v>352</v>
      </c>
      <c r="L20">
        <v>1689717875.0999999</v>
      </c>
      <c r="M20">
        <f t="shared" si="0"/>
        <v>6.2549280548882924E-4</v>
      </c>
      <c r="N20">
        <f t="shared" si="1"/>
        <v>0.62549280548882924</v>
      </c>
      <c r="O20">
        <f t="shared" si="2"/>
        <v>7.0023255464910603</v>
      </c>
      <c r="P20">
        <f t="shared" si="3"/>
        <v>399.976</v>
      </c>
      <c r="Q20">
        <f t="shared" si="4"/>
        <v>187.63497144399861</v>
      </c>
      <c r="R20">
        <f t="shared" si="5"/>
        <v>18.937228270642372</v>
      </c>
      <c r="S20">
        <f t="shared" si="6"/>
        <v>40.367937578411997</v>
      </c>
      <c r="T20">
        <f t="shared" si="7"/>
        <v>5.4613689254856088E-2</v>
      </c>
      <c r="U20">
        <f t="shared" si="8"/>
        <v>3.0161058330669261</v>
      </c>
      <c r="V20">
        <f t="shared" si="9"/>
        <v>5.4070196789620363E-2</v>
      </c>
      <c r="W20">
        <f t="shared" si="10"/>
        <v>3.3842252780310472E-2</v>
      </c>
      <c r="X20">
        <f t="shared" si="11"/>
        <v>297.73348200000004</v>
      </c>
      <c r="Y20">
        <f t="shared" si="12"/>
        <v>19.550554024043695</v>
      </c>
      <c r="Z20">
        <f t="shared" si="13"/>
        <v>19.550554024043695</v>
      </c>
      <c r="AA20">
        <f t="shared" si="14"/>
        <v>2.2820926981698735</v>
      </c>
      <c r="AB20">
        <f t="shared" si="15"/>
        <v>54.795582055729419</v>
      </c>
      <c r="AC20">
        <f t="shared" si="16"/>
        <v>1.1343263696604002</v>
      </c>
      <c r="AD20">
        <f t="shared" si="17"/>
        <v>2.0701055214756958</v>
      </c>
      <c r="AE20">
        <f t="shared" si="18"/>
        <v>1.1477663285094732</v>
      </c>
      <c r="AF20">
        <f t="shared" si="19"/>
        <v>-27.584232722057369</v>
      </c>
      <c r="AG20">
        <f t="shared" si="20"/>
        <v>-253.59018676164081</v>
      </c>
      <c r="AH20">
        <f t="shared" si="21"/>
        <v>-16.6926601911231</v>
      </c>
      <c r="AI20">
        <f t="shared" si="22"/>
        <v>-0.13359767482123175</v>
      </c>
      <c r="AJ20">
        <v>32</v>
      </c>
      <c r="AK20">
        <v>8</v>
      </c>
      <c r="AL20">
        <f t="shared" si="23"/>
        <v>1</v>
      </c>
      <c r="AM20">
        <f t="shared" si="24"/>
        <v>0</v>
      </c>
      <c r="AN20">
        <f t="shared" si="25"/>
        <v>55063.60402004655</v>
      </c>
      <c r="AO20">
        <f t="shared" si="26"/>
        <v>1800.19</v>
      </c>
      <c r="AP20">
        <f t="shared" si="27"/>
        <v>1517.5602000000001</v>
      </c>
      <c r="AQ20">
        <f t="shared" si="28"/>
        <v>0.84300001666490765</v>
      </c>
      <c r="AR20">
        <f t="shared" si="29"/>
        <v>0.16539003216327167</v>
      </c>
      <c r="AS20">
        <v>1689717875.0999999</v>
      </c>
      <c r="AT20">
        <v>399.976</v>
      </c>
      <c r="AU20">
        <v>410.20400000000001</v>
      </c>
      <c r="AV20">
        <v>11.2392</v>
      </c>
      <c r="AW20">
        <v>10.367000000000001</v>
      </c>
      <c r="AX20">
        <v>403.02600000000001</v>
      </c>
      <c r="AY20">
        <v>11.391299999999999</v>
      </c>
      <c r="AZ20">
        <v>400.065</v>
      </c>
      <c r="BA20">
        <v>100.82599999999999</v>
      </c>
      <c r="BB20">
        <v>9.9899500000000002E-2</v>
      </c>
      <c r="BC20">
        <v>17.991</v>
      </c>
      <c r="BD20">
        <v>18.553100000000001</v>
      </c>
      <c r="BE20">
        <v>999.9</v>
      </c>
      <c r="BF20">
        <v>0</v>
      </c>
      <c r="BG20">
        <v>0</v>
      </c>
      <c r="BH20">
        <v>10018.799999999999</v>
      </c>
      <c r="BI20">
        <v>0</v>
      </c>
      <c r="BJ20">
        <v>6.0541200000000002</v>
      </c>
      <c r="BK20">
        <v>-10.227499999999999</v>
      </c>
      <c r="BL20">
        <v>404.52300000000002</v>
      </c>
      <c r="BM20">
        <v>414.50099999999998</v>
      </c>
      <c r="BN20">
        <v>0.87217599999999995</v>
      </c>
      <c r="BO20">
        <v>410.20400000000001</v>
      </c>
      <c r="BP20">
        <v>10.367000000000001</v>
      </c>
      <c r="BQ20">
        <v>1.1332</v>
      </c>
      <c r="BR20">
        <v>1.0452600000000001</v>
      </c>
      <c r="BS20">
        <v>8.7517499999999995</v>
      </c>
      <c r="BT20">
        <v>7.5630199999999999</v>
      </c>
      <c r="BU20">
        <v>1800.19</v>
      </c>
      <c r="BV20">
        <v>0.90000100000000005</v>
      </c>
      <c r="BW20">
        <v>9.9998900000000002E-2</v>
      </c>
      <c r="BX20">
        <v>0</v>
      </c>
      <c r="BY20">
        <v>2.4666000000000001</v>
      </c>
      <c r="BZ20">
        <v>0</v>
      </c>
      <c r="CA20">
        <v>7062.72</v>
      </c>
      <c r="CB20">
        <v>13896.4</v>
      </c>
      <c r="CC20">
        <v>37.125</v>
      </c>
      <c r="CD20">
        <v>39.061999999999998</v>
      </c>
      <c r="CE20">
        <v>38.25</v>
      </c>
      <c r="CF20">
        <v>37.125</v>
      </c>
      <c r="CG20">
        <v>36.5</v>
      </c>
      <c r="CH20">
        <v>1620.17</v>
      </c>
      <c r="CI20">
        <v>180.02</v>
      </c>
      <c r="CJ20">
        <v>0</v>
      </c>
      <c r="CK20">
        <v>1689717883.7</v>
      </c>
      <c r="CL20">
        <v>0</v>
      </c>
      <c r="CM20">
        <v>1689717580.0999999</v>
      </c>
      <c r="CN20" t="s">
        <v>353</v>
      </c>
      <c r="CO20">
        <v>1689717571.0999999</v>
      </c>
      <c r="CP20">
        <v>1689717580.0999999</v>
      </c>
      <c r="CQ20">
        <v>44</v>
      </c>
      <c r="CR20">
        <v>-8.5999999999999993E-2</v>
      </c>
      <c r="CS20">
        <v>2E-3</v>
      </c>
      <c r="CT20">
        <v>-3.05</v>
      </c>
      <c r="CU20">
        <v>-0.152</v>
      </c>
      <c r="CV20">
        <v>410</v>
      </c>
      <c r="CW20">
        <v>10</v>
      </c>
      <c r="CX20">
        <v>0.28999999999999998</v>
      </c>
      <c r="CY20">
        <v>0.08</v>
      </c>
      <c r="CZ20">
        <v>13.1631885351219</v>
      </c>
      <c r="DA20">
        <v>-0.22429365581796701</v>
      </c>
      <c r="DB20">
        <v>3.4062371531572301E-2</v>
      </c>
      <c r="DC20">
        <v>1</v>
      </c>
      <c r="DD20">
        <v>410.221</v>
      </c>
      <c r="DE20">
        <v>-0.15031168831091901</v>
      </c>
      <c r="DF20">
        <v>2.8992609895819199E-2</v>
      </c>
      <c r="DG20">
        <v>-1</v>
      </c>
      <c r="DH20">
        <v>1800.0652380952399</v>
      </c>
      <c r="DI20">
        <v>3.3653677005828497E-2</v>
      </c>
      <c r="DJ20">
        <v>0.154815375378343</v>
      </c>
      <c r="DK20">
        <v>1</v>
      </c>
      <c r="DL20">
        <v>2</v>
      </c>
      <c r="DM20">
        <v>2</v>
      </c>
      <c r="DN20" t="s">
        <v>354</v>
      </c>
      <c r="DO20">
        <v>2.7363300000000002</v>
      </c>
      <c r="DP20">
        <v>2.8382100000000001</v>
      </c>
      <c r="DQ20">
        <v>9.8044599999999996E-2</v>
      </c>
      <c r="DR20">
        <v>9.8891599999999996E-2</v>
      </c>
      <c r="DS20">
        <v>7.1144200000000005E-2</v>
      </c>
      <c r="DT20">
        <v>6.5287499999999998E-2</v>
      </c>
      <c r="DU20">
        <v>26386.9</v>
      </c>
      <c r="DV20">
        <v>27905.5</v>
      </c>
      <c r="DW20">
        <v>27375.200000000001</v>
      </c>
      <c r="DX20">
        <v>29060.799999999999</v>
      </c>
      <c r="DY20">
        <v>33527</v>
      </c>
      <c r="DZ20">
        <v>36217.699999999997</v>
      </c>
      <c r="EA20">
        <v>36599.4</v>
      </c>
      <c r="EB20">
        <v>39433.199999999997</v>
      </c>
      <c r="EC20">
        <v>1.8822300000000001</v>
      </c>
      <c r="ED20">
        <v>2.0805500000000001</v>
      </c>
      <c r="EE20">
        <v>8.3796700000000002E-2</v>
      </c>
      <c r="EF20">
        <v>0</v>
      </c>
      <c r="EG20">
        <v>17.161899999999999</v>
      </c>
      <c r="EH20">
        <v>999.9</v>
      </c>
      <c r="EI20">
        <v>39.195</v>
      </c>
      <c r="EJ20">
        <v>25.216000000000001</v>
      </c>
      <c r="EK20">
        <v>12.522</v>
      </c>
      <c r="EL20">
        <v>61.889699999999998</v>
      </c>
      <c r="EM20">
        <v>28.777999999999999</v>
      </c>
      <c r="EN20">
        <v>1</v>
      </c>
      <c r="EO20">
        <v>-0.36785800000000002</v>
      </c>
      <c r="EP20">
        <v>3.4615900000000002</v>
      </c>
      <c r="EQ20">
        <v>19.771799999999999</v>
      </c>
      <c r="ER20">
        <v>5.2187900000000003</v>
      </c>
      <c r="ES20">
        <v>11.9261</v>
      </c>
      <c r="ET20">
        <v>4.9553500000000001</v>
      </c>
      <c r="EU20">
        <v>3.2977300000000001</v>
      </c>
      <c r="EV20">
        <v>60.7</v>
      </c>
      <c r="EW20">
        <v>9999</v>
      </c>
      <c r="EX20">
        <v>120.9</v>
      </c>
      <c r="EY20">
        <v>4141.7</v>
      </c>
      <c r="EZ20">
        <v>1.86006</v>
      </c>
      <c r="FA20">
        <v>1.85927</v>
      </c>
      <c r="FB20">
        <v>1.8649800000000001</v>
      </c>
      <c r="FC20">
        <v>1.8690500000000001</v>
      </c>
      <c r="FD20">
        <v>1.86378</v>
      </c>
      <c r="FE20">
        <v>1.86385</v>
      </c>
      <c r="FF20">
        <v>1.86385</v>
      </c>
      <c r="FG20">
        <v>1.86358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-3.05</v>
      </c>
      <c r="FV20">
        <v>-0.15210000000000001</v>
      </c>
      <c r="FW20">
        <v>-3.0502999999999898</v>
      </c>
      <c r="FX20">
        <v>0</v>
      </c>
      <c r="FY20">
        <v>0</v>
      </c>
      <c r="FZ20">
        <v>0</v>
      </c>
      <c r="GA20">
        <v>-0.152145454545453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5.0999999999999996</v>
      </c>
      <c r="GJ20">
        <v>4.9000000000000004</v>
      </c>
      <c r="GK20">
        <v>1.0498000000000001</v>
      </c>
      <c r="GL20">
        <v>2.5598100000000001</v>
      </c>
      <c r="GM20">
        <v>1.4489700000000001</v>
      </c>
      <c r="GN20">
        <v>2.3010299999999999</v>
      </c>
      <c r="GO20">
        <v>1.5466299999999999</v>
      </c>
      <c r="GP20">
        <v>2.3901400000000002</v>
      </c>
      <c r="GQ20">
        <v>28.017499999999998</v>
      </c>
      <c r="GR20">
        <v>13.5366</v>
      </c>
      <c r="GS20">
        <v>18</v>
      </c>
      <c r="GT20">
        <v>357.21199999999999</v>
      </c>
      <c r="GU20">
        <v>700.89300000000003</v>
      </c>
      <c r="GV20">
        <v>14.3268</v>
      </c>
      <c r="GW20">
        <v>22.533000000000001</v>
      </c>
      <c r="GX20">
        <v>30.0002</v>
      </c>
      <c r="GY20">
        <v>22.4849</v>
      </c>
      <c r="GZ20">
        <v>22.4618</v>
      </c>
      <c r="HA20">
        <v>21.018699999999999</v>
      </c>
      <c r="HB20">
        <v>20</v>
      </c>
      <c r="HC20">
        <v>-30</v>
      </c>
      <c r="HD20">
        <v>14.3284</v>
      </c>
      <c r="HE20">
        <v>410.17399999999998</v>
      </c>
      <c r="HF20">
        <v>0</v>
      </c>
      <c r="HG20">
        <v>100.83</v>
      </c>
      <c r="HH20">
        <v>95.825199999999995</v>
      </c>
    </row>
    <row r="21" spans="1:216" x14ac:dyDescent="0.2">
      <c r="A21">
        <v>3</v>
      </c>
      <c r="B21">
        <v>1689717936.0999999</v>
      </c>
      <c r="C21">
        <v>122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397</v>
      </c>
      <c r="K21" t="s">
        <v>352</v>
      </c>
      <c r="L21">
        <v>1689717936.0999999</v>
      </c>
      <c r="M21">
        <f t="shared" si="0"/>
        <v>6.1992735944012712E-4</v>
      </c>
      <c r="N21">
        <f t="shared" si="1"/>
        <v>0.61992735944012711</v>
      </c>
      <c r="O21">
        <f t="shared" si="2"/>
        <v>6.9713925163591348</v>
      </c>
      <c r="P21">
        <f t="shared" si="3"/>
        <v>399.98399999999998</v>
      </c>
      <c r="Q21">
        <f t="shared" si="4"/>
        <v>194.54738351719254</v>
      </c>
      <c r="R21">
        <f t="shared" si="5"/>
        <v>19.635072356308278</v>
      </c>
      <c r="S21">
        <f t="shared" si="6"/>
        <v>40.369161688939194</v>
      </c>
      <c r="T21">
        <f t="shared" si="7"/>
        <v>5.6225155299836939E-2</v>
      </c>
      <c r="U21">
        <f t="shared" si="8"/>
        <v>3.0110910210238382</v>
      </c>
      <c r="V21">
        <f t="shared" si="9"/>
        <v>5.5648350362801365E-2</v>
      </c>
      <c r="W21">
        <f t="shared" si="10"/>
        <v>3.4831549381081378E-2</v>
      </c>
      <c r="X21">
        <f t="shared" si="11"/>
        <v>248.09936399999998</v>
      </c>
      <c r="Y21">
        <f t="shared" si="12"/>
        <v>19.241049908146685</v>
      </c>
      <c r="Z21">
        <f t="shared" si="13"/>
        <v>19.241049908146685</v>
      </c>
      <c r="AA21">
        <f t="shared" si="14"/>
        <v>2.2385707705685318</v>
      </c>
      <c r="AB21">
        <f t="shared" si="15"/>
        <v>54.823235909459974</v>
      </c>
      <c r="AC21">
        <f t="shared" si="16"/>
        <v>1.1330159357279301</v>
      </c>
      <c r="AD21">
        <f t="shared" si="17"/>
        <v>2.0666710326969655</v>
      </c>
      <c r="AE21">
        <f t="shared" si="18"/>
        <v>1.1055548348406017</v>
      </c>
      <c r="AF21">
        <f t="shared" si="19"/>
        <v>-27.338796551309606</v>
      </c>
      <c r="AG21">
        <f t="shared" si="20"/>
        <v>-207.21114168575377</v>
      </c>
      <c r="AH21">
        <f t="shared" si="21"/>
        <v>-13.638847985775065</v>
      </c>
      <c r="AI21">
        <f t="shared" si="22"/>
        <v>-8.9422222838464904E-2</v>
      </c>
      <c r="AJ21">
        <v>32</v>
      </c>
      <c r="AK21">
        <v>8</v>
      </c>
      <c r="AL21">
        <f t="shared" si="23"/>
        <v>1</v>
      </c>
      <c r="AM21">
        <f t="shared" si="24"/>
        <v>0</v>
      </c>
      <c r="AN21">
        <f t="shared" si="25"/>
        <v>54923.914930373634</v>
      </c>
      <c r="AO21">
        <f t="shared" si="26"/>
        <v>1500.09</v>
      </c>
      <c r="AP21">
        <f t="shared" si="27"/>
        <v>1264.5755999999999</v>
      </c>
      <c r="AQ21">
        <f t="shared" si="28"/>
        <v>0.84299982001079932</v>
      </c>
      <c r="AR21">
        <f t="shared" si="29"/>
        <v>0.16538965262084274</v>
      </c>
      <c r="AS21">
        <v>1689717936.0999999</v>
      </c>
      <c r="AT21">
        <v>399.98399999999998</v>
      </c>
      <c r="AU21">
        <v>410.16699999999997</v>
      </c>
      <c r="AV21">
        <v>11.226100000000001</v>
      </c>
      <c r="AW21">
        <v>10.361499999999999</v>
      </c>
      <c r="AX21">
        <v>403.03399999999999</v>
      </c>
      <c r="AY21">
        <v>11.378299999999999</v>
      </c>
      <c r="AZ21">
        <v>399.99599999999998</v>
      </c>
      <c r="BA21">
        <v>100.827</v>
      </c>
      <c r="BB21">
        <v>9.9941299999999997E-2</v>
      </c>
      <c r="BC21">
        <v>17.964600000000001</v>
      </c>
      <c r="BD21">
        <v>18.450099999999999</v>
      </c>
      <c r="BE21">
        <v>999.9</v>
      </c>
      <c r="BF21">
        <v>0</v>
      </c>
      <c r="BG21">
        <v>0</v>
      </c>
      <c r="BH21">
        <v>9991.25</v>
      </c>
      <c r="BI21">
        <v>0</v>
      </c>
      <c r="BJ21">
        <v>6.0245699999999998</v>
      </c>
      <c r="BK21">
        <v>-10.183</v>
      </c>
      <c r="BL21">
        <v>404.52499999999998</v>
      </c>
      <c r="BM21">
        <v>414.46100000000001</v>
      </c>
      <c r="BN21">
        <v>0.86462399999999995</v>
      </c>
      <c r="BO21">
        <v>410.16699999999997</v>
      </c>
      <c r="BP21">
        <v>10.361499999999999</v>
      </c>
      <c r="BQ21">
        <v>1.1318999999999999</v>
      </c>
      <c r="BR21">
        <v>1.0447200000000001</v>
      </c>
      <c r="BS21">
        <v>8.7347400000000004</v>
      </c>
      <c r="BT21">
        <v>7.5554199999999998</v>
      </c>
      <c r="BU21">
        <v>1500.09</v>
      </c>
      <c r="BV21">
        <v>0.90000800000000003</v>
      </c>
      <c r="BW21">
        <v>9.9991899999999995E-2</v>
      </c>
      <c r="BX21">
        <v>0</v>
      </c>
      <c r="BY21">
        <v>2.1533000000000002</v>
      </c>
      <c r="BZ21">
        <v>0</v>
      </c>
      <c r="CA21">
        <v>5859.06</v>
      </c>
      <c r="CB21">
        <v>11579.8</v>
      </c>
      <c r="CC21">
        <v>36.875</v>
      </c>
      <c r="CD21">
        <v>39.061999999999998</v>
      </c>
      <c r="CE21">
        <v>38.186999999999998</v>
      </c>
      <c r="CF21">
        <v>37.125</v>
      </c>
      <c r="CG21">
        <v>36.436999999999998</v>
      </c>
      <c r="CH21">
        <v>1350.09</v>
      </c>
      <c r="CI21">
        <v>150</v>
      </c>
      <c r="CJ21">
        <v>0</v>
      </c>
      <c r="CK21">
        <v>1689717944.3</v>
      </c>
      <c r="CL21">
        <v>0</v>
      </c>
      <c r="CM21">
        <v>1689717580.0999999</v>
      </c>
      <c r="CN21" t="s">
        <v>353</v>
      </c>
      <c r="CO21">
        <v>1689717571.0999999</v>
      </c>
      <c r="CP21">
        <v>1689717580.0999999</v>
      </c>
      <c r="CQ21">
        <v>44</v>
      </c>
      <c r="CR21">
        <v>-8.5999999999999993E-2</v>
      </c>
      <c r="CS21">
        <v>2E-3</v>
      </c>
      <c r="CT21">
        <v>-3.05</v>
      </c>
      <c r="CU21">
        <v>-0.152</v>
      </c>
      <c r="CV21">
        <v>410</v>
      </c>
      <c r="CW21">
        <v>10</v>
      </c>
      <c r="CX21">
        <v>0.28999999999999998</v>
      </c>
      <c r="CY21">
        <v>0.08</v>
      </c>
      <c r="CZ21">
        <v>13.0645291068841</v>
      </c>
      <c r="DA21">
        <v>0.34484673186128201</v>
      </c>
      <c r="DB21">
        <v>7.2944760881304804E-2</v>
      </c>
      <c r="DC21">
        <v>1</v>
      </c>
      <c r="DD21">
        <v>410.15535</v>
      </c>
      <c r="DE21">
        <v>0.24600000000005501</v>
      </c>
      <c r="DF21">
        <v>4.2662952312281399E-2</v>
      </c>
      <c r="DG21">
        <v>-1</v>
      </c>
      <c r="DH21">
        <v>1500.0305000000001</v>
      </c>
      <c r="DI21">
        <v>-0.270415472779093</v>
      </c>
      <c r="DJ21">
        <v>0.105994103609572</v>
      </c>
      <c r="DK21">
        <v>1</v>
      </c>
      <c r="DL21">
        <v>2</v>
      </c>
      <c r="DM21">
        <v>2</v>
      </c>
      <c r="DN21" t="s">
        <v>354</v>
      </c>
      <c r="DO21">
        <v>2.7361200000000001</v>
      </c>
      <c r="DP21">
        <v>2.8380100000000001</v>
      </c>
      <c r="DQ21">
        <v>9.8044800000000001E-2</v>
      </c>
      <c r="DR21">
        <v>9.8883799999999994E-2</v>
      </c>
      <c r="DS21">
        <v>7.1081900000000003E-2</v>
      </c>
      <c r="DT21">
        <v>6.5260600000000002E-2</v>
      </c>
      <c r="DU21">
        <v>26385.4</v>
      </c>
      <c r="DV21">
        <v>27905.599999999999</v>
      </c>
      <c r="DW21">
        <v>27373.8</v>
      </c>
      <c r="DX21">
        <v>29060.7</v>
      </c>
      <c r="DY21">
        <v>33527.699999999997</v>
      </c>
      <c r="DZ21">
        <v>36218.400000000001</v>
      </c>
      <c r="EA21">
        <v>36597.599999999999</v>
      </c>
      <c r="EB21">
        <v>39432.800000000003</v>
      </c>
      <c r="EC21">
        <v>1.88225</v>
      </c>
      <c r="ED21">
        <v>2.0805699999999998</v>
      </c>
      <c r="EE21">
        <v>7.8923999999999994E-2</v>
      </c>
      <c r="EF21">
        <v>0</v>
      </c>
      <c r="EG21">
        <v>17.139700000000001</v>
      </c>
      <c r="EH21">
        <v>999.9</v>
      </c>
      <c r="EI21">
        <v>39.195</v>
      </c>
      <c r="EJ21">
        <v>25.225999999999999</v>
      </c>
      <c r="EK21">
        <v>12.5276</v>
      </c>
      <c r="EL21">
        <v>62.089700000000001</v>
      </c>
      <c r="EM21">
        <v>28.842099999999999</v>
      </c>
      <c r="EN21">
        <v>1</v>
      </c>
      <c r="EO21">
        <v>-0.36728699999999997</v>
      </c>
      <c r="EP21">
        <v>2.9981599999999999</v>
      </c>
      <c r="EQ21">
        <v>19.819700000000001</v>
      </c>
      <c r="ER21">
        <v>5.2180400000000002</v>
      </c>
      <c r="ES21">
        <v>11.9261</v>
      </c>
      <c r="ET21">
        <v>4.9556500000000003</v>
      </c>
      <c r="EU21">
        <v>3.2976299999999998</v>
      </c>
      <c r="EV21">
        <v>60.7</v>
      </c>
      <c r="EW21">
        <v>9999</v>
      </c>
      <c r="EX21">
        <v>120.9</v>
      </c>
      <c r="EY21">
        <v>4143.3</v>
      </c>
      <c r="EZ21">
        <v>1.86006</v>
      </c>
      <c r="FA21">
        <v>1.85928</v>
      </c>
      <c r="FB21">
        <v>1.86503</v>
      </c>
      <c r="FC21">
        <v>1.8690500000000001</v>
      </c>
      <c r="FD21">
        <v>1.8637600000000001</v>
      </c>
      <c r="FE21">
        <v>1.8638600000000001</v>
      </c>
      <c r="FF21">
        <v>1.86385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-3.05</v>
      </c>
      <c r="FV21">
        <v>-0.1522</v>
      </c>
      <c r="FW21">
        <v>-3.0502999999999898</v>
      </c>
      <c r="FX21">
        <v>0</v>
      </c>
      <c r="FY21">
        <v>0</v>
      </c>
      <c r="FZ21">
        <v>0</v>
      </c>
      <c r="GA21">
        <v>-0.152145454545453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6.1</v>
      </c>
      <c r="GJ21">
        <v>5.9</v>
      </c>
      <c r="GK21">
        <v>1.0498000000000001</v>
      </c>
      <c r="GL21">
        <v>2.5537100000000001</v>
      </c>
      <c r="GM21">
        <v>1.4489700000000001</v>
      </c>
      <c r="GN21">
        <v>2.2997999999999998</v>
      </c>
      <c r="GO21">
        <v>1.5466299999999999</v>
      </c>
      <c r="GP21">
        <v>2.4609399999999999</v>
      </c>
      <c r="GQ21">
        <v>28.017499999999998</v>
      </c>
      <c r="GR21">
        <v>13.545400000000001</v>
      </c>
      <c r="GS21">
        <v>18</v>
      </c>
      <c r="GT21">
        <v>357.28100000000001</v>
      </c>
      <c r="GU21">
        <v>701.048</v>
      </c>
      <c r="GV21">
        <v>14.6587</v>
      </c>
      <c r="GW21">
        <v>22.544499999999999</v>
      </c>
      <c r="GX21">
        <v>30.0001</v>
      </c>
      <c r="GY21">
        <v>22.494499999999999</v>
      </c>
      <c r="GZ21">
        <v>22.471299999999999</v>
      </c>
      <c r="HA21">
        <v>21.0168</v>
      </c>
      <c r="HB21">
        <v>20</v>
      </c>
      <c r="HC21">
        <v>-30</v>
      </c>
      <c r="HD21">
        <v>14.6669</v>
      </c>
      <c r="HE21">
        <v>410.21800000000002</v>
      </c>
      <c r="HF21">
        <v>0</v>
      </c>
      <c r="HG21">
        <v>100.825</v>
      </c>
      <c r="HH21">
        <v>95.8245</v>
      </c>
    </row>
    <row r="22" spans="1:216" x14ac:dyDescent="0.2">
      <c r="A22">
        <v>4</v>
      </c>
      <c r="B22">
        <v>1689717997.0999999</v>
      </c>
      <c r="C22">
        <v>183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397</v>
      </c>
      <c r="K22" t="s">
        <v>352</v>
      </c>
      <c r="L22">
        <v>1689717997.0999999</v>
      </c>
      <c r="M22">
        <f t="shared" si="0"/>
        <v>6.1982266953729194E-4</v>
      </c>
      <c r="N22">
        <f t="shared" si="1"/>
        <v>0.61982266953729193</v>
      </c>
      <c r="O22">
        <f t="shared" si="2"/>
        <v>6.8690309309374191</v>
      </c>
      <c r="P22">
        <f t="shared" si="3"/>
        <v>400.00099999999998</v>
      </c>
      <c r="Q22">
        <f t="shared" si="4"/>
        <v>202.63405761171481</v>
      </c>
      <c r="R22">
        <f t="shared" si="5"/>
        <v>20.450814422542802</v>
      </c>
      <c r="S22">
        <f t="shared" si="6"/>
        <v>40.370045964862598</v>
      </c>
      <c r="T22">
        <f t="shared" si="7"/>
        <v>5.7720057704511829E-2</v>
      </c>
      <c r="U22">
        <f t="shared" si="8"/>
        <v>3.014261933249482</v>
      </c>
      <c r="V22">
        <f t="shared" si="9"/>
        <v>5.7112983939970031E-2</v>
      </c>
      <c r="W22">
        <f t="shared" si="10"/>
        <v>3.5749625953768877E-2</v>
      </c>
      <c r="X22">
        <f t="shared" si="11"/>
        <v>206.771016</v>
      </c>
      <c r="Y22">
        <f t="shared" si="12"/>
        <v>19.02837138936443</v>
      </c>
      <c r="Z22">
        <f t="shared" si="13"/>
        <v>19.02837138936443</v>
      </c>
      <c r="AA22">
        <f t="shared" si="14"/>
        <v>2.2090876808808697</v>
      </c>
      <c r="AB22">
        <f t="shared" si="15"/>
        <v>54.67637851173491</v>
      </c>
      <c r="AC22">
        <f t="shared" si="16"/>
        <v>1.1319227964903</v>
      </c>
      <c r="AD22">
        <f t="shared" si="17"/>
        <v>2.0702226945176356</v>
      </c>
      <c r="AE22">
        <f t="shared" si="18"/>
        <v>1.0771648843905697</v>
      </c>
      <c r="AF22">
        <f t="shared" si="19"/>
        <v>-27.334179726594574</v>
      </c>
      <c r="AG22">
        <f t="shared" si="20"/>
        <v>-168.43166843828368</v>
      </c>
      <c r="AH22">
        <f t="shared" si="21"/>
        <v>-11.064105822870005</v>
      </c>
      <c r="AI22">
        <f t="shared" si="22"/>
        <v>-5.8937987748265641E-2</v>
      </c>
      <c r="AJ22">
        <v>32</v>
      </c>
      <c r="AK22">
        <v>8</v>
      </c>
      <c r="AL22">
        <f t="shared" si="23"/>
        <v>1</v>
      </c>
      <c r="AM22">
        <f t="shared" si="24"/>
        <v>0</v>
      </c>
      <c r="AN22">
        <f t="shared" si="25"/>
        <v>55010.191535921411</v>
      </c>
      <c r="AO22">
        <f t="shared" si="26"/>
        <v>1250.21</v>
      </c>
      <c r="AP22">
        <f t="shared" si="27"/>
        <v>1053.9264000000001</v>
      </c>
      <c r="AQ22">
        <f t="shared" si="28"/>
        <v>0.84299949608465774</v>
      </c>
      <c r="AR22">
        <f t="shared" si="29"/>
        <v>0.16538902744338951</v>
      </c>
      <c r="AS22">
        <v>1689717997.0999999</v>
      </c>
      <c r="AT22">
        <v>400.00099999999998</v>
      </c>
      <c r="AU22">
        <v>410.04</v>
      </c>
      <c r="AV22">
        <v>11.2155</v>
      </c>
      <c r="AW22">
        <v>10.351000000000001</v>
      </c>
      <c r="AX22">
        <v>403.05099999999999</v>
      </c>
      <c r="AY22">
        <v>11.367599999999999</v>
      </c>
      <c r="AZ22">
        <v>399.97899999999998</v>
      </c>
      <c r="BA22">
        <v>100.825</v>
      </c>
      <c r="BB22">
        <v>9.9862599999999996E-2</v>
      </c>
      <c r="BC22">
        <v>17.991900000000001</v>
      </c>
      <c r="BD22">
        <v>18.406199999999998</v>
      </c>
      <c r="BE22">
        <v>999.9</v>
      </c>
      <c r="BF22">
        <v>0</v>
      </c>
      <c r="BG22">
        <v>0</v>
      </c>
      <c r="BH22">
        <v>10008.799999999999</v>
      </c>
      <c r="BI22">
        <v>0</v>
      </c>
      <c r="BJ22">
        <v>6.0629799999999996</v>
      </c>
      <c r="BK22">
        <v>-10.039199999999999</v>
      </c>
      <c r="BL22">
        <v>404.53800000000001</v>
      </c>
      <c r="BM22">
        <v>414.32900000000001</v>
      </c>
      <c r="BN22">
        <v>0.86455000000000004</v>
      </c>
      <c r="BO22">
        <v>410.04</v>
      </c>
      <c r="BP22">
        <v>10.351000000000001</v>
      </c>
      <c r="BQ22">
        <v>1.1308100000000001</v>
      </c>
      <c r="BR22">
        <v>1.0436399999999999</v>
      </c>
      <c r="BS22">
        <v>8.7205200000000005</v>
      </c>
      <c r="BT22">
        <v>7.5402800000000001</v>
      </c>
      <c r="BU22">
        <v>1250.21</v>
      </c>
      <c r="BV22">
        <v>0.90001399999999998</v>
      </c>
      <c r="BW22">
        <v>9.99863E-2</v>
      </c>
      <c r="BX22">
        <v>0</v>
      </c>
      <c r="BY22">
        <v>2.2667000000000002</v>
      </c>
      <c r="BZ22">
        <v>0</v>
      </c>
      <c r="CA22">
        <v>4873.57</v>
      </c>
      <c r="CB22">
        <v>9650.9</v>
      </c>
      <c r="CC22">
        <v>36.5</v>
      </c>
      <c r="CD22">
        <v>39</v>
      </c>
      <c r="CE22">
        <v>38.061999999999998</v>
      </c>
      <c r="CF22">
        <v>37</v>
      </c>
      <c r="CG22">
        <v>36.186999999999998</v>
      </c>
      <c r="CH22">
        <v>1125.21</v>
      </c>
      <c r="CI22">
        <v>125</v>
      </c>
      <c r="CJ22">
        <v>0</v>
      </c>
      <c r="CK22">
        <v>1689718005.5</v>
      </c>
      <c r="CL22">
        <v>0</v>
      </c>
      <c r="CM22">
        <v>1689717580.0999999</v>
      </c>
      <c r="CN22" t="s">
        <v>353</v>
      </c>
      <c r="CO22">
        <v>1689717571.0999999</v>
      </c>
      <c r="CP22">
        <v>1689717580.0999999</v>
      </c>
      <c r="CQ22">
        <v>44</v>
      </c>
      <c r="CR22">
        <v>-8.5999999999999993E-2</v>
      </c>
      <c r="CS22">
        <v>2E-3</v>
      </c>
      <c r="CT22">
        <v>-3.05</v>
      </c>
      <c r="CU22">
        <v>-0.152</v>
      </c>
      <c r="CV22">
        <v>410</v>
      </c>
      <c r="CW22">
        <v>10</v>
      </c>
      <c r="CX22">
        <v>0.28999999999999998</v>
      </c>
      <c r="CY22">
        <v>0.08</v>
      </c>
      <c r="CZ22">
        <v>12.9184358286119</v>
      </c>
      <c r="DA22">
        <v>3.5836859840634699E-2</v>
      </c>
      <c r="DB22">
        <v>4.4839903039626199E-2</v>
      </c>
      <c r="DC22">
        <v>1</v>
      </c>
      <c r="DD22">
        <v>410.04734999999999</v>
      </c>
      <c r="DE22">
        <v>5.0210526315749897E-2</v>
      </c>
      <c r="DF22">
        <v>3.0173291169515601E-2</v>
      </c>
      <c r="DG22">
        <v>-1</v>
      </c>
      <c r="DH22">
        <v>1249.954</v>
      </c>
      <c r="DI22">
        <v>9.4362163518379102E-2</v>
      </c>
      <c r="DJ22">
        <v>0.136323145503638</v>
      </c>
      <c r="DK22">
        <v>1</v>
      </c>
      <c r="DL22">
        <v>2</v>
      </c>
      <c r="DM22">
        <v>2</v>
      </c>
      <c r="DN22" t="s">
        <v>354</v>
      </c>
      <c r="DO22">
        <v>2.7360799999999998</v>
      </c>
      <c r="DP22">
        <v>2.8380899999999998</v>
      </c>
      <c r="DQ22">
        <v>9.8046300000000003E-2</v>
      </c>
      <c r="DR22">
        <v>9.88589E-2</v>
      </c>
      <c r="DS22">
        <v>7.1030899999999994E-2</v>
      </c>
      <c r="DT22">
        <v>6.5209799999999998E-2</v>
      </c>
      <c r="DU22">
        <v>26385.7</v>
      </c>
      <c r="DV22">
        <v>27906.2</v>
      </c>
      <c r="DW22">
        <v>27374.1</v>
      </c>
      <c r="DX22">
        <v>29060.5</v>
      </c>
      <c r="DY22">
        <v>33529.800000000003</v>
      </c>
      <c r="DZ22">
        <v>36220.1</v>
      </c>
      <c r="EA22">
        <v>36597.9</v>
      </c>
      <c r="EB22">
        <v>39432.5</v>
      </c>
      <c r="EC22">
        <v>1.8819999999999999</v>
      </c>
      <c r="ED22">
        <v>2.0804800000000001</v>
      </c>
      <c r="EE22">
        <v>7.8894199999999998E-2</v>
      </c>
      <c r="EF22">
        <v>0</v>
      </c>
      <c r="EG22">
        <v>17.0961</v>
      </c>
      <c r="EH22">
        <v>999.9</v>
      </c>
      <c r="EI22">
        <v>39.183</v>
      </c>
      <c r="EJ22">
        <v>25.247</v>
      </c>
      <c r="EK22">
        <v>12.5403</v>
      </c>
      <c r="EL22">
        <v>62.139699999999998</v>
      </c>
      <c r="EM22">
        <v>29.1386</v>
      </c>
      <c r="EN22">
        <v>1</v>
      </c>
      <c r="EO22">
        <v>-0.36810700000000002</v>
      </c>
      <c r="EP22">
        <v>2.74675</v>
      </c>
      <c r="EQ22">
        <v>19.843599999999999</v>
      </c>
      <c r="ER22">
        <v>5.2172900000000002</v>
      </c>
      <c r="ES22">
        <v>11.9261</v>
      </c>
      <c r="ET22">
        <v>4.9558</v>
      </c>
      <c r="EU22">
        <v>3.2978299999999998</v>
      </c>
      <c r="EV22">
        <v>60.7</v>
      </c>
      <c r="EW22">
        <v>9999</v>
      </c>
      <c r="EX22">
        <v>120.9</v>
      </c>
      <c r="EY22">
        <v>4144.6000000000004</v>
      </c>
      <c r="EZ22">
        <v>1.8601099999999999</v>
      </c>
      <c r="FA22">
        <v>1.85928</v>
      </c>
      <c r="FB22">
        <v>1.865</v>
      </c>
      <c r="FC22">
        <v>1.8690500000000001</v>
      </c>
      <c r="FD22">
        <v>1.86378</v>
      </c>
      <c r="FE22">
        <v>1.8638600000000001</v>
      </c>
      <c r="FF22">
        <v>1.8638600000000001</v>
      </c>
      <c r="FG22">
        <v>1.8635900000000001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-3.05</v>
      </c>
      <c r="FV22">
        <v>-0.15210000000000001</v>
      </c>
      <c r="FW22">
        <v>-3.0502999999999898</v>
      </c>
      <c r="FX22">
        <v>0</v>
      </c>
      <c r="FY22">
        <v>0</v>
      </c>
      <c r="FZ22">
        <v>0</v>
      </c>
      <c r="GA22">
        <v>-0.152145454545453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7.1</v>
      </c>
      <c r="GJ22">
        <v>7</v>
      </c>
      <c r="GK22">
        <v>1.0498000000000001</v>
      </c>
      <c r="GL22">
        <v>2.5549300000000001</v>
      </c>
      <c r="GM22">
        <v>1.4477500000000001</v>
      </c>
      <c r="GN22">
        <v>2.2997999999999998</v>
      </c>
      <c r="GO22">
        <v>1.5466299999999999</v>
      </c>
      <c r="GP22">
        <v>2.3950200000000001</v>
      </c>
      <c r="GQ22">
        <v>28.017499999999998</v>
      </c>
      <c r="GR22">
        <v>13.5366</v>
      </c>
      <c r="GS22">
        <v>18</v>
      </c>
      <c r="GT22">
        <v>357.17099999999999</v>
      </c>
      <c r="GU22">
        <v>700.95100000000002</v>
      </c>
      <c r="GV22">
        <v>15.0159</v>
      </c>
      <c r="GW22">
        <v>22.535499999999999</v>
      </c>
      <c r="GX22">
        <v>30.0001</v>
      </c>
      <c r="GY22">
        <v>22.494499999999999</v>
      </c>
      <c r="GZ22">
        <v>22.471299999999999</v>
      </c>
      <c r="HA22">
        <v>21.017399999999999</v>
      </c>
      <c r="HB22">
        <v>20</v>
      </c>
      <c r="HC22">
        <v>-30</v>
      </c>
      <c r="HD22">
        <v>15.0204</v>
      </c>
      <c r="HE22">
        <v>410.178</v>
      </c>
      <c r="HF22">
        <v>0</v>
      </c>
      <c r="HG22">
        <v>100.82599999999999</v>
      </c>
      <c r="HH22">
        <v>95.823999999999998</v>
      </c>
    </row>
    <row r="23" spans="1:216" x14ac:dyDescent="0.2">
      <c r="A23">
        <v>5</v>
      </c>
      <c r="B23">
        <v>1689718058.0999999</v>
      </c>
      <c r="C23">
        <v>244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397</v>
      </c>
      <c r="K23" t="s">
        <v>352</v>
      </c>
      <c r="L23">
        <v>1689718058.0999999</v>
      </c>
      <c r="M23">
        <f t="shared" si="0"/>
        <v>6.1352886684084976E-4</v>
      </c>
      <c r="N23">
        <f t="shared" si="1"/>
        <v>0.61352886684084973</v>
      </c>
      <c r="O23">
        <f t="shared" si="2"/>
        <v>6.7683782689318477</v>
      </c>
      <c r="P23">
        <f t="shared" si="3"/>
        <v>400</v>
      </c>
      <c r="Q23">
        <f t="shared" si="4"/>
        <v>208.71292207947334</v>
      </c>
      <c r="R23">
        <f t="shared" si="5"/>
        <v>21.06541067023748</v>
      </c>
      <c r="S23">
        <f t="shared" si="6"/>
        <v>40.372029600000005</v>
      </c>
      <c r="T23">
        <f t="shared" si="7"/>
        <v>5.8714907009050236E-2</v>
      </c>
      <c r="U23">
        <f t="shared" si="8"/>
        <v>3.0087434680675891</v>
      </c>
      <c r="V23">
        <f t="shared" si="9"/>
        <v>5.8085710330519381E-2</v>
      </c>
      <c r="W23">
        <f t="shared" si="10"/>
        <v>3.6359537817180015E-2</v>
      </c>
      <c r="X23">
        <f t="shared" si="11"/>
        <v>165.37530521895772</v>
      </c>
      <c r="Y23">
        <f t="shared" si="12"/>
        <v>18.80413214591848</v>
      </c>
      <c r="Z23">
        <f t="shared" si="13"/>
        <v>18.80413214591848</v>
      </c>
      <c r="AA23">
        <f t="shared" si="14"/>
        <v>2.1783711819886209</v>
      </c>
      <c r="AB23">
        <f t="shared" si="15"/>
        <v>54.53160808784839</v>
      </c>
      <c r="AC23">
        <f t="shared" si="16"/>
        <v>1.1297708763264001</v>
      </c>
      <c r="AD23">
        <f t="shared" si="17"/>
        <v>2.0717725296242522</v>
      </c>
      <c r="AE23">
        <f t="shared" si="18"/>
        <v>1.0486003056622208</v>
      </c>
      <c r="AF23">
        <f t="shared" si="19"/>
        <v>-27.056623027681475</v>
      </c>
      <c r="AG23">
        <f t="shared" si="20"/>
        <v>-129.81977879886858</v>
      </c>
      <c r="AH23">
        <f t="shared" si="21"/>
        <v>-8.534028838444474</v>
      </c>
      <c r="AI23">
        <f t="shared" si="22"/>
        <v>-3.5125446036801122E-2</v>
      </c>
      <c r="AJ23">
        <v>32</v>
      </c>
      <c r="AK23">
        <v>8</v>
      </c>
      <c r="AL23">
        <f t="shared" si="23"/>
        <v>1</v>
      </c>
      <c r="AM23">
        <f t="shared" si="24"/>
        <v>0</v>
      </c>
      <c r="AN23">
        <f t="shared" si="25"/>
        <v>54848.900969402392</v>
      </c>
      <c r="AO23">
        <f t="shared" si="26"/>
        <v>999.90800000000002</v>
      </c>
      <c r="AP23">
        <f t="shared" si="27"/>
        <v>842.92271399946003</v>
      </c>
      <c r="AQ23">
        <f t="shared" si="28"/>
        <v>0.84300027002430222</v>
      </c>
      <c r="AR23">
        <f t="shared" si="29"/>
        <v>0.16539052114690322</v>
      </c>
      <c r="AS23">
        <v>1689718058.0999999</v>
      </c>
      <c r="AT23">
        <v>400</v>
      </c>
      <c r="AU23">
        <v>409.89299999999997</v>
      </c>
      <c r="AV23">
        <v>11.1936</v>
      </c>
      <c r="AW23">
        <v>10.337899999999999</v>
      </c>
      <c r="AX23">
        <v>403.05</v>
      </c>
      <c r="AY23">
        <v>11.345700000000001</v>
      </c>
      <c r="AZ23">
        <v>399.99799999999999</v>
      </c>
      <c r="BA23">
        <v>100.83</v>
      </c>
      <c r="BB23">
        <v>0.100074</v>
      </c>
      <c r="BC23">
        <v>18.003799999999998</v>
      </c>
      <c r="BD23">
        <v>18.3538</v>
      </c>
      <c r="BE23">
        <v>999.9</v>
      </c>
      <c r="BF23">
        <v>0</v>
      </c>
      <c r="BG23">
        <v>0</v>
      </c>
      <c r="BH23">
        <v>9978.1200000000008</v>
      </c>
      <c r="BI23">
        <v>0</v>
      </c>
      <c r="BJ23">
        <v>5.90639</v>
      </c>
      <c r="BK23">
        <v>-9.8924599999999998</v>
      </c>
      <c r="BL23">
        <v>404.52800000000002</v>
      </c>
      <c r="BM23">
        <v>414.17399999999998</v>
      </c>
      <c r="BN23">
        <v>0.85571799999999998</v>
      </c>
      <c r="BO23">
        <v>409.89299999999997</v>
      </c>
      <c r="BP23">
        <v>10.337899999999999</v>
      </c>
      <c r="BQ23">
        <v>1.1286400000000001</v>
      </c>
      <c r="BR23">
        <v>1.04236</v>
      </c>
      <c r="BS23">
        <v>8.6921999999999997</v>
      </c>
      <c r="BT23">
        <v>7.5223500000000003</v>
      </c>
      <c r="BU23">
        <v>999.90800000000002</v>
      </c>
      <c r="BV23">
        <v>0.89999099999999999</v>
      </c>
      <c r="BW23">
        <v>0.100009</v>
      </c>
      <c r="BX23">
        <v>0</v>
      </c>
      <c r="BY23">
        <v>2.6204999999999998</v>
      </c>
      <c r="BZ23">
        <v>0</v>
      </c>
      <c r="CA23">
        <v>3922.21</v>
      </c>
      <c r="CB23">
        <v>7718.69</v>
      </c>
      <c r="CC23">
        <v>36.061999999999998</v>
      </c>
      <c r="CD23">
        <v>38.875</v>
      </c>
      <c r="CE23">
        <v>37.811999999999998</v>
      </c>
      <c r="CF23">
        <v>36.875</v>
      </c>
      <c r="CG23">
        <v>35.875</v>
      </c>
      <c r="CH23">
        <v>899.91</v>
      </c>
      <c r="CI23">
        <v>100</v>
      </c>
      <c r="CJ23">
        <v>0</v>
      </c>
      <c r="CK23">
        <v>1689718066.7</v>
      </c>
      <c r="CL23">
        <v>0</v>
      </c>
      <c r="CM23">
        <v>1689717580.0999999</v>
      </c>
      <c r="CN23" t="s">
        <v>353</v>
      </c>
      <c r="CO23">
        <v>1689717571.0999999</v>
      </c>
      <c r="CP23">
        <v>1689717580.0999999</v>
      </c>
      <c r="CQ23">
        <v>44</v>
      </c>
      <c r="CR23">
        <v>-8.5999999999999993E-2</v>
      </c>
      <c r="CS23">
        <v>2E-3</v>
      </c>
      <c r="CT23">
        <v>-3.05</v>
      </c>
      <c r="CU23">
        <v>-0.152</v>
      </c>
      <c r="CV23">
        <v>410</v>
      </c>
      <c r="CW23">
        <v>10</v>
      </c>
      <c r="CX23">
        <v>0.28999999999999998</v>
      </c>
      <c r="CY23">
        <v>0.08</v>
      </c>
      <c r="CZ23">
        <v>12.693253738354001</v>
      </c>
      <c r="DA23">
        <v>7.1532394600240801E-2</v>
      </c>
      <c r="DB23">
        <v>3.3015962773346001E-2</v>
      </c>
      <c r="DC23">
        <v>1</v>
      </c>
      <c r="DD23">
        <v>409.88604761904799</v>
      </c>
      <c r="DE23">
        <v>2.4155844159185801E-3</v>
      </c>
      <c r="DF23">
        <v>2.9819259021925199E-2</v>
      </c>
      <c r="DG23">
        <v>-1</v>
      </c>
      <c r="DH23">
        <v>1000.04333333333</v>
      </c>
      <c r="DI23">
        <v>-0.17981692160169499</v>
      </c>
      <c r="DJ23">
        <v>0.155596037816285</v>
      </c>
      <c r="DK23">
        <v>1</v>
      </c>
      <c r="DL23">
        <v>2</v>
      </c>
      <c r="DM23">
        <v>2</v>
      </c>
      <c r="DN23" t="s">
        <v>354</v>
      </c>
      <c r="DO23">
        <v>2.7361499999999999</v>
      </c>
      <c r="DP23">
        <v>2.8380299999999998</v>
      </c>
      <c r="DQ23">
        <v>9.8050700000000005E-2</v>
      </c>
      <c r="DR23">
        <v>9.8836400000000005E-2</v>
      </c>
      <c r="DS23">
        <v>7.0931099999999997E-2</v>
      </c>
      <c r="DT23">
        <v>6.5150799999999995E-2</v>
      </c>
      <c r="DU23">
        <v>26386.400000000001</v>
      </c>
      <c r="DV23">
        <v>27906.9</v>
      </c>
      <c r="DW23">
        <v>27374.799999999999</v>
      </c>
      <c r="DX23">
        <v>29060.400000000001</v>
      </c>
      <c r="DY23">
        <v>33534.699999999997</v>
      </c>
      <c r="DZ23">
        <v>36222.5</v>
      </c>
      <c r="EA23">
        <v>36599.300000000003</v>
      </c>
      <c r="EB23">
        <v>39432.6</v>
      </c>
      <c r="EC23">
        <v>1.88185</v>
      </c>
      <c r="ED23">
        <v>2.0804</v>
      </c>
      <c r="EE23">
        <v>7.7530699999999994E-2</v>
      </c>
      <c r="EF23">
        <v>0</v>
      </c>
      <c r="EG23">
        <v>17.066299999999998</v>
      </c>
      <c r="EH23">
        <v>999.9</v>
      </c>
      <c r="EI23">
        <v>39.152999999999999</v>
      </c>
      <c r="EJ23">
        <v>25.247</v>
      </c>
      <c r="EK23">
        <v>12.530099999999999</v>
      </c>
      <c r="EL23">
        <v>62.609699999999997</v>
      </c>
      <c r="EM23">
        <v>29.1386</v>
      </c>
      <c r="EN23">
        <v>1</v>
      </c>
      <c r="EO23">
        <v>-0.36847099999999999</v>
      </c>
      <c r="EP23">
        <v>3.3317700000000001</v>
      </c>
      <c r="EQ23">
        <v>19.7681</v>
      </c>
      <c r="ER23">
        <v>5.2183400000000004</v>
      </c>
      <c r="ES23">
        <v>11.9261</v>
      </c>
      <c r="ET23">
        <v>4.9556500000000003</v>
      </c>
      <c r="EU23">
        <v>3.2976299999999998</v>
      </c>
      <c r="EV23">
        <v>60.8</v>
      </c>
      <c r="EW23">
        <v>9999</v>
      </c>
      <c r="EX23">
        <v>120.9</v>
      </c>
      <c r="EY23">
        <v>4146.2</v>
      </c>
      <c r="EZ23">
        <v>1.86008</v>
      </c>
      <c r="FA23">
        <v>1.8592599999999999</v>
      </c>
      <c r="FB23">
        <v>1.865</v>
      </c>
      <c r="FC23">
        <v>1.8690500000000001</v>
      </c>
      <c r="FD23">
        <v>1.86381</v>
      </c>
      <c r="FE23">
        <v>1.8638600000000001</v>
      </c>
      <c r="FF23">
        <v>1.86385</v>
      </c>
      <c r="FG23">
        <v>1.8635600000000001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-3.05</v>
      </c>
      <c r="FV23">
        <v>-0.15210000000000001</v>
      </c>
      <c r="FW23">
        <v>-3.0502999999999898</v>
      </c>
      <c r="FX23">
        <v>0</v>
      </c>
      <c r="FY23">
        <v>0</v>
      </c>
      <c r="FZ23">
        <v>0</v>
      </c>
      <c r="GA23">
        <v>-0.152145454545453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8.1</v>
      </c>
      <c r="GJ23">
        <v>8</v>
      </c>
      <c r="GK23">
        <v>1.0498000000000001</v>
      </c>
      <c r="GL23">
        <v>2.5537100000000001</v>
      </c>
      <c r="GM23">
        <v>1.4489700000000001</v>
      </c>
      <c r="GN23">
        <v>2.2961399999999998</v>
      </c>
      <c r="GO23">
        <v>1.5466299999999999</v>
      </c>
      <c r="GP23">
        <v>2.3840300000000001</v>
      </c>
      <c r="GQ23">
        <v>27.996500000000001</v>
      </c>
      <c r="GR23">
        <v>13.475300000000001</v>
      </c>
      <c r="GS23">
        <v>18</v>
      </c>
      <c r="GT23">
        <v>357.09399999999999</v>
      </c>
      <c r="GU23">
        <v>700.86300000000006</v>
      </c>
      <c r="GV23">
        <v>15.115</v>
      </c>
      <c r="GW23">
        <v>22.523599999999998</v>
      </c>
      <c r="GX23">
        <v>30.0002</v>
      </c>
      <c r="GY23">
        <v>22.4925</v>
      </c>
      <c r="GZ23">
        <v>22.470099999999999</v>
      </c>
      <c r="HA23">
        <v>21.0046</v>
      </c>
      <c r="HB23">
        <v>20</v>
      </c>
      <c r="HC23">
        <v>-30</v>
      </c>
      <c r="HD23">
        <v>14.6387</v>
      </c>
      <c r="HE23">
        <v>409.79300000000001</v>
      </c>
      <c r="HF23">
        <v>0</v>
      </c>
      <c r="HG23">
        <v>100.82899999999999</v>
      </c>
      <c r="HH23">
        <v>95.823999999999998</v>
      </c>
    </row>
    <row r="24" spans="1:216" x14ac:dyDescent="0.2">
      <c r="A24">
        <v>6</v>
      </c>
      <c r="B24">
        <v>1689718119.0999999</v>
      </c>
      <c r="C24">
        <v>305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397</v>
      </c>
      <c r="K24" t="s">
        <v>352</v>
      </c>
      <c r="L24">
        <v>1689718119.0999999</v>
      </c>
      <c r="M24">
        <f t="shared" si="0"/>
        <v>6.0054420673406048E-4</v>
      </c>
      <c r="N24">
        <f t="shared" si="1"/>
        <v>0.6005442067340605</v>
      </c>
      <c r="O24">
        <f t="shared" si="2"/>
        <v>6.5467839961626613</v>
      </c>
      <c r="P24">
        <f t="shared" si="3"/>
        <v>400.00700000000001</v>
      </c>
      <c r="Q24">
        <f t="shared" si="4"/>
        <v>218.34407590537543</v>
      </c>
      <c r="R24">
        <f t="shared" si="5"/>
        <v>22.036980389992976</v>
      </c>
      <c r="S24">
        <f t="shared" si="6"/>
        <v>40.371813974380899</v>
      </c>
      <c r="T24">
        <f t="shared" si="7"/>
        <v>5.9856122530838184E-2</v>
      </c>
      <c r="U24">
        <f t="shared" si="8"/>
        <v>3.0134029770098358</v>
      </c>
      <c r="V24">
        <f t="shared" si="9"/>
        <v>5.9203375182688381E-2</v>
      </c>
      <c r="W24">
        <f t="shared" si="10"/>
        <v>3.7060162979856204E-2</v>
      </c>
      <c r="X24">
        <f t="shared" si="11"/>
        <v>124.04500603880616</v>
      </c>
      <c r="Y24">
        <f t="shared" si="12"/>
        <v>18.479414357628507</v>
      </c>
      <c r="Z24">
        <f t="shared" si="13"/>
        <v>18.479414357628507</v>
      </c>
      <c r="AA24">
        <f t="shared" si="14"/>
        <v>2.1345549305151161</v>
      </c>
      <c r="AB24">
        <f t="shared" si="15"/>
        <v>54.715348896594385</v>
      </c>
      <c r="AC24">
        <f t="shared" si="16"/>
        <v>1.12731271249465</v>
      </c>
      <c r="AD24">
        <f t="shared" si="17"/>
        <v>2.0603226246900834</v>
      </c>
      <c r="AE24">
        <f t="shared" si="18"/>
        <v>1.0072422180204661</v>
      </c>
      <c r="AF24">
        <f t="shared" si="19"/>
        <v>-26.483999516972066</v>
      </c>
      <c r="AG24">
        <f t="shared" si="20"/>
        <v>-91.580234796825437</v>
      </c>
      <c r="AH24">
        <f t="shared" si="21"/>
        <v>-5.9981778204346359</v>
      </c>
      <c r="AI24">
        <f t="shared" si="22"/>
        <v>-1.7406095425968715E-2</v>
      </c>
      <c r="AJ24">
        <v>32</v>
      </c>
      <c r="AK24">
        <v>8</v>
      </c>
      <c r="AL24">
        <f t="shared" si="23"/>
        <v>1</v>
      </c>
      <c r="AM24">
        <f t="shared" si="24"/>
        <v>0</v>
      </c>
      <c r="AN24">
        <f t="shared" si="25"/>
        <v>54999.876187958973</v>
      </c>
      <c r="AO24">
        <f t="shared" si="26"/>
        <v>750.005</v>
      </c>
      <c r="AP24">
        <f t="shared" si="27"/>
        <v>632.25508499420005</v>
      </c>
      <c r="AQ24">
        <f t="shared" si="28"/>
        <v>0.84300115998453351</v>
      </c>
      <c r="AR24">
        <f t="shared" si="29"/>
        <v>0.16539223877014975</v>
      </c>
      <c r="AS24">
        <v>1689718119.0999999</v>
      </c>
      <c r="AT24">
        <v>400.00700000000001</v>
      </c>
      <c r="AU24">
        <v>409.58</v>
      </c>
      <c r="AV24">
        <v>11.169499999999999</v>
      </c>
      <c r="AW24">
        <v>10.331899999999999</v>
      </c>
      <c r="AX24">
        <v>403.05700000000002</v>
      </c>
      <c r="AY24">
        <v>11.3216</v>
      </c>
      <c r="AZ24">
        <v>400.00299999999999</v>
      </c>
      <c r="BA24">
        <v>100.828</v>
      </c>
      <c r="BB24">
        <v>9.9768700000000002E-2</v>
      </c>
      <c r="BC24">
        <v>17.915700000000001</v>
      </c>
      <c r="BD24">
        <v>18.212599999999998</v>
      </c>
      <c r="BE24">
        <v>999.9</v>
      </c>
      <c r="BF24">
        <v>0</v>
      </c>
      <c r="BG24">
        <v>0</v>
      </c>
      <c r="BH24">
        <v>10003.799999999999</v>
      </c>
      <c r="BI24">
        <v>0</v>
      </c>
      <c r="BJ24">
        <v>5.9019500000000003</v>
      </c>
      <c r="BK24">
        <v>-9.5734899999999996</v>
      </c>
      <c r="BL24">
        <v>404.52499999999998</v>
      </c>
      <c r="BM24">
        <v>413.85599999999999</v>
      </c>
      <c r="BN24">
        <v>0.83762899999999996</v>
      </c>
      <c r="BO24">
        <v>409.58</v>
      </c>
      <c r="BP24">
        <v>10.331899999999999</v>
      </c>
      <c r="BQ24">
        <v>1.1262000000000001</v>
      </c>
      <c r="BR24">
        <v>1.0417400000000001</v>
      </c>
      <c r="BS24">
        <v>8.6601700000000008</v>
      </c>
      <c r="BT24">
        <v>7.5136500000000002</v>
      </c>
      <c r="BU24">
        <v>750.005</v>
      </c>
      <c r="BV24">
        <v>0.89996699999999996</v>
      </c>
      <c r="BW24">
        <v>0.100033</v>
      </c>
      <c r="BX24">
        <v>0</v>
      </c>
      <c r="BY24">
        <v>2.4245999999999999</v>
      </c>
      <c r="BZ24">
        <v>0</v>
      </c>
      <c r="CA24">
        <v>3023.74</v>
      </c>
      <c r="CB24">
        <v>5789.55</v>
      </c>
      <c r="CC24">
        <v>35.5</v>
      </c>
      <c r="CD24">
        <v>38.686999999999998</v>
      </c>
      <c r="CE24">
        <v>37.5</v>
      </c>
      <c r="CF24">
        <v>36.75</v>
      </c>
      <c r="CG24">
        <v>35.436999999999998</v>
      </c>
      <c r="CH24">
        <v>674.98</v>
      </c>
      <c r="CI24">
        <v>75.03</v>
      </c>
      <c r="CJ24">
        <v>0</v>
      </c>
      <c r="CK24">
        <v>1689718127.3</v>
      </c>
      <c r="CL24">
        <v>0</v>
      </c>
      <c r="CM24">
        <v>1689717580.0999999</v>
      </c>
      <c r="CN24" t="s">
        <v>353</v>
      </c>
      <c r="CO24">
        <v>1689717571.0999999</v>
      </c>
      <c r="CP24">
        <v>1689717580.0999999</v>
      </c>
      <c r="CQ24">
        <v>44</v>
      </c>
      <c r="CR24">
        <v>-8.5999999999999993E-2</v>
      </c>
      <c r="CS24">
        <v>2E-3</v>
      </c>
      <c r="CT24">
        <v>-3.05</v>
      </c>
      <c r="CU24">
        <v>-0.152</v>
      </c>
      <c r="CV24">
        <v>410</v>
      </c>
      <c r="CW24">
        <v>10</v>
      </c>
      <c r="CX24">
        <v>0.28999999999999998</v>
      </c>
      <c r="CY24">
        <v>0.08</v>
      </c>
      <c r="CZ24">
        <v>12.274700784174501</v>
      </c>
      <c r="DA24">
        <v>0.196469894368729</v>
      </c>
      <c r="DB24">
        <v>4.7254338052402298E-2</v>
      </c>
      <c r="DC24">
        <v>1</v>
      </c>
      <c r="DD24">
        <v>409.59533333333297</v>
      </c>
      <c r="DE24">
        <v>-0.10636363636380999</v>
      </c>
      <c r="DF24">
        <v>2.6070113034866001E-2</v>
      </c>
      <c r="DG24">
        <v>-1</v>
      </c>
      <c r="DH24">
        <v>750.00765000000001</v>
      </c>
      <c r="DI24">
        <v>-7.6648637701379904E-2</v>
      </c>
      <c r="DJ24">
        <v>9.4981721925853996E-2</v>
      </c>
      <c r="DK24">
        <v>1</v>
      </c>
      <c r="DL24">
        <v>2</v>
      </c>
      <c r="DM24">
        <v>2</v>
      </c>
      <c r="DN24" t="s">
        <v>354</v>
      </c>
      <c r="DO24">
        <v>2.7361800000000001</v>
      </c>
      <c r="DP24">
        <v>2.8379500000000002</v>
      </c>
      <c r="DQ24">
        <v>9.8051399999999997E-2</v>
      </c>
      <c r="DR24">
        <v>9.8778000000000005E-2</v>
      </c>
      <c r="DS24">
        <v>7.0817400000000003E-2</v>
      </c>
      <c r="DT24">
        <v>6.5121700000000005E-2</v>
      </c>
      <c r="DU24">
        <v>26386.1</v>
      </c>
      <c r="DV24">
        <v>27908.3</v>
      </c>
      <c r="DW24">
        <v>27374.5</v>
      </c>
      <c r="DX24">
        <v>29059.9</v>
      </c>
      <c r="DY24">
        <v>33538.199999999997</v>
      </c>
      <c r="DZ24">
        <v>36223.199999999997</v>
      </c>
      <c r="EA24">
        <v>36598.6</v>
      </c>
      <c r="EB24">
        <v>39432.1</v>
      </c>
      <c r="EC24">
        <v>1.88188</v>
      </c>
      <c r="ED24">
        <v>2.0807500000000001</v>
      </c>
      <c r="EE24">
        <v>7.1935399999999997E-2</v>
      </c>
      <c r="EF24">
        <v>0</v>
      </c>
      <c r="EG24">
        <v>17.017900000000001</v>
      </c>
      <c r="EH24">
        <v>999.9</v>
      </c>
      <c r="EI24">
        <v>39.128</v>
      </c>
      <c r="EJ24">
        <v>25.247</v>
      </c>
      <c r="EK24">
        <v>12.522</v>
      </c>
      <c r="EL24">
        <v>62.239699999999999</v>
      </c>
      <c r="EM24">
        <v>28.8261</v>
      </c>
      <c r="EN24">
        <v>1</v>
      </c>
      <c r="EO24">
        <v>-0.37005100000000002</v>
      </c>
      <c r="EP24">
        <v>2.3286500000000001</v>
      </c>
      <c r="EQ24">
        <v>19.8828</v>
      </c>
      <c r="ER24">
        <v>5.2172900000000002</v>
      </c>
      <c r="ES24">
        <v>11.9261</v>
      </c>
      <c r="ET24">
        <v>4.9556500000000003</v>
      </c>
      <c r="EU24">
        <v>3.2977300000000001</v>
      </c>
      <c r="EV24">
        <v>60.8</v>
      </c>
      <c r="EW24">
        <v>9999</v>
      </c>
      <c r="EX24">
        <v>120.9</v>
      </c>
      <c r="EY24">
        <v>4147.6000000000004</v>
      </c>
      <c r="EZ24">
        <v>1.8601000000000001</v>
      </c>
      <c r="FA24">
        <v>1.85928</v>
      </c>
      <c r="FB24">
        <v>1.86503</v>
      </c>
      <c r="FC24">
        <v>1.86907</v>
      </c>
      <c r="FD24">
        <v>1.8638300000000001</v>
      </c>
      <c r="FE24">
        <v>1.8638600000000001</v>
      </c>
      <c r="FF24">
        <v>1.8638600000000001</v>
      </c>
      <c r="FG24">
        <v>1.86358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-3.05</v>
      </c>
      <c r="FV24">
        <v>-0.15210000000000001</v>
      </c>
      <c r="FW24">
        <v>-3.0502999999999898</v>
      </c>
      <c r="FX24">
        <v>0</v>
      </c>
      <c r="FY24">
        <v>0</v>
      </c>
      <c r="FZ24">
        <v>0</v>
      </c>
      <c r="GA24">
        <v>-0.152145454545453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9.1</v>
      </c>
      <c r="GJ24">
        <v>9</v>
      </c>
      <c r="GK24">
        <v>1.0485800000000001</v>
      </c>
      <c r="GL24">
        <v>2.5573700000000001</v>
      </c>
      <c r="GM24">
        <v>1.4489700000000001</v>
      </c>
      <c r="GN24">
        <v>2.3010299999999999</v>
      </c>
      <c r="GO24">
        <v>1.5466299999999999</v>
      </c>
      <c r="GP24">
        <v>2.4096700000000002</v>
      </c>
      <c r="GQ24">
        <v>27.996500000000001</v>
      </c>
      <c r="GR24">
        <v>13.527900000000001</v>
      </c>
      <c r="GS24">
        <v>18</v>
      </c>
      <c r="GT24">
        <v>357.06799999999998</v>
      </c>
      <c r="GU24">
        <v>701.16300000000001</v>
      </c>
      <c r="GV24">
        <v>15.2044</v>
      </c>
      <c r="GW24">
        <v>22.510300000000001</v>
      </c>
      <c r="GX24">
        <v>30</v>
      </c>
      <c r="GY24">
        <v>22.486899999999999</v>
      </c>
      <c r="GZ24">
        <v>22.467500000000001</v>
      </c>
      <c r="HA24">
        <v>20.9969</v>
      </c>
      <c r="HB24">
        <v>20</v>
      </c>
      <c r="HC24">
        <v>-30</v>
      </c>
      <c r="HD24">
        <v>15.246499999999999</v>
      </c>
      <c r="HE24">
        <v>409.64100000000002</v>
      </c>
      <c r="HF24">
        <v>0</v>
      </c>
      <c r="HG24">
        <v>100.828</v>
      </c>
      <c r="HH24">
        <v>95.822599999999994</v>
      </c>
    </row>
    <row r="25" spans="1:216" x14ac:dyDescent="0.2">
      <c r="A25">
        <v>7</v>
      </c>
      <c r="B25">
        <v>1689718180.0999999</v>
      </c>
      <c r="C25">
        <v>366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397</v>
      </c>
      <c r="K25" t="s">
        <v>352</v>
      </c>
      <c r="L25">
        <v>1689718180.0999999</v>
      </c>
      <c r="M25">
        <f t="shared" si="0"/>
        <v>6.0785259921360146E-4</v>
      </c>
      <c r="N25">
        <f t="shared" si="1"/>
        <v>0.60785259921360146</v>
      </c>
      <c r="O25">
        <f t="shared" si="2"/>
        <v>6.3793985596750211</v>
      </c>
      <c r="P25">
        <f t="shared" si="3"/>
        <v>399.97899999999998</v>
      </c>
      <c r="Q25">
        <f t="shared" si="4"/>
        <v>226.43099434042901</v>
      </c>
      <c r="R25">
        <f t="shared" si="5"/>
        <v>22.853667940933406</v>
      </c>
      <c r="S25">
        <f t="shared" si="6"/>
        <v>40.369858711142399</v>
      </c>
      <c r="T25">
        <f t="shared" si="7"/>
        <v>6.1153065041306402E-2</v>
      </c>
      <c r="U25">
        <f t="shared" si="8"/>
        <v>3.0150282680669447</v>
      </c>
      <c r="V25">
        <f t="shared" si="9"/>
        <v>6.0472260621132715E-2</v>
      </c>
      <c r="W25">
        <f t="shared" si="10"/>
        <v>3.7855698809808297E-2</v>
      </c>
      <c r="X25">
        <f t="shared" si="11"/>
        <v>99.249108390096481</v>
      </c>
      <c r="Y25">
        <f t="shared" si="12"/>
        <v>18.413546808591402</v>
      </c>
      <c r="Z25">
        <f t="shared" si="13"/>
        <v>18.413546808591402</v>
      </c>
      <c r="AA25">
        <f t="shared" si="14"/>
        <v>2.1257619051208008</v>
      </c>
      <c r="AB25">
        <f t="shared" si="15"/>
        <v>54.455753355718272</v>
      </c>
      <c r="AC25">
        <f t="shared" si="16"/>
        <v>1.1275893522431999</v>
      </c>
      <c r="AD25">
        <f t="shared" si="17"/>
        <v>2.0706523787808262</v>
      </c>
      <c r="AE25">
        <f t="shared" si="18"/>
        <v>0.99817255287760087</v>
      </c>
      <c r="AF25">
        <f t="shared" si="19"/>
        <v>-26.806299625319824</v>
      </c>
      <c r="AG25">
        <f t="shared" si="20"/>
        <v>-68.000685687037247</v>
      </c>
      <c r="AH25">
        <f t="shared" si="21"/>
        <v>-4.4517115335554243</v>
      </c>
      <c r="AI25">
        <f t="shared" si="22"/>
        <v>-9.5884558160150846E-3</v>
      </c>
      <c r="AJ25">
        <v>32</v>
      </c>
      <c r="AK25">
        <v>8</v>
      </c>
      <c r="AL25">
        <f t="shared" si="23"/>
        <v>1</v>
      </c>
      <c r="AM25">
        <f t="shared" si="24"/>
        <v>0</v>
      </c>
      <c r="AN25">
        <f t="shared" si="25"/>
        <v>55031.79575049485</v>
      </c>
      <c r="AO25">
        <f t="shared" si="26"/>
        <v>600.09100000000001</v>
      </c>
      <c r="AP25">
        <f t="shared" si="27"/>
        <v>505.87674300004994</v>
      </c>
      <c r="AQ25">
        <f t="shared" si="28"/>
        <v>0.843000049992501</v>
      </c>
      <c r="AR25">
        <f t="shared" si="29"/>
        <v>0.16539009648552716</v>
      </c>
      <c r="AS25">
        <v>1689718180.0999999</v>
      </c>
      <c r="AT25">
        <v>399.97899999999998</v>
      </c>
      <c r="AU25">
        <v>409.31900000000002</v>
      </c>
      <c r="AV25">
        <v>11.172000000000001</v>
      </c>
      <c r="AW25">
        <v>10.324299999999999</v>
      </c>
      <c r="AX25">
        <v>403.029</v>
      </c>
      <c r="AY25">
        <v>11.324199999999999</v>
      </c>
      <c r="AZ25">
        <v>400.04599999999999</v>
      </c>
      <c r="BA25">
        <v>100.83</v>
      </c>
      <c r="BB25">
        <v>9.9945599999999996E-2</v>
      </c>
      <c r="BC25">
        <v>17.995200000000001</v>
      </c>
      <c r="BD25">
        <v>18.233499999999999</v>
      </c>
      <c r="BE25">
        <v>999.9</v>
      </c>
      <c r="BF25">
        <v>0</v>
      </c>
      <c r="BG25">
        <v>0</v>
      </c>
      <c r="BH25">
        <v>10012.5</v>
      </c>
      <c r="BI25">
        <v>0</v>
      </c>
      <c r="BJ25">
        <v>5.9462700000000002</v>
      </c>
      <c r="BK25">
        <v>-9.3405500000000004</v>
      </c>
      <c r="BL25">
        <v>404.49799999999999</v>
      </c>
      <c r="BM25">
        <v>413.589</v>
      </c>
      <c r="BN25">
        <v>0.84768600000000005</v>
      </c>
      <c r="BO25">
        <v>409.31900000000002</v>
      </c>
      <c r="BP25">
        <v>10.324299999999999</v>
      </c>
      <c r="BQ25">
        <v>1.1264799999999999</v>
      </c>
      <c r="BR25">
        <v>1.0409999999999999</v>
      </c>
      <c r="BS25">
        <v>8.6638099999999998</v>
      </c>
      <c r="BT25">
        <v>7.5032699999999997</v>
      </c>
      <c r="BU25">
        <v>600.09100000000001</v>
      </c>
      <c r="BV25">
        <v>0.90000100000000005</v>
      </c>
      <c r="BW25">
        <v>9.9998500000000004E-2</v>
      </c>
      <c r="BX25">
        <v>0</v>
      </c>
      <c r="BY25">
        <v>2.0745</v>
      </c>
      <c r="BZ25">
        <v>0</v>
      </c>
      <c r="CA25">
        <v>2519.58</v>
      </c>
      <c r="CB25">
        <v>4632.3599999999997</v>
      </c>
      <c r="CC25">
        <v>35</v>
      </c>
      <c r="CD25">
        <v>38.436999999999998</v>
      </c>
      <c r="CE25">
        <v>37.125</v>
      </c>
      <c r="CF25">
        <v>36.561999999999998</v>
      </c>
      <c r="CG25">
        <v>35.061999999999998</v>
      </c>
      <c r="CH25">
        <v>540.08000000000004</v>
      </c>
      <c r="CI25">
        <v>60.01</v>
      </c>
      <c r="CJ25">
        <v>0</v>
      </c>
      <c r="CK25">
        <v>1689718188.5</v>
      </c>
      <c r="CL25">
        <v>0</v>
      </c>
      <c r="CM25">
        <v>1689717580.0999999</v>
      </c>
      <c r="CN25" t="s">
        <v>353</v>
      </c>
      <c r="CO25">
        <v>1689717571.0999999</v>
      </c>
      <c r="CP25">
        <v>1689717580.0999999</v>
      </c>
      <c r="CQ25">
        <v>44</v>
      </c>
      <c r="CR25">
        <v>-8.5999999999999993E-2</v>
      </c>
      <c r="CS25">
        <v>2E-3</v>
      </c>
      <c r="CT25">
        <v>-3.05</v>
      </c>
      <c r="CU25">
        <v>-0.152</v>
      </c>
      <c r="CV25">
        <v>410</v>
      </c>
      <c r="CW25">
        <v>10</v>
      </c>
      <c r="CX25">
        <v>0.28999999999999998</v>
      </c>
      <c r="CY25">
        <v>0.08</v>
      </c>
      <c r="CZ25">
        <v>11.9646361460967</v>
      </c>
      <c r="DA25">
        <v>0.25202744864890497</v>
      </c>
      <c r="DB25">
        <v>4.2768171030582398E-2</v>
      </c>
      <c r="DC25">
        <v>1</v>
      </c>
      <c r="DD25">
        <v>409.32735000000002</v>
      </c>
      <c r="DE25">
        <v>9.7578947367797805E-2</v>
      </c>
      <c r="DF25">
        <v>2.0931495407636599E-2</v>
      </c>
      <c r="DG25">
        <v>-1</v>
      </c>
      <c r="DH25">
        <v>599.96352380952396</v>
      </c>
      <c r="DI25">
        <v>0.13773013400828399</v>
      </c>
      <c r="DJ25">
        <v>0.157339069421567</v>
      </c>
      <c r="DK25">
        <v>1</v>
      </c>
      <c r="DL25">
        <v>2</v>
      </c>
      <c r="DM25">
        <v>2</v>
      </c>
      <c r="DN25" t="s">
        <v>354</v>
      </c>
      <c r="DO25">
        <v>2.7363200000000001</v>
      </c>
      <c r="DP25">
        <v>2.8382000000000001</v>
      </c>
      <c r="DQ25">
        <v>9.8049999999999998E-2</v>
      </c>
      <c r="DR25">
        <v>9.8733899999999999E-2</v>
      </c>
      <c r="DS25">
        <v>7.0832000000000006E-2</v>
      </c>
      <c r="DT25">
        <v>6.5088499999999994E-2</v>
      </c>
      <c r="DU25">
        <v>26386.799999999999</v>
      </c>
      <c r="DV25">
        <v>27910.5</v>
      </c>
      <c r="DW25">
        <v>27375.1</v>
      </c>
      <c r="DX25">
        <v>29060.799999999999</v>
      </c>
      <c r="DY25">
        <v>33538.400000000001</v>
      </c>
      <c r="DZ25">
        <v>36225.800000000003</v>
      </c>
      <c r="EA25">
        <v>36599.4</v>
      </c>
      <c r="EB25">
        <v>39433.599999999999</v>
      </c>
      <c r="EC25">
        <v>1.88205</v>
      </c>
      <c r="ED25">
        <v>2.0810499999999998</v>
      </c>
      <c r="EE25">
        <v>7.4319499999999997E-2</v>
      </c>
      <c r="EF25">
        <v>0</v>
      </c>
      <c r="EG25">
        <v>16.999099999999999</v>
      </c>
      <c r="EH25">
        <v>999.9</v>
      </c>
      <c r="EI25">
        <v>39.103999999999999</v>
      </c>
      <c r="EJ25">
        <v>25.257000000000001</v>
      </c>
      <c r="EK25">
        <v>12.5227</v>
      </c>
      <c r="EL25">
        <v>62.139699999999998</v>
      </c>
      <c r="EM25">
        <v>28.958300000000001</v>
      </c>
      <c r="EN25">
        <v>1</v>
      </c>
      <c r="EO25">
        <v>-0.371197</v>
      </c>
      <c r="EP25">
        <v>2.1589399999999999</v>
      </c>
      <c r="EQ25">
        <v>19.894300000000001</v>
      </c>
      <c r="ER25">
        <v>5.2180400000000002</v>
      </c>
      <c r="ES25">
        <v>11.9261</v>
      </c>
      <c r="ET25">
        <v>4.9555499999999997</v>
      </c>
      <c r="EU25">
        <v>3.2977300000000001</v>
      </c>
      <c r="EV25">
        <v>60.8</v>
      </c>
      <c r="EW25">
        <v>9999</v>
      </c>
      <c r="EX25">
        <v>120.9</v>
      </c>
      <c r="EY25">
        <v>4149.2</v>
      </c>
      <c r="EZ25">
        <v>1.86016</v>
      </c>
      <c r="FA25">
        <v>1.85928</v>
      </c>
      <c r="FB25">
        <v>1.86503</v>
      </c>
      <c r="FC25">
        <v>1.8690500000000001</v>
      </c>
      <c r="FD25">
        <v>1.8637999999999999</v>
      </c>
      <c r="FE25">
        <v>1.8638600000000001</v>
      </c>
      <c r="FF25">
        <v>1.8638600000000001</v>
      </c>
      <c r="FG25">
        <v>1.86361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-3.05</v>
      </c>
      <c r="FV25">
        <v>-0.1522</v>
      </c>
      <c r="FW25">
        <v>-3.0502999999999898</v>
      </c>
      <c r="FX25">
        <v>0</v>
      </c>
      <c r="FY25">
        <v>0</v>
      </c>
      <c r="FZ25">
        <v>0</v>
      </c>
      <c r="GA25">
        <v>-0.152145454545453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10.199999999999999</v>
      </c>
      <c r="GJ25">
        <v>10</v>
      </c>
      <c r="GK25">
        <v>1.0485800000000001</v>
      </c>
      <c r="GL25">
        <v>2.5634800000000002</v>
      </c>
      <c r="GM25">
        <v>1.4489700000000001</v>
      </c>
      <c r="GN25">
        <v>2.3010299999999999</v>
      </c>
      <c r="GO25">
        <v>1.5466299999999999</v>
      </c>
      <c r="GP25">
        <v>2.3584000000000001</v>
      </c>
      <c r="GQ25">
        <v>27.9756</v>
      </c>
      <c r="GR25">
        <v>13.510400000000001</v>
      </c>
      <c r="GS25">
        <v>18</v>
      </c>
      <c r="GT25">
        <v>357.09899999999999</v>
      </c>
      <c r="GU25">
        <v>701.34900000000005</v>
      </c>
      <c r="GV25">
        <v>15.728300000000001</v>
      </c>
      <c r="GW25">
        <v>22.497199999999999</v>
      </c>
      <c r="GX25">
        <v>30</v>
      </c>
      <c r="GY25">
        <v>22.479299999999999</v>
      </c>
      <c r="GZ25">
        <v>22.46</v>
      </c>
      <c r="HA25">
        <v>20.9849</v>
      </c>
      <c r="HB25">
        <v>20</v>
      </c>
      <c r="HC25">
        <v>-30</v>
      </c>
      <c r="HD25">
        <v>15.7249</v>
      </c>
      <c r="HE25">
        <v>409.41</v>
      </c>
      <c r="HF25">
        <v>0</v>
      </c>
      <c r="HG25">
        <v>100.83</v>
      </c>
      <c r="HH25">
        <v>95.825800000000001</v>
      </c>
    </row>
    <row r="26" spans="1:216" x14ac:dyDescent="0.2">
      <c r="A26">
        <v>8</v>
      </c>
      <c r="B26">
        <v>1689718241.0999999</v>
      </c>
      <c r="C26">
        <v>427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397</v>
      </c>
      <c r="K26" t="s">
        <v>352</v>
      </c>
      <c r="L26">
        <v>1689718241.0999999</v>
      </c>
      <c r="M26">
        <f t="shared" si="0"/>
        <v>5.9971262584389111E-4</v>
      </c>
      <c r="N26">
        <f t="shared" si="1"/>
        <v>0.59971262584389107</v>
      </c>
      <c r="O26">
        <f t="shared" si="2"/>
        <v>6.1434942974472717</v>
      </c>
      <c r="P26">
        <f t="shared" si="3"/>
        <v>399.97199999999998</v>
      </c>
      <c r="Q26">
        <f t="shared" si="4"/>
        <v>233.03707718242558</v>
      </c>
      <c r="R26">
        <f t="shared" si="5"/>
        <v>23.520465757361325</v>
      </c>
      <c r="S26">
        <f t="shared" si="6"/>
        <v>40.369231555968</v>
      </c>
      <c r="T26">
        <f t="shared" si="7"/>
        <v>6.1289796220594973E-2</v>
      </c>
      <c r="U26">
        <f t="shared" si="8"/>
        <v>3.0087434680675891</v>
      </c>
      <c r="V26">
        <f t="shared" si="9"/>
        <v>6.0604551162942472E-2</v>
      </c>
      <c r="W26">
        <f t="shared" si="10"/>
        <v>3.7938772537717116E-2</v>
      </c>
      <c r="X26">
        <f t="shared" si="11"/>
        <v>82.694148391273828</v>
      </c>
      <c r="Y26">
        <f t="shared" si="12"/>
        <v>18.282461991379215</v>
      </c>
      <c r="Z26">
        <f t="shared" si="13"/>
        <v>18.282461991379215</v>
      </c>
      <c r="AA26">
        <f t="shared" si="14"/>
        <v>2.1083571323421451</v>
      </c>
      <c r="AB26">
        <f t="shared" si="15"/>
        <v>54.490602496311581</v>
      </c>
      <c r="AC26">
        <f t="shared" si="16"/>
        <v>1.1256032449311999</v>
      </c>
      <c r="AD26">
        <f t="shared" si="17"/>
        <v>2.0656832432847314</v>
      </c>
      <c r="AE26">
        <f t="shared" si="18"/>
        <v>0.98275388741094516</v>
      </c>
      <c r="AF26">
        <f t="shared" si="19"/>
        <v>-26.447326799715597</v>
      </c>
      <c r="AG26">
        <f t="shared" si="20"/>
        <v>-52.792336211611293</v>
      </c>
      <c r="AH26">
        <f t="shared" si="21"/>
        <v>-3.4602859399077364</v>
      </c>
      <c r="AI26">
        <f t="shared" si="22"/>
        <v>-5.8005599607966474E-3</v>
      </c>
      <c r="AJ26">
        <v>32</v>
      </c>
      <c r="AK26">
        <v>8</v>
      </c>
      <c r="AL26">
        <f t="shared" si="23"/>
        <v>1</v>
      </c>
      <c r="AM26">
        <f t="shared" si="24"/>
        <v>0</v>
      </c>
      <c r="AN26">
        <f t="shared" si="25"/>
        <v>54857.723333412774</v>
      </c>
      <c r="AO26">
        <f t="shared" si="26"/>
        <v>499.99099999999999</v>
      </c>
      <c r="AP26">
        <f t="shared" si="27"/>
        <v>421.49274300066003</v>
      </c>
      <c r="AQ26">
        <f t="shared" si="28"/>
        <v>0.84300066001320029</v>
      </c>
      <c r="AR26">
        <f t="shared" si="29"/>
        <v>0.16539127382547653</v>
      </c>
      <c r="AS26">
        <v>1689718241.0999999</v>
      </c>
      <c r="AT26">
        <v>399.97199999999998</v>
      </c>
      <c r="AU26">
        <v>408.97399999999999</v>
      </c>
      <c r="AV26">
        <v>11.1523</v>
      </c>
      <c r="AW26">
        <v>10.316000000000001</v>
      </c>
      <c r="AX26">
        <v>403.02300000000002</v>
      </c>
      <c r="AY26">
        <v>11.304399999999999</v>
      </c>
      <c r="AZ26">
        <v>400.077</v>
      </c>
      <c r="BA26">
        <v>100.83</v>
      </c>
      <c r="BB26">
        <v>0.100144</v>
      </c>
      <c r="BC26">
        <v>17.957000000000001</v>
      </c>
      <c r="BD26">
        <v>18.178699999999999</v>
      </c>
      <c r="BE26">
        <v>999.9</v>
      </c>
      <c r="BF26">
        <v>0</v>
      </c>
      <c r="BG26">
        <v>0</v>
      </c>
      <c r="BH26">
        <v>9978.1200000000008</v>
      </c>
      <c r="BI26">
        <v>0</v>
      </c>
      <c r="BJ26">
        <v>5.9388899999999998</v>
      </c>
      <c r="BK26">
        <v>-9.0021100000000001</v>
      </c>
      <c r="BL26">
        <v>404.483</v>
      </c>
      <c r="BM26">
        <v>413.23700000000002</v>
      </c>
      <c r="BN26">
        <v>0.83634200000000003</v>
      </c>
      <c r="BO26">
        <v>408.97399999999999</v>
      </c>
      <c r="BP26">
        <v>10.316000000000001</v>
      </c>
      <c r="BQ26">
        <v>1.1244799999999999</v>
      </c>
      <c r="BR26">
        <v>1.04016</v>
      </c>
      <c r="BS26">
        <v>8.6376399999999993</v>
      </c>
      <c r="BT26">
        <v>7.4913299999999996</v>
      </c>
      <c r="BU26">
        <v>499.99099999999999</v>
      </c>
      <c r="BV26">
        <v>0.89998100000000003</v>
      </c>
      <c r="BW26">
        <v>0.100019</v>
      </c>
      <c r="BX26">
        <v>0</v>
      </c>
      <c r="BY26">
        <v>2.0918999999999999</v>
      </c>
      <c r="BZ26">
        <v>0</v>
      </c>
      <c r="CA26">
        <v>2187.64</v>
      </c>
      <c r="CB26">
        <v>3859.62</v>
      </c>
      <c r="CC26">
        <v>34.436999999999998</v>
      </c>
      <c r="CD26">
        <v>38.25</v>
      </c>
      <c r="CE26">
        <v>36.75</v>
      </c>
      <c r="CF26">
        <v>36.311999999999998</v>
      </c>
      <c r="CG26">
        <v>34.625</v>
      </c>
      <c r="CH26">
        <v>449.98</v>
      </c>
      <c r="CI26">
        <v>50.01</v>
      </c>
      <c r="CJ26">
        <v>0</v>
      </c>
      <c r="CK26">
        <v>1689718249.7</v>
      </c>
      <c r="CL26">
        <v>0</v>
      </c>
      <c r="CM26">
        <v>1689717580.0999999</v>
      </c>
      <c r="CN26" t="s">
        <v>353</v>
      </c>
      <c r="CO26">
        <v>1689717571.0999999</v>
      </c>
      <c r="CP26">
        <v>1689717580.0999999</v>
      </c>
      <c r="CQ26">
        <v>44</v>
      </c>
      <c r="CR26">
        <v>-8.5999999999999993E-2</v>
      </c>
      <c r="CS26">
        <v>2E-3</v>
      </c>
      <c r="CT26">
        <v>-3.05</v>
      </c>
      <c r="CU26">
        <v>-0.152</v>
      </c>
      <c r="CV26">
        <v>410</v>
      </c>
      <c r="CW26">
        <v>10</v>
      </c>
      <c r="CX26">
        <v>0.28999999999999998</v>
      </c>
      <c r="CY26">
        <v>0.08</v>
      </c>
      <c r="CZ26">
        <v>11.546281422301901</v>
      </c>
      <c r="DA26">
        <v>5.8372086797354998E-2</v>
      </c>
      <c r="DB26">
        <v>5.0255560536536299E-2</v>
      </c>
      <c r="DC26">
        <v>1</v>
      </c>
      <c r="DD26">
        <v>409.01638095238098</v>
      </c>
      <c r="DE26">
        <v>-0.107454545454144</v>
      </c>
      <c r="DF26">
        <v>2.6707366899649601E-2</v>
      </c>
      <c r="DG26">
        <v>-1</v>
      </c>
      <c r="DH26">
        <v>500.01442857142899</v>
      </c>
      <c r="DI26">
        <v>-0.12946761047718799</v>
      </c>
      <c r="DJ26">
        <v>0.108954150002286</v>
      </c>
      <c r="DK26">
        <v>1</v>
      </c>
      <c r="DL26">
        <v>2</v>
      </c>
      <c r="DM26">
        <v>2</v>
      </c>
      <c r="DN26" t="s">
        <v>354</v>
      </c>
      <c r="DO26">
        <v>2.7364299999999999</v>
      </c>
      <c r="DP26">
        <v>2.8380999999999998</v>
      </c>
      <c r="DQ26">
        <v>9.8050700000000005E-2</v>
      </c>
      <c r="DR26">
        <v>9.8671700000000001E-2</v>
      </c>
      <c r="DS26">
        <v>7.0740399999999995E-2</v>
      </c>
      <c r="DT26">
        <v>6.5049499999999996E-2</v>
      </c>
      <c r="DU26">
        <v>26387.1</v>
      </c>
      <c r="DV26">
        <v>27912.799999999999</v>
      </c>
      <c r="DW26">
        <v>27375.4</v>
      </c>
      <c r="DX26">
        <v>29061.1</v>
      </c>
      <c r="DY26">
        <v>33542.1</v>
      </c>
      <c r="DZ26">
        <v>36227.300000000003</v>
      </c>
      <c r="EA26">
        <v>36599.800000000003</v>
      </c>
      <c r="EB26">
        <v>39433.599999999999</v>
      </c>
      <c r="EC26">
        <v>1.88242</v>
      </c>
      <c r="ED26">
        <v>2.0815000000000001</v>
      </c>
      <c r="EE26">
        <v>7.1384000000000003E-2</v>
      </c>
      <c r="EF26">
        <v>0</v>
      </c>
      <c r="EG26">
        <v>16.992999999999999</v>
      </c>
      <c r="EH26">
        <v>999.9</v>
      </c>
      <c r="EI26">
        <v>39.085999999999999</v>
      </c>
      <c r="EJ26">
        <v>25.257000000000001</v>
      </c>
      <c r="EK26">
        <v>12.5153</v>
      </c>
      <c r="EL26">
        <v>62.279699999999998</v>
      </c>
      <c r="EM26">
        <v>28.918299999999999</v>
      </c>
      <c r="EN26">
        <v>1</v>
      </c>
      <c r="EO26">
        <v>-0.371834</v>
      </c>
      <c r="EP26">
        <v>2.3954499999999999</v>
      </c>
      <c r="EQ26">
        <v>19.879000000000001</v>
      </c>
      <c r="ER26">
        <v>5.2184900000000001</v>
      </c>
      <c r="ES26">
        <v>11.9261</v>
      </c>
      <c r="ET26">
        <v>4.9553500000000001</v>
      </c>
      <c r="EU26">
        <v>3.2977500000000002</v>
      </c>
      <c r="EV26">
        <v>60.8</v>
      </c>
      <c r="EW26">
        <v>9999</v>
      </c>
      <c r="EX26">
        <v>120.9</v>
      </c>
      <c r="EY26">
        <v>4150.5</v>
      </c>
      <c r="EZ26">
        <v>1.8601000000000001</v>
      </c>
      <c r="FA26">
        <v>1.85928</v>
      </c>
      <c r="FB26">
        <v>1.8650800000000001</v>
      </c>
      <c r="FC26">
        <v>1.8690500000000001</v>
      </c>
      <c r="FD26">
        <v>1.86382</v>
      </c>
      <c r="FE26">
        <v>1.8638600000000001</v>
      </c>
      <c r="FF26">
        <v>1.8638600000000001</v>
      </c>
      <c r="FG26">
        <v>1.8636200000000001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-3.0510000000000002</v>
      </c>
      <c r="FV26">
        <v>-0.15210000000000001</v>
      </c>
      <c r="FW26">
        <v>-3.0502999999999898</v>
      </c>
      <c r="FX26">
        <v>0</v>
      </c>
      <c r="FY26">
        <v>0</v>
      </c>
      <c r="FZ26">
        <v>0</v>
      </c>
      <c r="GA26">
        <v>-0.152145454545453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11.2</v>
      </c>
      <c r="GJ26">
        <v>11</v>
      </c>
      <c r="GK26">
        <v>1.0473600000000001</v>
      </c>
      <c r="GL26">
        <v>2.5585900000000001</v>
      </c>
      <c r="GM26">
        <v>1.4477500000000001</v>
      </c>
      <c r="GN26">
        <v>2.2997999999999998</v>
      </c>
      <c r="GO26">
        <v>1.5466299999999999</v>
      </c>
      <c r="GP26">
        <v>2.3718300000000001</v>
      </c>
      <c r="GQ26">
        <v>27.996500000000001</v>
      </c>
      <c r="GR26">
        <v>13.5016</v>
      </c>
      <c r="GS26">
        <v>18</v>
      </c>
      <c r="GT26">
        <v>357.20499999999998</v>
      </c>
      <c r="GU26">
        <v>701.70500000000004</v>
      </c>
      <c r="GV26">
        <v>15.3835</v>
      </c>
      <c r="GW26">
        <v>22.4819</v>
      </c>
      <c r="GX26">
        <v>30</v>
      </c>
      <c r="GY26">
        <v>22.469799999999999</v>
      </c>
      <c r="GZ26">
        <v>22.4543</v>
      </c>
      <c r="HA26">
        <v>20.974499999999999</v>
      </c>
      <c r="HB26">
        <v>20</v>
      </c>
      <c r="HC26">
        <v>-30</v>
      </c>
      <c r="HD26">
        <v>15.393800000000001</v>
      </c>
      <c r="HE26">
        <v>409.08300000000003</v>
      </c>
      <c r="HF26">
        <v>0</v>
      </c>
      <c r="HG26">
        <v>100.831</v>
      </c>
      <c r="HH26">
        <v>95.826300000000003</v>
      </c>
    </row>
    <row r="27" spans="1:216" x14ac:dyDescent="0.2">
      <c r="A27">
        <v>9</v>
      </c>
      <c r="B27">
        <v>1689718302.0999999</v>
      </c>
      <c r="C27">
        <v>488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397</v>
      </c>
      <c r="K27" t="s">
        <v>352</v>
      </c>
      <c r="L27">
        <v>1689718302.0999999</v>
      </c>
      <c r="M27">
        <f t="shared" si="0"/>
        <v>5.9858405767544882E-4</v>
      </c>
      <c r="N27">
        <f t="shared" si="1"/>
        <v>0.59858405767544887</v>
      </c>
      <c r="O27">
        <f t="shared" si="2"/>
        <v>5.6179154851123823</v>
      </c>
      <c r="P27">
        <f t="shared" si="3"/>
        <v>400.00299999999999</v>
      </c>
      <c r="Q27">
        <f t="shared" si="4"/>
        <v>248.47461865602506</v>
      </c>
      <c r="R27">
        <f t="shared" si="5"/>
        <v>25.079569709602278</v>
      </c>
      <c r="S27">
        <f t="shared" si="6"/>
        <v>40.373955202392999</v>
      </c>
      <c r="T27">
        <f t="shared" si="7"/>
        <v>6.1969672734280369E-2</v>
      </c>
      <c r="U27">
        <f t="shared" si="8"/>
        <v>3.0112178531849665</v>
      </c>
      <c r="V27">
        <f t="shared" si="9"/>
        <v>6.1269803021284257E-2</v>
      </c>
      <c r="W27">
        <f t="shared" si="10"/>
        <v>3.8355848691225367E-2</v>
      </c>
      <c r="X27">
        <f t="shared" si="11"/>
        <v>62.028460946912332</v>
      </c>
      <c r="Y27">
        <f t="shared" si="12"/>
        <v>18.195808442982869</v>
      </c>
      <c r="Z27">
        <f t="shared" si="13"/>
        <v>18.195808442982869</v>
      </c>
      <c r="AA27">
        <f t="shared" si="14"/>
        <v>2.096920451116858</v>
      </c>
      <c r="AB27">
        <f t="shared" si="15"/>
        <v>54.425309028775118</v>
      </c>
      <c r="AC27">
        <f t="shared" si="16"/>
        <v>1.1265763031565001</v>
      </c>
      <c r="AD27">
        <f t="shared" si="17"/>
        <v>2.0699492998025422</v>
      </c>
      <c r="AE27">
        <f t="shared" si="18"/>
        <v>0.97034414796035784</v>
      </c>
      <c r="AF27">
        <f t="shared" si="19"/>
        <v>-26.397556943487292</v>
      </c>
      <c r="AG27">
        <f t="shared" si="20"/>
        <v>-33.443570681985605</v>
      </c>
      <c r="AH27">
        <f t="shared" si="21"/>
        <v>-2.1896572268352754</v>
      </c>
      <c r="AI27">
        <f t="shared" si="22"/>
        <v>-2.3239053958405975E-3</v>
      </c>
      <c r="AJ27">
        <v>33</v>
      </c>
      <c r="AK27">
        <v>8</v>
      </c>
      <c r="AL27">
        <f t="shared" si="23"/>
        <v>1</v>
      </c>
      <c r="AM27">
        <f t="shared" si="24"/>
        <v>0</v>
      </c>
      <c r="AN27">
        <f t="shared" si="25"/>
        <v>54922.97127502528</v>
      </c>
      <c r="AO27">
        <f t="shared" si="26"/>
        <v>375.04500000000002</v>
      </c>
      <c r="AP27">
        <f t="shared" si="27"/>
        <v>316.16281499840022</v>
      </c>
      <c r="AQ27">
        <f t="shared" si="28"/>
        <v>0.84299968003412973</v>
      </c>
      <c r="AR27">
        <f t="shared" si="29"/>
        <v>0.16538938246587032</v>
      </c>
      <c r="AS27">
        <v>1689718302.0999999</v>
      </c>
      <c r="AT27">
        <v>400.00299999999999</v>
      </c>
      <c r="AU27">
        <v>408.26499999999999</v>
      </c>
      <c r="AV27">
        <v>11.1615</v>
      </c>
      <c r="AW27">
        <v>10.326599999999999</v>
      </c>
      <c r="AX27">
        <v>403.053</v>
      </c>
      <c r="AY27">
        <v>11.313700000000001</v>
      </c>
      <c r="AZ27">
        <v>399.99</v>
      </c>
      <c r="BA27">
        <v>100.834</v>
      </c>
      <c r="BB27">
        <v>0.100131</v>
      </c>
      <c r="BC27">
        <v>17.989799999999999</v>
      </c>
      <c r="BD27">
        <v>18.181100000000001</v>
      </c>
      <c r="BE27">
        <v>999.9</v>
      </c>
      <c r="BF27">
        <v>0</v>
      </c>
      <c r="BG27">
        <v>0</v>
      </c>
      <c r="BH27">
        <v>9991.25</v>
      </c>
      <c r="BI27">
        <v>0</v>
      </c>
      <c r="BJ27">
        <v>5.7837699999999996</v>
      </c>
      <c r="BK27">
        <v>-8.2625399999999996</v>
      </c>
      <c r="BL27">
        <v>404.51799999999997</v>
      </c>
      <c r="BM27">
        <v>412.52499999999998</v>
      </c>
      <c r="BN27">
        <v>0.83492900000000003</v>
      </c>
      <c r="BO27">
        <v>408.26499999999999</v>
      </c>
      <c r="BP27">
        <v>10.326599999999999</v>
      </c>
      <c r="BQ27">
        <v>1.1254599999999999</v>
      </c>
      <c r="BR27">
        <v>1.0412699999999999</v>
      </c>
      <c r="BS27">
        <v>8.6504499999999993</v>
      </c>
      <c r="BT27">
        <v>7.5069999999999997</v>
      </c>
      <c r="BU27">
        <v>375.04500000000002</v>
      </c>
      <c r="BV27">
        <v>0.90000899999999995</v>
      </c>
      <c r="BW27">
        <v>9.9991399999999994E-2</v>
      </c>
      <c r="BX27">
        <v>0</v>
      </c>
      <c r="BY27">
        <v>2.1621999999999999</v>
      </c>
      <c r="BZ27">
        <v>0</v>
      </c>
      <c r="CA27">
        <v>1741.83</v>
      </c>
      <c r="CB27">
        <v>2895.14</v>
      </c>
      <c r="CC27">
        <v>33.936999999999998</v>
      </c>
      <c r="CD27">
        <v>38</v>
      </c>
      <c r="CE27">
        <v>36.375</v>
      </c>
      <c r="CF27">
        <v>36.125</v>
      </c>
      <c r="CG27">
        <v>34.25</v>
      </c>
      <c r="CH27">
        <v>337.54</v>
      </c>
      <c r="CI27">
        <v>37.5</v>
      </c>
      <c r="CJ27">
        <v>0</v>
      </c>
      <c r="CK27">
        <v>1689718310.3</v>
      </c>
      <c r="CL27">
        <v>0</v>
      </c>
      <c r="CM27">
        <v>1689717580.0999999</v>
      </c>
      <c r="CN27" t="s">
        <v>353</v>
      </c>
      <c r="CO27">
        <v>1689717571.0999999</v>
      </c>
      <c r="CP27">
        <v>1689717580.0999999</v>
      </c>
      <c r="CQ27">
        <v>44</v>
      </c>
      <c r="CR27">
        <v>-8.5999999999999993E-2</v>
      </c>
      <c r="CS27">
        <v>2E-3</v>
      </c>
      <c r="CT27">
        <v>-3.05</v>
      </c>
      <c r="CU27">
        <v>-0.152</v>
      </c>
      <c r="CV27">
        <v>410</v>
      </c>
      <c r="CW27">
        <v>10</v>
      </c>
      <c r="CX27">
        <v>0.28999999999999998</v>
      </c>
      <c r="CY27">
        <v>0.08</v>
      </c>
      <c r="CZ27">
        <v>10.365544000311401</v>
      </c>
      <c r="DA27">
        <v>1.33130577223788</v>
      </c>
      <c r="DB27">
        <v>0.14048568914411799</v>
      </c>
      <c r="DC27">
        <v>1</v>
      </c>
      <c r="DD27">
        <v>408.19220000000001</v>
      </c>
      <c r="DE27">
        <v>0.32445112781948598</v>
      </c>
      <c r="DF27">
        <v>4.7135549217130798E-2</v>
      </c>
      <c r="DG27">
        <v>-1</v>
      </c>
      <c r="DH27">
        <v>375.01704999999998</v>
      </c>
      <c r="DI27">
        <v>5.6999997924689801E-2</v>
      </c>
      <c r="DJ27">
        <v>7.2330128577236502E-2</v>
      </c>
      <c r="DK27">
        <v>1</v>
      </c>
      <c r="DL27">
        <v>2</v>
      </c>
      <c r="DM27">
        <v>2</v>
      </c>
      <c r="DN27" t="s">
        <v>354</v>
      </c>
      <c r="DO27">
        <v>2.73617</v>
      </c>
      <c r="DP27">
        <v>2.8382100000000001</v>
      </c>
      <c r="DQ27">
        <v>9.8059800000000003E-2</v>
      </c>
      <c r="DR27">
        <v>9.8544699999999999E-2</v>
      </c>
      <c r="DS27">
        <v>7.0786399999999999E-2</v>
      </c>
      <c r="DT27">
        <v>6.5101900000000004E-2</v>
      </c>
      <c r="DU27">
        <v>26386.7</v>
      </c>
      <c r="DV27">
        <v>27915.8</v>
      </c>
      <c r="DW27">
        <v>27375.200000000001</v>
      </c>
      <c r="DX27">
        <v>29060.2</v>
      </c>
      <c r="DY27">
        <v>33540.300000000003</v>
      </c>
      <c r="DZ27">
        <v>36224.1</v>
      </c>
      <c r="EA27">
        <v>36599.699999999997</v>
      </c>
      <c r="EB27">
        <v>39432.400000000001</v>
      </c>
      <c r="EC27">
        <v>1.8818999999999999</v>
      </c>
      <c r="ED27">
        <v>2.0811799999999998</v>
      </c>
      <c r="EE27">
        <v>7.0609199999999997E-2</v>
      </c>
      <c r="EF27">
        <v>0</v>
      </c>
      <c r="EG27">
        <v>17.008400000000002</v>
      </c>
      <c r="EH27">
        <v>999.9</v>
      </c>
      <c r="EI27">
        <v>39.085999999999999</v>
      </c>
      <c r="EJ27">
        <v>25.257000000000001</v>
      </c>
      <c r="EK27">
        <v>12.5154</v>
      </c>
      <c r="EL27">
        <v>62.059699999999999</v>
      </c>
      <c r="EM27">
        <v>29.118600000000001</v>
      </c>
      <c r="EN27">
        <v>1</v>
      </c>
      <c r="EO27">
        <v>-0.371031</v>
      </c>
      <c r="EP27">
        <v>2.2908900000000001</v>
      </c>
      <c r="EQ27">
        <v>19.8873</v>
      </c>
      <c r="ER27">
        <v>5.2195400000000003</v>
      </c>
      <c r="ES27">
        <v>11.9261</v>
      </c>
      <c r="ET27">
        <v>4.9558999999999997</v>
      </c>
      <c r="EU27">
        <v>3.2975500000000002</v>
      </c>
      <c r="EV27">
        <v>60.8</v>
      </c>
      <c r="EW27">
        <v>9999</v>
      </c>
      <c r="EX27">
        <v>120.9</v>
      </c>
      <c r="EY27">
        <v>4152.1000000000004</v>
      </c>
      <c r="EZ27">
        <v>1.86015</v>
      </c>
      <c r="FA27">
        <v>1.85928</v>
      </c>
      <c r="FB27">
        <v>1.8650599999999999</v>
      </c>
      <c r="FC27">
        <v>1.86907</v>
      </c>
      <c r="FD27">
        <v>1.8638399999999999</v>
      </c>
      <c r="FE27">
        <v>1.8638600000000001</v>
      </c>
      <c r="FF27">
        <v>1.8638600000000001</v>
      </c>
      <c r="FG27">
        <v>1.86361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-3.05</v>
      </c>
      <c r="FV27">
        <v>-0.1522</v>
      </c>
      <c r="FW27">
        <v>-3.0502999999999898</v>
      </c>
      <c r="FX27">
        <v>0</v>
      </c>
      <c r="FY27">
        <v>0</v>
      </c>
      <c r="FZ27">
        <v>0</v>
      </c>
      <c r="GA27">
        <v>-0.152145454545453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12.2</v>
      </c>
      <c r="GJ27">
        <v>12</v>
      </c>
      <c r="GK27">
        <v>1.0461400000000001</v>
      </c>
      <c r="GL27">
        <v>2.5561500000000001</v>
      </c>
      <c r="GM27">
        <v>1.4489700000000001</v>
      </c>
      <c r="GN27">
        <v>2.2985799999999998</v>
      </c>
      <c r="GO27">
        <v>1.5466299999999999</v>
      </c>
      <c r="GP27">
        <v>2.4121100000000002</v>
      </c>
      <c r="GQ27">
        <v>27.996500000000001</v>
      </c>
      <c r="GR27">
        <v>13.510400000000001</v>
      </c>
      <c r="GS27">
        <v>18</v>
      </c>
      <c r="GT27">
        <v>356.98599999999999</v>
      </c>
      <c r="GU27">
        <v>701.44299999999998</v>
      </c>
      <c r="GV27">
        <v>15.711600000000001</v>
      </c>
      <c r="GW27">
        <v>22.483799999999999</v>
      </c>
      <c r="GX27">
        <v>30.0002</v>
      </c>
      <c r="GY27">
        <v>22.471699999999998</v>
      </c>
      <c r="GZ27">
        <v>22.457999999999998</v>
      </c>
      <c r="HA27">
        <v>20.943100000000001</v>
      </c>
      <c r="HB27">
        <v>20</v>
      </c>
      <c r="HC27">
        <v>-30</v>
      </c>
      <c r="HD27">
        <v>15.7174</v>
      </c>
      <c r="HE27">
        <v>408.327</v>
      </c>
      <c r="HF27">
        <v>0</v>
      </c>
      <c r="HG27">
        <v>100.831</v>
      </c>
      <c r="HH27">
        <v>95.823300000000003</v>
      </c>
    </row>
    <row r="28" spans="1:216" x14ac:dyDescent="0.2">
      <c r="A28">
        <v>10</v>
      </c>
      <c r="B28">
        <v>1689718363.0999999</v>
      </c>
      <c r="C28">
        <v>549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397</v>
      </c>
      <c r="K28" t="s">
        <v>352</v>
      </c>
      <c r="L28">
        <v>1689718363.0999999</v>
      </c>
      <c r="M28">
        <f t="shared" si="0"/>
        <v>5.970149966899131E-4</v>
      </c>
      <c r="N28">
        <f t="shared" si="1"/>
        <v>0.59701499668991309</v>
      </c>
      <c r="O28">
        <f t="shared" si="2"/>
        <v>4.4591642115748611</v>
      </c>
      <c r="P28">
        <f t="shared" si="3"/>
        <v>400.08300000000003</v>
      </c>
      <c r="Q28">
        <f t="shared" si="4"/>
        <v>280.01135255282645</v>
      </c>
      <c r="R28">
        <f t="shared" si="5"/>
        <v>28.262164358234564</v>
      </c>
      <c r="S28">
        <f t="shared" si="6"/>
        <v>40.381260973347004</v>
      </c>
      <c r="T28">
        <f t="shared" si="7"/>
        <v>6.2740779755905279E-2</v>
      </c>
      <c r="U28">
        <f t="shared" si="8"/>
        <v>3.0100385382546522</v>
      </c>
      <c r="V28">
        <f t="shared" si="9"/>
        <v>6.2023215477104848E-2</v>
      </c>
      <c r="W28">
        <f t="shared" si="10"/>
        <v>3.8828296059193322E-2</v>
      </c>
      <c r="X28">
        <f t="shared" si="11"/>
        <v>41.385969384446931</v>
      </c>
      <c r="Y28">
        <f t="shared" si="12"/>
        <v>18.082590798853229</v>
      </c>
      <c r="Z28">
        <f t="shared" si="13"/>
        <v>18.082590798853229</v>
      </c>
      <c r="AA28">
        <f t="shared" si="14"/>
        <v>2.0820598074980432</v>
      </c>
      <c r="AB28">
        <f t="shared" si="15"/>
        <v>54.376008241707716</v>
      </c>
      <c r="AC28">
        <f t="shared" si="16"/>
        <v>1.1259593507204</v>
      </c>
      <c r="AD28">
        <f t="shared" si="17"/>
        <v>2.0706914448654983</v>
      </c>
      <c r="AE28">
        <f t="shared" si="18"/>
        <v>0.95610045677764322</v>
      </c>
      <c r="AF28">
        <f t="shared" si="19"/>
        <v>-26.328361354025169</v>
      </c>
      <c r="AG28">
        <f t="shared" si="20"/>
        <v>-14.132850781125496</v>
      </c>
      <c r="AH28">
        <f t="shared" si="21"/>
        <v>-0.92517248209846215</v>
      </c>
      <c r="AI28">
        <f t="shared" si="22"/>
        <v>-4.1523280219557535E-4</v>
      </c>
      <c r="AJ28">
        <v>32</v>
      </c>
      <c r="AK28">
        <v>8</v>
      </c>
      <c r="AL28">
        <f t="shared" si="23"/>
        <v>1</v>
      </c>
      <c r="AM28">
        <f t="shared" si="24"/>
        <v>0</v>
      </c>
      <c r="AN28">
        <f t="shared" si="25"/>
        <v>54887.844486147449</v>
      </c>
      <c r="AO28">
        <f t="shared" si="26"/>
        <v>250.24100000000001</v>
      </c>
      <c r="AP28">
        <f t="shared" si="27"/>
        <v>210.95244299712277</v>
      </c>
      <c r="AQ28">
        <f t="shared" si="28"/>
        <v>0.84299712276214833</v>
      </c>
      <c r="AR28">
        <f t="shared" si="29"/>
        <v>0.16538444693094628</v>
      </c>
      <c r="AS28">
        <v>1689718363.0999999</v>
      </c>
      <c r="AT28">
        <v>400.08300000000003</v>
      </c>
      <c r="AU28">
        <v>406.70800000000003</v>
      </c>
      <c r="AV28">
        <v>11.1556</v>
      </c>
      <c r="AW28">
        <v>10.3231</v>
      </c>
      <c r="AX28">
        <v>403.13299999999998</v>
      </c>
      <c r="AY28">
        <v>11.307700000000001</v>
      </c>
      <c r="AZ28">
        <v>400.09399999999999</v>
      </c>
      <c r="BA28">
        <v>100.83199999999999</v>
      </c>
      <c r="BB28">
        <v>0.10020900000000001</v>
      </c>
      <c r="BC28">
        <v>17.9955</v>
      </c>
      <c r="BD28">
        <v>18.157</v>
      </c>
      <c r="BE28">
        <v>999.9</v>
      </c>
      <c r="BF28">
        <v>0</v>
      </c>
      <c r="BG28">
        <v>0</v>
      </c>
      <c r="BH28">
        <v>9985</v>
      </c>
      <c r="BI28">
        <v>0</v>
      </c>
      <c r="BJ28">
        <v>5.7320599999999997</v>
      </c>
      <c r="BK28">
        <v>-6.6256399999999998</v>
      </c>
      <c r="BL28">
        <v>404.596</v>
      </c>
      <c r="BM28">
        <v>410.95100000000002</v>
      </c>
      <c r="BN28">
        <v>0.83248100000000003</v>
      </c>
      <c r="BO28">
        <v>406.70800000000003</v>
      </c>
      <c r="BP28">
        <v>10.3231</v>
      </c>
      <c r="BQ28">
        <v>1.1248400000000001</v>
      </c>
      <c r="BR28">
        <v>1.0408999999999999</v>
      </c>
      <c r="BS28">
        <v>8.6422699999999999</v>
      </c>
      <c r="BT28">
        <v>7.5017500000000004</v>
      </c>
      <c r="BU28">
        <v>250.24100000000001</v>
      </c>
      <c r="BV28">
        <v>0.90010599999999996</v>
      </c>
      <c r="BW28">
        <v>9.9894300000000005E-2</v>
      </c>
      <c r="BX28">
        <v>0</v>
      </c>
      <c r="BY28">
        <v>2.5375000000000001</v>
      </c>
      <c r="BZ28">
        <v>0</v>
      </c>
      <c r="CA28">
        <v>1247.69</v>
      </c>
      <c r="CB28">
        <v>1931.77</v>
      </c>
      <c r="CC28">
        <v>33.75</v>
      </c>
      <c r="CD28">
        <v>38.125</v>
      </c>
      <c r="CE28">
        <v>36.311999999999998</v>
      </c>
      <c r="CF28">
        <v>36.625</v>
      </c>
      <c r="CG28">
        <v>34.125</v>
      </c>
      <c r="CH28">
        <v>225.24</v>
      </c>
      <c r="CI28">
        <v>25</v>
      </c>
      <c r="CJ28">
        <v>0</v>
      </c>
      <c r="CK28">
        <v>1689718371.5</v>
      </c>
      <c r="CL28">
        <v>0</v>
      </c>
      <c r="CM28">
        <v>1689717580.0999999</v>
      </c>
      <c r="CN28" t="s">
        <v>353</v>
      </c>
      <c r="CO28">
        <v>1689717571.0999999</v>
      </c>
      <c r="CP28">
        <v>1689717580.0999999</v>
      </c>
      <c r="CQ28">
        <v>44</v>
      </c>
      <c r="CR28">
        <v>-8.5999999999999993E-2</v>
      </c>
      <c r="CS28">
        <v>2E-3</v>
      </c>
      <c r="CT28">
        <v>-3.05</v>
      </c>
      <c r="CU28">
        <v>-0.152</v>
      </c>
      <c r="CV28">
        <v>410</v>
      </c>
      <c r="CW28">
        <v>10</v>
      </c>
      <c r="CX28">
        <v>0.28999999999999998</v>
      </c>
      <c r="CY28">
        <v>0.08</v>
      </c>
      <c r="CZ28">
        <v>8.3069504094454505</v>
      </c>
      <c r="DA28">
        <v>0.83972472344891302</v>
      </c>
      <c r="DB28">
        <v>9.6896811037568295E-2</v>
      </c>
      <c r="DC28">
        <v>1</v>
      </c>
      <c r="DD28">
        <v>406.74457142857102</v>
      </c>
      <c r="DE28">
        <v>3.8337662337080101E-2</v>
      </c>
      <c r="DF28">
        <v>1.91051512090584E-2</v>
      </c>
      <c r="DG28">
        <v>-1</v>
      </c>
      <c r="DH28">
        <v>249.99423809523799</v>
      </c>
      <c r="DI28">
        <v>-0.15098152968206299</v>
      </c>
      <c r="DJ28">
        <v>0.13827781034738401</v>
      </c>
      <c r="DK28">
        <v>1</v>
      </c>
      <c r="DL28">
        <v>2</v>
      </c>
      <c r="DM28">
        <v>2</v>
      </c>
      <c r="DN28" t="s">
        <v>354</v>
      </c>
      <c r="DO28">
        <v>2.7364700000000002</v>
      </c>
      <c r="DP28">
        <v>2.8382299999999998</v>
      </c>
      <c r="DQ28">
        <v>9.8072300000000001E-2</v>
      </c>
      <c r="DR28">
        <v>9.8256999999999997E-2</v>
      </c>
      <c r="DS28">
        <v>7.0756899999999998E-2</v>
      </c>
      <c r="DT28">
        <v>6.5084299999999998E-2</v>
      </c>
      <c r="DU28">
        <v>26386.3</v>
      </c>
      <c r="DV28">
        <v>27924.9</v>
      </c>
      <c r="DW28">
        <v>27375.3</v>
      </c>
      <c r="DX28">
        <v>29060.400000000001</v>
      </c>
      <c r="DY28">
        <v>33541.199999999997</v>
      </c>
      <c r="DZ28">
        <v>36225</v>
      </c>
      <c r="EA28">
        <v>36599.5</v>
      </c>
      <c r="EB28">
        <v>39432.6</v>
      </c>
      <c r="EC28">
        <v>1.8823000000000001</v>
      </c>
      <c r="ED28">
        <v>2.08108</v>
      </c>
      <c r="EE28">
        <v>6.8381399999999995E-2</v>
      </c>
      <c r="EF28">
        <v>0</v>
      </c>
      <c r="EG28">
        <v>17.0213</v>
      </c>
      <c r="EH28">
        <v>999.9</v>
      </c>
      <c r="EI28">
        <v>39.061</v>
      </c>
      <c r="EJ28">
        <v>25.257000000000001</v>
      </c>
      <c r="EK28">
        <v>12.5077</v>
      </c>
      <c r="EL28">
        <v>62.409700000000001</v>
      </c>
      <c r="EM28">
        <v>29.0304</v>
      </c>
      <c r="EN28">
        <v>1</v>
      </c>
      <c r="EO28">
        <v>-0.371143</v>
      </c>
      <c r="EP28">
        <v>2.2642199999999999</v>
      </c>
      <c r="EQ28">
        <v>19.891200000000001</v>
      </c>
      <c r="ER28">
        <v>5.2186399999999997</v>
      </c>
      <c r="ES28">
        <v>11.9261</v>
      </c>
      <c r="ET28">
        <v>4.9554499999999999</v>
      </c>
      <c r="EU28">
        <v>3.2976000000000001</v>
      </c>
      <c r="EV28">
        <v>60.8</v>
      </c>
      <c r="EW28">
        <v>9999</v>
      </c>
      <c r="EX28">
        <v>120.9</v>
      </c>
      <c r="EY28">
        <v>4153.7</v>
      </c>
      <c r="EZ28">
        <v>1.8601399999999999</v>
      </c>
      <c r="FA28">
        <v>1.85928</v>
      </c>
      <c r="FB28">
        <v>1.8650800000000001</v>
      </c>
      <c r="FC28">
        <v>1.8690599999999999</v>
      </c>
      <c r="FD28">
        <v>1.8638399999999999</v>
      </c>
      <c r="FE28">
        <v>1.8638600000000001</v>
      </c>
      <c r="FF28">
        <v>1.8638600000000001</v>
      </c>
      <c r="FG28">
        <v>1.8635999999999999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-3.05</v>
      </c>
      <c r="FV28">
        <v>-0.15210000000000001</v>
      </c>
      <c r="FW28">
        <v>-3.0502999999999898</v>
      </c>
      <c r="FX28">
        <v>0</v>
      </c>
      <c r="FY28">
        <v>0</v>
      </c>
      <c r="FZ28">
        <v>0</v>
      </c>
      <c r="GA28">
        <v>-0.152145454545453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13.2</v>
      </c>
      <c r="GJ28">
        <v>13.1</v>
      </c>
      <c r="GK28">
        <v>1.0424800000000001</v>
      </c>
      <c r="GL28">
        <v>2.5512700000000001</v>
      </c>
      <c r="GM28">
        <v>1.4489700000000001</v>
      </c>
      <c r="GN28">
        <v>2.2985799999999998</v>
      </c>
      <c r="GO28">
        <v>1.5466299999999999</v>
      </c>
      <c r="GP28">
        <v>2.4011200000000001</v>
      </c>
      <c r="GQ28">
        <v>27.996500000000001</v>
      </c>
      <c r="GR28">
        <v>13.5016</v>
      </c>
      <c r="GS28">
        <v>18</v>
      </c>
      <c r="GT28">
        <v>357.161</v>
      </c>
      <c r="GU28">
        <v>701.32100000000003</v>
      </c>
      <c r="GV28">
        <v>15.789300000000001</v>
      </c>
      <c r="GW28">
        <v>22.483799999999999</v>
      </c>
      <c r="GX28">
        <v>30.0001</v>
      </c>
      <c r="GY28">
        <v>22.471699999999998</v>
      </c>
      <c r="GZ28">
        <v>22.456199999999999</v>
      </c>
      <c r="HA28">
        <v>20.874600000000001</v>
      </c>
      <c r="HB28">
        <v>20</v>
      </c>
      <c r="HC28">
        <v>-30</v>
      </c>
      <c r="HD28">
        <v>15.791700000000001</v>
      </c>
      <c r="HE28">
        <v>406.66699999999997</v>
      </c>
      <c r="HF28">
        <v>0</v>
      </c>
      <c r="HG28">
        <v>100.83</v>
      </c>
      <c r="HH28">
        <v>95.823800000000006</v>
      </c>
    </row>
    <row r="29" spans="1:216" x14ac:dyDescent="0.2">
      <c r="A29">
        <v>11</v>
      </c>
      <c r="B29">
        <v>1689718424.0999999</v>
      </c>
      <c r="C29">
        <v>610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397</v>
      </c>
      <c r="K29" t="s">
        <v>352</v>
      </c>
      <c r="L29">
        <v>1689718424.0999999</v>
      </c>
      <c r="M29">
        <f t="shared" si="0"/>
        <v>5.9450755200850052E-4</v>
      </c>
      <c r="N29">
        <f t="shared" si="1"/>
        <v>0.59450755200850047</v>
      </c>
      <c r="O29">
        <f t="shared" si="2"/>
        <v>3.6071776339592172</v>
      </c>
      <c r="P29">
        <f t="shared" si="3"/>
        <v>400.03699999999998</v>
      </c>
      <c r="Q29">
        <f t="shared" si="4"/>
        <v>302.18772744558157</v>
      </c>
      <c r="R29">
        <f t="shared" si="5"/>
        <v>30.500465495952923</v>
      </c>
      <c r="S29">
        <f t="shared" si="6"/>
        <v>40.376605690585997</v>
      </c>
      <c r="T29">
        <f t="shared" si="7"/>
        <v>6.3017091522541119E-2</v>
      </c>
      <c r="U29">
        <f t="shared" si="8"/>
        <v>3.0123242193348103</v>
      </c>
      <c r="V29">
        <f t="shared" si="9"/>
        <v>6.2293774764273599E-2</v>
      </c>
      <c r="W29">
        <f t="shared" si="10"/>
        <v>3.8997904493094399E-2</v>
      </c>
      <c r="X29">
        <f t="shared" si="11"/>
        <v>29.770365389999998</v>
      </c>
      <c r="Y29">
        <f t="shared" si="12"/>
        <v>18.014732951347597</v>
      </c>
      <c r="Z29">
        <f t="shared" si="13"/>
        <v>18.014732951347597</v>
      </c>
      <c r="AA29">
        <f t="shared" si="14"/>
        <v>2.0731973149792444</v>
      </c>
      <c r="AB29">
        <f t="shared" si="15"/>
        <v>54.343876804500283</v>
      </c>
      <c r="AC29">
        <f t="shared" si="16"/>
        <v>1.1252020135617999</v>
      </c>
      <c r="AD29">
        <f t="shared" si="17"/>
        <v>2.0705221631678303</v>
      </c>
      <c r="AE29">
        <f t="shared" si="18"/>
        <v>0.94799530141744448</v>
      </c>
      <c r="AF29">
        <f t="shared" si="19"/>
        <v>-26.217783043574872</v>
      </c>
      <c r="AG29">
        <f t="shared" si="20"/>
        <v>-3.3345599907104932</v>
      </c>
      <c r="AH29">
        <f t="shared" si="21"/>
        <v>-0.21804543273649724</v>
      </c>
      <c r="AI29">
        <f t="shared" si="22"/>
        <v>-2.3077021862771829E-5</v>
      </c>
      <c r="AJ29">
        <v>33</v>
      </c>
      <c r="AK29">
        <v>8</v>
      </c>
      <c r="AL29">
        <f t="shared" si="23"/>
        <v>1</v>
      </c>
      <c r="AM29">
        <f t="shared" si="24"/>
        <v>0</v>
      </c>
      <c r="AN29">
        <f t="shared" si="25"/>
        <v>54954.007192553516</v>
      </c>
      <c r="AO29">
        <f t="shared" si="26"/>
        <v>180.001</v>
      </c>
      <c r="AP29">
        <f t="shared" si="27"/>
        <v>151.74084300000001</v>
      </c>
      <c r="AQ29">
        <f t="shared" si="28"/>
        <v>0.84299999999999997</v>
      </c>
      <c r="AR29">
        <f t="shared" si="29"/>
        <v>0.16538999999999998</v>
      </c>
      <c r="AS29">
        <v>1689718424.0999999</v>
      </c>
      <c r="AT29">
        <v>400.03699999999998</v>
      </c>
      <c r="AU29">
        <v>405.46100000000001</v>
      </c>
      <c r="AV29">
        <v>11.148099999999999</v>
      </c>
      <c r="AW29">
        <v>10.3188</v>
      </c>
      <c r="AX29">
        <v>403.08699999999999</v>
      </c>
      <c r="AY29">
        <v>11.3002</v>
      </c>
      <c r="AZ29">
        <v>399.95400000000001</v>
      </c>
      <c r="BA29">
        <v>100.83199999999999</v>
      </c>
      <c r="BB29">
        <v>0.100178</v>
      </c>
      <c r="BC29">
        <v>17.994199999999999</v>
      </c>
      <c r="BD29">
        <v>18.1267</v>
      </c>
      <c r="BE29">
        <v>999.9</v>
      </c>
      <c r="BF29">
        <v>0</v>
      </c>
      <c r="BG29">
        <v>0</v>
      </c>
      <c r="BH29">
        <v>9997.5</v>
      </c>
      <c r="BI29">
        <v>0</v>
      </c>
      <c r="BJ29">
        <v>5.6951299999999998</v>
      </c>
      <c r="BK29">
        <v>-5.4239499999999996</v>
      </c>
      <c r="BL29">
        <v>404.54700000000003</v>
      </c>
      <c r="BM29">
        <v>409.68900000000002</v>
      </c>
      <c r="BN29">
        <v>0.82922399999999996</v>
      </c>
      <c r="BO29">
        <v>405.46100000000001</v>
      </c>
      <c r="BP29">
        <v>10.3188</v>
      </c>
      <c r="BQ29">
        <v>1.12408</v>
      </c>
      <c r="BR29">
        <v>1.04047</v>
      </c>
      <c r="BS29">
        <v>8.6323399999999992</v>
      </c>
      <c r="BT29">
        <v>7.4957200000000004</v>
      </c>
      <c r="BU29">
        <v>180.001</v>
      </c>
      <c r="BV29">
        <v>0.90001299999999995</v>
      </c>
      <c r="BW29">
        <v>9.9987099999999995E-2</v>
      </c>
      <c r="BX29">
        <v>0</v>
      </c>
      <c r="BY29">
        <v>2.2789999999999999</v>
      </c>
      <c r="BZ29">
        <v>0</v>
      </c>
      <c r="CA29">
        <v>970.01900000000001</v>
      </c>
      <c r="CB29">
        <v>1389.51</v>
      </c>
      <c r="CC29">
        <v>33.561999999999998</v>
      </c>
      <c r="CD29">
        <v>38.186999999999998</v>
      </c>
      <c r="CE29">
        <v>36.25</v>
      </c>
      <c r="CF29">
        <v>36.875</v>
      </c>
      <c r="CG29">
        <v>34</v>
      </c>
      <c r="CH29">
        <v>162</v>
      </c>
      <c r="CI29">
        <v>18</v>
      </c>
      <c r="CJ29">
        <v>0</v>
      </c>
      <c r="CK29">
        <v>1689718432.7</v>
      </c>
      <c r="CL29">
        <v>0</v>
      </c>
      <c r="CM29">
        <v>1689717580.0999999</v>
      </c>
      <c r="CN29" t="s">
        <v>353</v>
      </c>
      <c r="CO29">
        <v>1689717571.0999999</v>
      </c>
      <c r="CP29">
        <v>1689717580.0999999</v>
      </c>
      <c r="CQ29">
        <v>44</v>
      </c>
      <c r="CR29">
        <v>-8.5999999999999993E-2</v>
      </c>
      <c r="CS29">
        <v>2E-3</v>
      </c>
      <c r="CT29">
        <v>-3.05</v>
      </c>
      <c r="CU29">
        <v>-0.152</v>
      </c>
      <c r="CV29">
        <v>410</v>
      </c>
      <c r="CW29">
        <v>10</v>
      </c>
      <c r="CX29">
        <v>0.28999999999999998</v>
      </c>
      <c r="CY29">
        <v>0.08</v>
      </c>
      <c r="CZ29">
        <v>6.6466523943913698</v>
      </c>
      <c r="DA29">
        <v>0.424349122887552</v>
      </c>
      <c r="DB29">
        <v>6.6521161864310396E-2</v>
      </c>
      <c r="DC29">
        <v>1</v>
      </c>
      <c r="DD29">
        <v>405.47480952380897</v>
      </c>
      <c r="DE29">
        <v>-3.5766233766236298E-2</v>
      </c>
      <c r="DF29">
        <v>3.58709579406883E-2</v>
      </c>
      <c r="DG29">
        <v>-1</v>
      </c>
      <c r="DH29">
        <v>179.999285714286</v>
      </c>
      <c r="DI29">
        <v>6.7722702775168796E-3</v>
      </c>
      <c r="DJ29">
        <v>1.3089955644515301E-2</v>
      </c>
      <c r="DK29">
        <v>1</v>
      </c>
      <c r="DL29">
        <v>2</v>
      </c>
      <c r="DM29">
        <v>2</v>
      </c>
      <c r="DN29" t="s">
        <v>354</v>
      </c>
      <c r="DO29">
        <v>2.7360799999999998</v>
      </c>
      <c r="DP29">
        <v>2.83832</v>
      </c>
      <c r="DQ29">
        <v>9.8066500000000001E-2</v>
      </c>
      <c r="DR29">
        <v>9.8030300000000001E-2</v>
      </c>
      <c r="DS29">
        <v>7.07232E-2</v>
      </c>
      <c r="DT29">
        <v>6.5065799999999993E-2</v>
      </c>
      <c r="DU29">
        <v>26386.7</v>
      </c>
      <c r="DV29">
        <v>27933</v>
      </c>
      <c r="DW29">
        <v>27375.4</v>
      </c>
      <c r="DX29">
        <v>29061.4</v>
      </c>
      <c r="DY29">
        <v>33542.6</v>
      </c>
      <c r="DZ29">
        <v>36226.9</v>
      </c>
      <c r="EA29">
        <v>36599.699999999997</v>
      </c>
      <c r="EB29">
        <v>39433.9</v>
      </c>
      <c r="EC29">
        <v>1.8820300000000001</v>
      </c>
      <c r="ED29">
        <v>2.0816499999999998</v>
      </c>
      <c r="EE29">
        <v>6.8213800000000005E-2</v>
      </c>
      <c r="EF29">
        <v>0</v>
      </c>
      <c r="EG29">
        <v>16.993600000000001</v>
      </c>
      <c r="EH29">
        <v>999.9</v>
      </c>
      <c r="EI29">
        <v>39.036999999999999</v>
      </c>
      <c r="EJ29">
        <v>25.266999999999999</v>
      </c>
      <c r="EK29">
        <v>12.5085</v>
      </c>
      <c r="EL29">
        <v>62.099699999999999</v>
      </c>
      <c r="EM29">
        <v>29.146599999999999</v>
      </c>
      <c r="EN29">
        <v>1</v>
      </c>
      <c r="EO29">
        <v>-0.37248700000000001</v>
      </c>
      <c r="EP29">
        <v>2.2075</v>
      </c>
      <c r="EQ29">
        <v>19.895399999999999</v>
      </c>
      <c r="ER29">
        <v>5.2172900000000002</v>
      </c>
      <c r="ES29">
        <v>11.9261</v>
      </c>
      <c r="ET29">
        <v>4.9555499999999997</v>
      </c>
      <c r="EU29">
        <v>3.2974999999999999</v>
      </c>
      <c r="EV29">
        <v>60.9</v>
      </c>
      <c r="EW29">
        <v>9999</v>
      </c>
      <c r="EX29">
        <v>120.9</v>
      </c>
      <c r="EY29">
        <v>4155</v>
      </c>
      <c r="EZ29">
        <v>1.86016</v>
      </c>
      <c r="FA29">
        <v>1.85928</v>
      </c>
      <c r="FB29">
        <v>1.86507</v>
      </c>
      <c r="FC29">
        <v>1.8690599999999999</v>
      </c>
      <c r="FD29">
        <v>1.8638399999999999</v>
      </c>
      <c r="FE29">
        <v>1.8638600000000001</v>
      </c>
      <c r="FF29">
        <v>1.8638600000000001</v>
      </c>
      <c r="FG29">
        <v>1.86364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-3.05</v>
      </c>
      <c r="FV29">
        <v>-0.15210000000000001</v>
      </c>
      <c r="FW29">
        <v>-3.0502999999999898</v>
      </c>
      <c r="FX29">
        <v>0</v>
      </c>
      <c r="FY29">
        <v>0</v>
      </c>
      <c r="FZ29">
        <v>0</v>
      </c>
      <c r="GA29">
        <v>-0.152145454545453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14.2</v>
      </c>
      <c r="GJ29">
        <v>14.1</v>
      </c>
      <c r="GK29">
        <v>1.0400400000000001</v>
      </c>
      <c r="GL29">
        <v>2.5549300000000001</v>
      </c>
      <c r="GM29">
        <v>1.4489700000000001</v>
      </c>
      <c r="GN29">
        <v>2.2949199999999998</v>
      </c>
      <c r="GO29">
        <v>1.5466299999999999</v>
      </c>
      <c r="GP29">
        <v>2.4255399999999998</v>
      </c>
      <c r="GQ29">
        <v>28.017499999999998</v>
      </c>
      <c r="GR29">
        <v>13.5016</v>
      </c>
      <c r="GS29">
        <v>18</v>
      </c>
      <c r="GT29">
        <v>356.983</v>
      </c>
      <c r="GU29">
        <v>701.745</v>
      </c>
      <c r="GV29">
        <v>15.857799999999999</v>
      </c>
      <c r="GW29">
        <v>22.4712</v>
      </c>
      <c r="GX29">
        <v>30</v>
      </c>
      <c r="GY29">
        <v>22.462299999999999</v>
      </c>
      <c r="GZ29">
        <v>22.4467</v>
      </c>
      <c r="HA29">
        <v>20.8231</v>
      </c>
      <c r="HB29">
        <v>20</v>
      </c>
      <c r="HC29">
        <v>-30</v>
      </c>
      <c r="HD29">
        <v>15.8589</v>
      </c>
      <c r="HE29">
        <v>405.44200000000001</v>
      </c>
      <c r="HF29">
        <v>0</v>
      </c>
      <c r="HG29">
        <v>100.831</v>
      </c>
      <c r="HH29">
        <v>95.827100000000002</v>
      </c>
    </row>
    <row r="30" spans="1:216" x14ac:dyDescent="0.2">
      <c r="A30">
        <v>12</v>
      </c>
      <c r="B30">
        <v>1689718485.0999999</v>
      </c>
      <c r="C30">
        <v>671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397</v>
      </c>
      <c r="K30" t="s">
        <v>352</v>
      </c>
      <c r="L30">
        <v>1689718485.0999999</v>
      </c>
      <c r="M30">
        <f t="shared" si="0"/>
        <v>5.9393837763879731E-4</v>
      </c>
      <c r="N30">
        <f t="shared" si="1"/>
        <v>0.59393837763879731</v>
      </c>
      <c r="O30">
        <f t="shared" si="2"/>
        <v>2.6220770168944454</v>
      </c>
      <c r="P30">
        <f t="shared" si="3"/>
        <v>400.08</v>
      </c>
      <c r="Q30">
        <f t="shared" si="4"/>
        <v>327.72205980009016</v>
      </c>
      <c r="R30">
        <f t="shared" si="5"/>
        <v>33.078294451197578</v>
      </c>
      <c r="S30">
        <f t="shared" si="6"/>
        <v>40.381669919039993</v>
      </c>
      <c r="T30">
        <f t="shared" si="7"/>
        <v>6.3387653975498198E-2</v>
      </c>
      <c r="U30">
        <f t="shared" si="8"/>
        <v>3.0096174007736414</v>
      </c>
      <c r="V30">
        <f t="shared" si="9"/>
        <v>6.2655208810026758E-2</v>
      </c>
      <c r="W30">
        <f t="shared" si="10"/>
        <v>3.9224607505036521E-2</v>
      </c>
      <c r="X30">
        <f t="shared" si="11"/>
        <v>20.633461040718174</v>
      </c>
      <c r="Y30">
        <f t="shared" si="12"/>
        <v>17.958542030968196</v>
      </c>
      <c r="Z30">
        <f t="shared" si="13"/>
        <v>17.958542030968196</v>
      </c>
      <c r="AA30">
        <f t="shared" si="14"/>
        <v>2.0658836310850908</v>
      </c>
      <c r="AB30">
        <f t="shared" si="15"/>
        <v>54.307568249809513</v>
      </c>
      <c r="AC30">
        <f t="shared" si="16"/>
        <v>1.124202758344</v>
      </c>
      <c r="AD30">
        <f t="shared" si="17"/>
        <v>2.070066465087844</v>
      </c>
      <c r="AE30">
        <f t="shared" si="18"/>
        <v>0.9416808727410908</v>
      </c>
      <c r="AF30">
        <f t="shared" si="19"/>
        <v>-26.192682453870962</v>
      </c>
      <c r="AG30">
        <f t="shared" si="20"/>
        <v>5.2177749711503676</v>
      </c>
      <c r="AH30">
        <f t="shared" si="21"/>
        <v>0.34138984527023236</v>
      </c>
      <c r="AI30">
        <f t="shared" si="22"/>
        <v>-5.6596732187941257E-5</v>
      </c>
      <c r="AJ30">
        <v>33</v>
      </c>
      <c r="AK30">
        <v>8</v>
      </c>
      <c r="AL30">
        <f t="shared" si="23"/>
        <v>1</v>
      </c>
      <c r="AM30">
        <f t="shared" si="24"/>
        <v>0</v>
      </c>
      <c r="AN30">
        <f t="shared" si="25"/>
        <v>54876.651791630306</v>
      </c>
      <c r="AO30">
        <f t="shared" si="26"/>
        <v>124.755</v>
      </c>
      <c r="AP30">
        <f t="shared" si="27"/>
        <v>105.16858499519076</v>
      </c>
      <c r="AQ30">
        <f t="shared" si="28"/>
        <v>0.84300096184674567</v>
      </c>
      <c r="AR30">
        <f t="shared" si="29"/>
        <v>0.16539185636421927</v>
      </c>
      <c r="AS30">
        <v>1689718485.0999999</v>
      </c>
      <c r="AT30">
        <v>400.08</v>
      </c>
      <c r="AU30">
        <v>404.11399999999998</v>
      </c>
      <c r="AV30">
        <v>11.138</v>
      </c>
      <c r="AW30">
        <v>10.3095</v>
      </c>
      <c r="AX30">
        <v>403.13</v>
      </c>
      <c r="AY30">
        <v>11.2902</v>
      </c>
      <c r="AZ30">
        <v>399.96100000000001</v>
      </c>
      <c r="BA30">
        <v>100.834</v>
      </c>
      <c r="BB30">
        <v>9.9987999999999994E-2</v>
      </c>
      <c r="BC30">
        <v>17.9907</v>
      </c>
      <c r="BD30">
        <v>18.103999999999999</v>
      </c>
      <c r="BE30">
        <v>999.9</v>
      </c>
      <c r="BF30">
        <v>0</v>
      </c>
      <c r="BG30">
        <v>0</v>
      </c>
      <c r="BH30">
        <v>9982.5</v>
      </c>
      <c r="BI30">
        <v>0</v>
      </c>
      <c r="BJ30">
        <v>5.5621700000000001</v>
      </c>
      <c r="BK30">
        <v>-4.0345199999999997</v>
      </c>
      <c r="BL30">
        <v>404.58600000000001</v>
      </c>
      <c r="BM30">
        <v>408.32400000000001</v>
      </c>
      <c r="BN30">
        <v>0.82852000000000003</v>
      </c>
      <c r="BO30">
        <v>404.11399999999998</v>
      </c>
      <c r="BP30">
        <v>10.3095</v>
      </c>
      <c r="BQ30">
        <v>1.1231</v>
      </c>
      <c r="BR30">
        <v>1.03955</v>
      </c>
      <c r="BS30">
        <v>8.6194199999999999</v>
      </c>
      <c r="BT30">
        <v>7.4828700000000001</v>
      </c>
      <c r="BU30">
        <v>124.755</v>
      </c>
      <c r="BV30">
        <v>0.89998</v>
      </c>
      <c r="BW30">
        <v>0.10002</v>
      </c>
      <c r="BX30">
        <v>0</v>
      </c>
      <c r="BY30">
        <v>1.9798</v>
      </c>
      <c r="BZ30">
        <v>0</v>
      </c>
      <c r="CA30">
        <v>729.67</v>
      </c>
      <c r="CB30">
        <v>963.02700000000004</v>
      </c>
      <c r="CC30">
        <v>33.436999999999998</v>
      </c>
      <c r="CD30">
        <v>38.186999999999998</v>
      </c>
      <c r="CE30">
        <v>36.186999999999998</v>
      </c>
      <c r="CF30">
        <v>37</v>
      </c>
      <c r="CG30">
        <v>33.875</v>
      </c>
      <c r="CH30">
        <v>112.28</v>
      </c>
      <c r="CI30">
        <v>12.48</v>
      </c>
      <c r="CJ30">
        <v>0</v>
      </c>
      <c r="CK30">
        <v>1689718493.3</v>
      </c>
      <c r="CL30">
        <v>0</v>
      </c>
      <c r="CM30">
        <v>1689717580.0999999</v>
      </c>
      <c r="CN30" t="s">
        <v>353</v>
      </c>
      <c r="CO30">
        <v>1689717571.0999999</v>
      </c>
      <c r="CP30">
        <v>1689717580.0999999</v>
      </c>
      <c r="CQ30">
        <v>44</v>
      </c>
      <c r="CR30">
        <v>-8.5999999999999993E-2</v>
      </c>
      <c r="CS30">
        <v>2E-3</v>
      </c>
      <c r="CT30">
        <v>-3.05</v>
      </c>
      <c r="CU30">
        <v>-0.152</v>
      </c>
      <c r="CV30">
        <v>410</v>
      </c>
      <c r="CW30">
        <v>10</v>
      </c>
      <c r="CX30">
        <v>0.28999999999999998</v>
      </c>
      <c r="CY30">
        <v>0.08</v>
      </c>
      <c r="CZ30">
        <v>4.8700650404730697</v>
      </c>
      <c r="DA30">
        <v>0.60565044023967596</v>
      </c>
      <c r="DB30">
        <v>8.3213167975600702E-2</v>
      </c>
      <c r="DC30">
        <v>1</v>
      </c>
      <c r="DD30">
        <v>404.13745</v>
      </c>
      <c r="DE30">
        <v>-6.1939849624336199E-2</v>
      </c>
      <c r="DF30">
        <v>3.6193196874552601E-2</v>
      </c>
      <c r="DG30">
        <v>-1</v>
      </c>
      <c r="DH30">
        <v>124.96675</v>
      </c>
      <c r="DI30">
        <v>0.24506515653865599</v>
      </c>
      <c r="DJ30">
        <v>0.167790904103887</v>
      </c>
      <c r="DK30">
        <v>1</v>
      </c>
      <c r="DL30">
        <v>2</v>
      </c>
      <c r="DM30">
        <v>2</v>
      </c>
      <c r="DN30" t="s">
        <v>354</v>
      </c>
      <c r="DO30">
        <v>2.7361200000000001</v>
      </c>
      <c r="DP30">
        <v>2.8379799999999999</v>
      </c>
      <c r="DQ30">
        <v>9.8080899999999999E-2</v>
      </c>
      <c r="DR30">
        <v>9.77885E-2</v>
      </c>
      <c r="DS30">
        <v>7.0680599999999996E-2</v>
      </c>
      <c r="DT30">
        <v>6.5025700000000006E-2</v>
      </c>
      <c r="DU30">
        <v>26387.200000000001</v>
      </c>
      <c r="DV30">
        <v>27941</v>
      </c>
      <c r="DW30">
        <v>27376.3</v>
      </c>
      <c r="DX30">
        <v>29061.9</v>
      </c>
      <c r="DY30">
        <v>33545.4</v>
      </c>
      <c r="DZ30">
        <v>36229.300000000003</v>
      </c>
      <c r="EA30">
        <v>36601.1</v>
      </c>
      <c r="EB30">
        <v>39434.800000000003</v>
      </c>
      <c r="EC30">
        <v>1.8822000000000001</v>
      </c>
      <c r="ED30">
        <v>2.0817999999999999</v>
      </c>
      <c r="EE30">
        <v>6.8239900000000006E-2</v>
      </c>
      <c r="EF30">
        <v>0</v>
      </c>
      <c r="EG30">
        <v>16.970500000000001</v>
      </c>
      <c r="EH30">
        <v>999.9</v>
      </c>
      <c r="EI30">
        <v>39.012</v>
      </c>
      <c r="EJ30">
        <v>25.286999999999999</v>
      </c>
      <c r="EK30">
        <v>12.5144</v>
      </c>
      <c r="EL30">
        <v>62.2697</v>
      </c>
      <c r="EM30">
        <v>28.9223</v>
      </c>
      <c r="EN30">
        <v>1</v>
      </c>
      <c r="EO30">
        <v>-0.37434699999999999</v>
      </c>
      <c r="EP30">
        <v>2.1305299999999998</v>
      </c>
      <c r="EQ30">
        <v>19.899699999999999</v>
      </c>
      <c r="ER30">
        <v>5.2174399999999999</v>
      </c>
      <c r="ES30">
        <v>11.9261</v>
      </c>
      <c r="ET30">
        <v>4.9557000000000002</v>
      </c>
      <c r="EU30">
        <v>3.2976299999999998</v>
      </c>
      <c r="EV30">
        <v>60.9</v>
      </c>
      <c r="EW30">
        <v>9999</v>
      </c>
      <c r="EX30">
        <v>120.9</v>
      </c>
      <c r="EY30">
        <v>4156.6000000000004</v>
      </c>
      <c r="EZ30">
        <v>1.8601099999999999</v>
      </c>
      <c r="FA30">
        <v>1.85928</v>
      </c>
      <c r="FB30">
        <v>1.86507</v>
      </c>
      <c r="FC30">
        <v>1.86907</v>
      </c>
      <c r="FD30">
        <v>1.86385</v>
      </c>
      <c r="FE30">
        <v>1.8638600000000001</v>
      </c>
      <c r="FF30">
        <v>1.8638600000000001</v>
      </c>
      <c r="FG30">
        <v>1.8636200000000001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-3.05</v>
      </c>
      <c r="FV30">
        <v>-0.1522</v>
      </c>
      <c r="FW30">
        <v>-3.0502999999999898</v>
      </c>
      <c r="FX30">
        <v>0</v>
      </c>
      <c r="FY30">
        <v>0</v>
      </c>
      <c r="FZ30">
        <v>0</v>
      </c>
      <c r="GA30">
        <v>-0.152145454545453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15.2</v>
      </c>
      <c r="GJ30">
        <v>15.1</v>
      </c>
      <c r="GK30">
        <v>1.0376000000000001</v>
      </c>
      <c r="GL30">
        <v>2.5573700000000001</v>
      </c>
      <c r="GM30">
        <v>1.4477500000000001</v>
      </c>
      <c r="GN30">
        <v>2.2997999999999998</v>
      </c>
      <c r="GO30">
        <v>1.5466299999999999</v>
      </c>
      <c r="GP30">
        <v>2.4450699999999999</v>
      </c>
      <c r="GQ30">
        <v>27.996500000000001</v>
      </c>
      <c r="GR30">
        <v>13.492900000000001</v>
      </c>
      <c r="GS30">
        <v>18</v>
      </c>
      <c r="GT30">
        <v>356.96100000000001</v>
      </c>
      <c r="GU30">
        <v>701.678</v>
      </c>
      <c r="GV30">
        <v>15.9199</v>
      </c>
      <c r="GW30">
        <v>22.4499</v>
      </c>
      <c r="GX30">
        <v>29.9999</v>
      </c>
      <c r="GY30">
        <v>22.446200000000001</v>
      </c>
      <c r="GZ30">
        <v>22.4314</v>
      </c>
      <c r="HA30">
        <v>20.7682</v>
      </c>
      <c r="HB30">
        <v>20</v>
      </c>
      <c r="HC30">
        <v>-30</v>
      </c>
      <c r="HD30">
        <v>15.922499999999999</v>
      </c>
      <c r="HE30">
        <v>404.11900000000003</v>
      </c>
      <c r="HF30">
        <v>0</v>
      </c>
      <c r="HG30">
        <v>100.834</v>
      </c>
      <c r="HH30">
        <v>95.829099999999997</v>
      </c>
    </row>
    <row r="31" spans="1:216" x14ac:dyDescent="0.2">
      <c r="A31">
        <v>13</v>
      </c>
      <c r="B31">
        <v>1689718546.0999999</v>
      </c>
      <c r="C31">
        <v>732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397</v>
      </c>
      <c r="K31" t="s">
        <v>352</v>
      </c>
      <c r="L31">
        <v>1689718546.0999999</v>
      </c>
      <c r="M31">
        <f t="shared" si="0"/>
        <v>5.9150143482593451E-4</v>
      </c>
      <c r="N31">
        <f t="shared" si="1"/>
        <v>0.59150143482593454</v>
      </c>
      <c r="O31">
        <f t="shared" si="2"/>
        <v>2.161907670348338</v>
      </c>
      <c r="P31">
        <f t="shared" si="3"/>
        <v>400.02699999999999</v>
      </c>
      <c r="Q31">
        <f t="shared" si="4"/>
        <v>339.21407555479362</v>
      </c>
      <c r="R31">
        <f t="shared" si="5"/>
        <v>34.238526006344891</v>
      </c>
      <c r="S31">
        <f t="shared" si="6"/>
        <v>40.3766701612821</v>
      </c>
      <c r="T31">
        <f t="shared" si="7"/>
        <v>6.3256880693456169E-2</v>
      </c>
      <c r="U31">
        <f t="shared" si="8"/>
        <v>3.0157944559984049</v>
      </c>
      <c r="V31">
        <f t="shared" si="9"/>
        <v>6.2528911354987157E-2</v>
      </c>
      <c r="W31">
        <f t="shared" si="10"/>
        <v>3.9145276608588575E-2</v>
      </c>
      <c r="X31">
        <f t="shared" si="11"/>
        <v>16.538089863149999</v>
      </c>
      <c r="Y31">
        <f t="shared" si="12"/>
        <v>17.935579726087298</v>
      </c>
      <c r="Z31">
        <f t="shared" si="13"/>
        <v>17.935579726087298</v>
      </c>
      <c r="AA31">
        <f t="shared" si="14"/>
        <v>2.0629014294530372</v>
      </c>
      <c r="AB31">
        <f t="shared" si="15"/>
        <v>54.257329060292662</v>
      </c>
      <c r="AC31">
        <f t="shared" si="16"/>
        <v>1.1231627737294798</v>
      </c>
      <c r="AD31">
        <f t="shared" si="17"/>
        <v>2.070066465087844</v>
      </c>
      <c r="AE31">
        <f t="shared" si="18"/>
        <v>0.93973865572355741</v>
      </c>
      <c r="AF31">
        <f t="shared" si="19"/>
        <v>-26.085213275823712</v>
      </c>
      <c r="AG31">
        <f t="shared" si="20"/>
        <v>8.961868125218146</v>
      </c>
      <c r="AH31">
        <f t="shared" si="21"/>
        <v>0.58508901740873687</v>
      </c>
      <c r="AI31">
        <f t="shared" si="22"/>
        <v>-1.6627004682945312E-4</v>
      </c>
      <c r="AJ31">
        <v>33</v>
      </c>
      <c r="AK31">
        <v>8</v>
      </c>
      <c r="AL31">
        <f t="shared" si="23"/>
        <v>1</v>
      </c>
      <c r="AM31">
        <f t="shared" si="24"/>
        <v>0</v>
      </c>
      <c r="AN31">
        <f t="shared" si="25"/>
        <v>55054.875008557043</v>
      </c>
      <c r="AO31">
        <f t="shared" si="26"/>
        <v>100.005</v>
      </c>
      <c r="AP31">
        <f t="shared" si="27"/>
        <v>84.303314954999991</v>
      </c>
      <c r="AQ31">
        <f t="shared" si="28"/>
        <v>0.84299099999999993</v>
      </c>
      <c r="AR31">
        <f t="shared" si="29"/>
        <v>0.16537262999999999</v>
      </c>
      <c r="AS31">
        <v>1689718546.0999999</v>
      </c>
      <c r="AT31">
        <v>400.02699999999999</v>
      </c>
      <c r="AU31">
        <v>403.41</v>
      </c>
      <c r="AV31">
        <v>11.127599999999999</v>
      </c>
      <c r="AW31">
        <v>10.3026</v>
      </c>
      <c r="AX31">
        <v>403.077</v>
      </c>
      <c r="AY31">
        <v>11.2797</v>
      </c>
      <c r="AZ31">
        <v>400.01400000000001</v>
      </c>
      <c r="BA31">
        <v>100.83499999999999</v>
      </c>
      <c r="BB31">
        <v>9.9862300000000001E-2</v>
      </c>
      <c r="BC31">
        <v>17.9907</v>
      </c>
      <c r="BD31">
        <v>18.089300000000001</v>
      </c>
      <c r="BE31">
        <v>999.9</v>
      </c>
      <c r="BF31">
        <v>0</v>
      </c>
      <c r="BG31">
        <v>0</v>
      </c>
      <c r="BH31">
        <v>10016.200000000001</v>
      </c>
      <c r="BI31">
        <v>0</v>
      </c>
      <c r="BJ31">
        <v>5.4661400000000002</v>
      </c>
      <c r="BK31">
        <v>-3.3834200000000001</v>
      </c>
      <c r="BL31">
        <v>404.52800000000002</v>
      </c>
      <c r="BM31">
        <v>407.60899999999998</v>
      </c>
      <c r="BN31">
        <v>0.82502900000000001</v>
      </c>
      <c r="BO31">
        <v>403.41</v>
      </c>
      <c r="BP31">
        <v>10.3026</v>
      </c>
      <c r="BQ31">
        <v>1.12205</v>
      </c>
      <c r="BR31">
        <v>1.0388599999999999</v>
      </c>
      <c r="BS31">
        <v>8.6056000000000008</v>
      </c>
      <c r="BT31">
        <v>7.47302</v>
      </c>
      <c r="BU31">
        <v>100.005</v>
      </c>
      <c r="BV31">
        <v>0.90025699999999997</v>
      </c>
      <c r="BW31">
        <v>9.9742800000000006E-2</v>
      </c>
      <c r="BX31">
        <v>0</v>
      </c>
      <c r="BY31">
        <v>2.3468</v>
      </c>
      <c r="BZ31">
        <v>0</v>
      </c>
      <c r="CA31">
        <v>643.548</v>
      </c>
      <c r="CB31">
        <v>772.03200000000004</v>
      </c>
      <c r="CC31">
        <v>33.25</v>
      </c>
      <c r="CD31">
        <v>38.061999999999998</v>
      </c>
      <c r="CE31">
        <v>36</v>
      </c>
      <c r="CF31">
        <v>36.936999999999998</v>
      </c>
      <c r="CG31">
        <v>33.75</v>
      </c>
      <c r="CH31">
        <v>90.03</v>
      </c>
      <c r="CI31">
        <v>9.9700000000000006</v>
      </c>
      <c r="CJ31">
        <v>0</v>
      </c>
      <c r="CK31">
        <v>1689718554.5</v>
      </c>
      <c r="CL31">
        <v>0</v>
      </c>
      <c r="CM31">
        <v>1689717580.0999999</v>
      </c>
      <c r="CN31" t="s">
        <v>353</v>
      </c>
      <c r="CO31">
        <v>1689717571.0999999</v>
      </c>
      <c r="CP31">
        <v>1689717580.0999999</v>
      </c>
      <c r="CQ31">
        <v>44</v>
      </c>
      <c r="CR31">
        <v>-8.5999999999999993E-2</v>
      </c>
      <c r="CS31">
        <v>2E-3</v>
      </c>
      <c r="CT31">
        <v>-3.05</v>
      </c>
      <c r="CU31">
        <v>-0.152</v>
      </c>
      <c r="CV31">
        <v>410</v>
      </c>
      <c r="CW31">
        <v>10</v>
      </c>
      <c r="CX31">
        <v>0.28999999999999998</v>
      </c>
      <c r="CY31">
        <v>0.08</v>
      </c>
      <c r="CZ31">
        <v>3.9533727438402102</v>
      </c>
      <c r="DA31">
        <v>0.34321474728143803</v>
      </c>
      <c r="DB31">
        <v>5.1518566712825897E-2</v>
      </c>
      <c r="DC31">
        <v>1</v>
      </c>
      <c r="DD31">
        <v>403.38835</v>
      </c>
      <c r="DE31">
        <v>-8.7563909774470303E-2</v>
      </c>
      <c r="DF31">
        <v>1.85156015295171E-2</v>
      </c>
      <c r="DG31">
        <v>-1</v>
      </c>
      <c r="DH31">
        <v>99.995909523809502</v>
      </c>
      <c r="DI31">
        <v>6.5828295616468302E-2</v>
      </c>
      <c r="DJ31">
        <v>7.0725175047416197E-2</v>
      </c>
      <c r="DK31">
        <v>1</v>
      </c>
      <c r="DL31">
        <v>2</v>
      </c>
      <c r="DM31">
        <v>2</v>
      </c>
      <c r="DN31" t="s">
        <v>354</v>
      </c>
      <c r="DO31">
        <v>2.7363300000000002</v>
      </c>
      <c r="DP31">
        <v>2.8381500000000002</v>
      </c>
      <c r="DQ31">
        <v>9.8077899999999996E-2</v>
      </c>
      <c r="DR31">
        <v>9.7665199999999994E-2</v>
      </c>
      <c r="DS31">
        <v>7.0636299999999999E-2</v>
      </c>
      <c r="DT31">
        <v>6.4997200000000005E-2</v>
      </c>
      <c r="DU31">
        <v>26389.8</v>
      </c>
      <c r="DV31">
        <v>27947.7</v>
      </c>
      <c r="DW31">
        <v>27378.7</v>
      </c>
      <c r="DX31">
        <v>29064.6</v>
      </c>
      <c r="DY31">
        <v>33550.300000000003</v>
      </c>
      <c r="DZ31">
        <v>36233.699999999997</v>
      </c>
      <c r="EA31">
        <v>36604.699999999997</v>
      </c>
      <c r="EB31">
        <v>39438.5</v>
      </c>
      <c r="EC31">
        <v>1.88235</v>
      </c>
      <c r="ED31">
        <v>2.0825999999999998</v>
      </c>
      <c r="EE31">
        <v>6.8623600000000007E-2</v>
      </c>
      <c r="EF31">
        <v>0</v>
      </c>
      <c r="EG31">
        <v>16.949400000000001</v>
      </c>
      <c r="EH31">
        <v>999.9</v>
      </c>
      <c r="EI31">
        <v>38.994</v>
      </c>
      <c r="EJ31">
        <v>25.286999999999999</v>
      </c>
      <c r="EK31">
        <v>12.5083</v>
      </c>
      <c r="EL31">
        <v>62.1997</v>
      </c>
      <c r="EM31">
        <v>28.842099999999999</v>
      </c>
      <c r="EN31">
        <v>1</v>
      </c>
      <c r="EO31">
        <v>-0.378077</v>
      </c>
      <c r="EP31">
        <v>1.9966299999999999</v>
      </c>
      <c r="EQ31">
        <v>19.909099999999999</v>
      </c>
      <c r="ER31">
        <v>5.2199900000000001</v>
      </c>
      <c r="ES31">
        <v>11.9261</v>
      </c>
      <c r="ET31">
        <v>4.9558</v>
      </c>
      <c r="EU31">
        <v>3.2976999999999999</v>
      </c>
      <c r="EV31">
        <v>60.9</v>
      </c>
      <c r="EW31">
        <v>9999</v>
      </c>
      <c r="EX31">
        <v>120.9</v>
      </c>
      <c r="EY31">
        <v>4158</v>
      </c>
      <c r="EZ31">
        <v>1.86016</v>
      </c>
      <c r="FA31">
        <v>1.85928</v>
      </c>
      <c r="FB31">
        <v>1.86507</v>
      </c>
      <c r="FC31">
        <v>1.8690800000000001</v>
      </c>
      <c r="FD31">
        <v>1.8638300000000001</v>
      </c>
      <c r="FE31">
        <v>1.8638600000000001</v>
      </c>
      <c r="FF31">
        <v>1.8638600000000001</v>
      </c>
      <c r="FG31">
        <v>1.8636200000000001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-3.05</v>
      </c>
      <c r="FV31">
        <v>-0.15210000000000001</v>
      </c>
      <c r="FW31">
        <v>-3.0502999999999898</v>
      </c>
      <c r="FX31">
        <v>0</v>
      </c>
      <c r="FY31">
        <v>0</v>
      </c>
      <c r="FZ31">
        <v>0</v>
      </c>
      <c r="GA31">
        <v>-0.152145454545453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16.2</v>
      </c>
      <c r="GJ31">
        <v>16.100000000000001</v>
      </c>
      <c r="GK31">
        <v>1.0363800000000001</v>
      </c>
      <c r="GL31">
        <v>2.5549300000000001</v>
      </c>
      <c r="GM31">
        <v>1.4477500000000001</v>
      </c>
      <c r="GN31">
        <v>2.2961399999999998</v>
      </c>
      <c r="GO31">
        <v>1.5466299999999999</v>
      </c>
      <c r="GP31">
        <v>2.4255399999999998</v>
      </c>
      <c r="GQ31">
        <v>27.996500000000001</v>
      </c>
      <c r="GR31">
        <v>13.4841</v>
      </c>
      <c r="GS31">
        <v>18</v>
      </c>
      <c r="GT31">
        <v>356.85500000000002</v>
      </c>
      <c r="GU31">
        <v>702.08399999999995</v>
      </c>
      <c r="GV31">
        <v>16.003699999999998</v>
      </c>
      <c r="GW31">
        <v>22.412600000000001</v>
      </c>
      <c r="GX31">
        <v>29.9998</v>
      </c>
      <c r="GY31">
        <v>22.418800000000001</v>
      </c>
      <c r="GZ31">
        <v>22.405000000000001</v>
      </c>
      <c r="HA31">
        <v>20.738199999999999</v>
      </c>
      <c r="HB31">
        <v>20</v>
      </c>
      <c r="HC31">
        <v>-30</v>
      </c>
      <c r="HD31">
        <v>16.006699999999999</v>
      </c>
      <c r="HE31">
        <v>403.45499999999998</v>
      </c>
      <c r="HF31">
        <v>0</v>
      </c>
      <c r="HG31">
        <v>100.84399999999999</v>
      </c>
      <c r="HH31">
        <v>95.837999999999994</v>
      </c>
    </row>
    <row r="32" spans="1:216" x14ac:dyDescent="0.2">
      <c r="A32">
        <v>14</v>
      </c>
      <c r="B32">
        <v>1689718607.0999999</v>
      </c>
      <c r="C32">
        <v>793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397</v>
      </c>
      <c r="K32" t="s">
        <v>352</v>
      </c>
      <c r="L32">
        <v>1689718607.0999999</v>
      </c>
      <c r="M32">
        <f t="shared" si="0"/>
        <v>5.9240832751902167E-4</v>
      </c>
      <c r="N32">
        <f t="shared" si="1"/>
        <v>0.59240832751902162</v>
      </c>
      <c r="O32">
        <f t="shared" si="2"/>
        <v>1.6060973062779873</v>
      </c>
      <c r="P32">
        <f t="shared" si="3"/>
        <v>400.06099999999998</v>
      </c>
      <c r="Q32">
        <f t="shared" si="4"/>
        <v>353.481883432507</v>
      </c>
      <c r="R32">
        <f t="shared" si="5"/>
        <v>35.679861101439187</v>
      </c>
      <c r="S32">
        <f t="shared" si="6"/>
        <v>40.381478036421996</v>
      </c>
      <c r="T32">
        <f t="shared" si="7"/>
        <v>6.3466538035707204E-2</v>
      </c>
      <c r="U32">
        <f t="shared" si="8"/>
        <v>3.0098032879047323</v>
      </c>
      <c r="V32">
        <f t="shared" si="9"/>
        <v>6.2732324894664515E-2</v>
      </c>
      <c r="W32">
        <f t="shared" si="10"/>
        <v>3.9272961376830687E-2</v>
      </c>
      <c r="X32">
        <f t="shared" si="11"/>
        <v>12.43053038537786</v>
      </c>
      <c r="Y32">
        <f t="shared" si="12"/>
        <v>17.91728641668081</v>
      </c>
      <c r="Z32">
        <f t="shared" si="13"/>
        <v>17.91728641668081</v>
      </c>
      <c r="AA32">
        <f t="shared" si="14"/>
        <v>2.060528311313325</v>
      </c>
      <c r="AB32">
        <f t="shared" si="15"/>
        <v>54.198446150966582</v>
      </c>
      <c r="AC32">
        <f t="shared" si="16"/>
        <v>1.1223531675983998</v>
      </c>
      <c r="AD32">
        <f t="shared" si="17"/>
        <v>2.0708216698171587</v>
      </c>
      <c r="AE32">
        <f t="shared" si="18"/>
        <v>0.93817514371492527</v>
      </c>
      <c r="AF32">
        <f t="shared" si="19"/>
        <v>-26.125207243588857</v>
      </c>
      <c r="AG32">
        <f t="shared" si="20"/>
        <v>12.853553667414323</v>
      </c>
      <c r="AH32">
        <f t="shared" si="21"/>
        <v>0.84077980372193573</v>
      </c>
      <c r="AI32">
        <f t="shared" si="22"/>
        <v>-3.4338707473757779E-4</v>
      </c>
      <c r="AJ32">
        <v>33</v>
      </c>
      <c r="AK32">
        <v>8</v>
      </c>
      <c r="AL32">
        <f t="shared" si="23"/>
        <v>1</v>
      </c>
      <c r="AM32">
        <f t="shared" si="24"/>
        <v>0</v>
      </c>
      <c r="AN32">
        <f t="shared" si="25"/>
        <v>54881.005366679507</v>
      </c>
      <c r="AO32">
        <f t="shared" si="26"/>
        <v>75.161000000000001</v>
      </c>
      <c r="AP32">
        <f t="shared" si="27"/>
        <v>63.360542997605108</v>
      </c>
      <c r="AQ32">
        <f t="shared" si="28"/>
        <v>0.8429976051091006</v>
      </c>
      <c r="AR32">
        <f t="shared" si="29"/>
        <v>0.16538537786056412</v>
      </c>
      <c r="AS32">
        <v>1689718607.0999999</v>
      </c>
      <c r="AT32">
        <v>400.06099999999998</v>
      </c>
      <c r="AU32">
        <v>402.661</v>
      </c>
      <c r="AV32">
        <v>11.119199999999999</v>
      </c>
      <c r="AW32">
        <v>10.2928</v>
      </c>
      <c r="AX32">
        <v>403.11099999999999</v>
      </c>
      <c r="AY32">
        <v>11.2714</v>
      </c>
      <c r="AZ32">
        <v>399.952</v>
      </c>
      <c r="BA32">
        <v>100.83799999999999</v>
      </c>
      <c r="BB32">
        <v>0.100302</v>
      </c>
      <c r="BC32">
        <v>17.996500000000001</v>
      </c>
      <c r="BD32">
        <v>18.105899999999998</v>
      </c>
      <c r="BE32">
        <v>999.9</v>
      </c>
      <c r="BF32">
        <v>0</v>
      </c>
      <c r="BG32">
        <v>0</v>
      </c>
      <c r="BH32">
        <v>9983.1200000000008</v>
      </c>
      <c r="BI32">
        <v>0</v>
      </c>
      <c r="BJ32">
        <v>5.5030700000000001</v>
      </c>
      <c r="BK32">
        <v>-2.6000100000000002</v>
      </c>
      <c r="BL32">
        <v>404.55900000000003</v>
      </c>
      <c r="BM32">
        <v>406.84800000000001</v>
      </c>
      <c r="BN32">
        <v>0.82637400000000005</v>
      </c>
      <c r="BO32">
        <v>402.661</v>
      </c>
      <c r="BP32">
        <v>10.2928</v>
      </c>
      <c r="BQ32">
        <v>1.12124</v>
      </c>
      <c r="BR32">
        <v>1.0379100000000001</v>
      </c>
      <c r="BS32">
        <v>8.59497</v>
      </c>
      <c r="BT32">
        <v>7.4596999999999998</v>
      </c>
      <c r="BU32">
        <v>75.161000000000001</v>
      </c>
      <c r="BV32">
        <v>0.90003200000000005</v>
      </c>
      <c r="BW32">
        <v>9.9967600000000004E-2</v>
      </c>
      <c r="BX32">
        <v>0</v>
      </c>
      <c r="BY32">
        <v>2.2610000000000001</v>
      </c>
      <c r="BZ32">
        <v>0</v>
      </c>
      <c r="CA32">
        <v>543.14400000000001</v>
      </c>
      <c r="CB32">
        <v>580.20399999999995</v>
      </c>
      <c r="CC32">
        <v>33</v>
      </c>
      <c r="CD32">
        <v>37.936999999999998</v>
      </c>
      <c r="CE32">
        <v>35.811999999999998</v>
      </c>
      <c r="CF32">
        <v>36.936999999999998</v>
      </c>
      <c r="CG32">
        <v>33.561999999999998</v>
      </c>
      <c r="CH32">
        <v>67.650000000000006</v>
      </c>
      <c r="CI32">
        <v>7.51</v>
      </c>
      <c r="CJ32">
        <v>0</v>
      </c>
      <c r="CK32">
        <v>1689718615.7</v>
      </c>
      <c r="CL32">
        <v>0</v>
      </c>
      <c r="CM32">
        <v>1689717580.0999999</v>
      </c>
      <c r="CN32" t="s">
        <v>353</v>
      </c>
      <c r="CO32">
        <v>1689717571.0999999</v>
      </c>
      <c r="CP32">
        <v>1689717580.0999999</v>
      </c>
      <c r="CQ32">
        <v>44</v>
      </c>
      <c r="CR32">
        <v>-8.5999999999999993E-2</v>
      </c>
      <c r="CS32">
        <v>2E-3</v>
      </c>
      <c r="CT32">
        <v>-3.05</v>
      </c>
      <c r="CU32">
        <v>-0.152</v>
      </c>
      <c r="CV32">
        <v>410</v>
      </c>
      <c r="CW32">
        <v>10</v>
      </c>
      <c r="CX32">
        <v>0.28999999999999998</v>
      </c>
      <c r="CY32">
        <v>0.08</v>
      </c>
      <c r="CZ32">
        <v>2.9889577165210399</v>
      </c>
      <c r="DA32">
        <v>-0.39210949485121399</v>
      </c>
      <c r="DB32">
        <v>6.4680734481215502E-2</v>
      </c>
      <c r="DC32">
        <v>1</v>
      </c>
      <c r="DD32">
        <v>402.66961904761899</v>
      </c>
      <c r="DE32">
        <v>-0.41337662337654002</v>
      </c>
      <c r="DF32">
        <v>5.4216037155134997E-2</v>
      </c>
      <c r="DG32">
        <v>-1</v>
      </c>
      <c r="DH32">
        <v>74.981919047619101</v>
      </c>
      <c r="DI32">
        <v>0.67909651176768204</v>
      </c>
      <c r="DJ32">
        <v>0.173495872378642</v>
      </c>
      <c r="DK32">
        <v>1</v>
      </c>
      <c r="DL32">
        <v>2</v>
      </c>
      <c r="DM32">
        <v>2</v>
      </c>
      <c r="DN32" t="s">
        <v>354</v>
      </c>
      <c r="DO32">
        <v>2.7361900000000001</v>
      </c>
      <c r="DP32">
        <v>2.8382999999999998</v>
      </c>
      <c r="DQ32">
        <v>9.8095799999999997E-2</v>
      </c>
      <c r="DR32">
        <v>9.7537700000000005E-2</v>
      </c>
      <c r="DS32">
        <v>7.0605000000000001E-2</v>
      </c>
      <c r="DT32">
        <v>6.4958199999999994E-2</v>
      </c>
      <c r="DU32">
        <v>26392.3</v>
      </c>
      <c r="DV32">
        <v>27953.200000000001</v>
      </c>
      <c r="DW32">
        <v>27381.7</v>
      </c>
      <c r="DX32">
        <v>29066.1</v>
      </c>
      <c r="DY32">
        <v>33554.9</v>
      </c>
      <c r="DZ32">
        <v>36237.199999999997</v>
      </c>
      <c r="EA32">
        <v>36608.6</v>
      </c>
      <c r="EB32">
        <v>39440.6</v>
      </c>
      <c r="EC32">
        <v>1.88273</v>
      </c>
      <c r="ED32">
        <v>2.0831499999999998</v>
      </c>
      <c r="EE32">
        <v>7.0642700000000003E-2</v>
      </c>
      <c r="EF32">
        <v>0</v>
      </c>
      <c r="EG32">
        <v>16.932400000000001</v>
      </c>
      <c r="EH32">
        <v>999.9</v>
      </c>
      <c r="EI32">
        <v>38.963000000000001</v>
      </c>
      <c r="EJ32">
        <v>25.286999999999999</v>
      </c>
      <c r="EK32">
        <v>12.498699999999999</v>
      </c>
      <c r="EL32">
        <v>62.339700000000001</v>
      </c>
      <c r="EM32">
        <v>28.950299999999999</v>
      </c>
      <c r="EN32">
        <v>1</v>
      </c>
      <c r="EO32">
        <v>-0.38113599999999997</v>
      </c>
      <c r="EP32">
        <v>1.99038</v>
      </c>
      <c r="EQ32">
        <v>19.9101</v>
      </c>
      <c r="ER32">
        <v>5.2189399999999999</v>
      </c>
      <c r="ES32">
        <v>11.9261</v>
      </c>
      <c r="ET32">
        <v>4.9555999999999996</v>
      </c>
      <c r="EU32">
        <v>3.2976999999999999</v>
      </c>
      <c r="EV32">
        <v>60.9</v>
      </c>
      <c r="EW32">
        <v>9999</v>
      </c>
      <c r="EX32">
        <v>120.9</v>
      </c>
      <c r="EY32">
        <v>4159.6000000000004</v>
      </c>
      <c r="EZ32">
        <v>1.8601700000000001</v>
      </c>
      <c r="FA32">
        <v>1.85928</v>
      </c>
      <c r="FB32">
        <v>1.86507</v>
      </c>
      <c r="FC32">
        <v>1.86907</v>
      </c>
      <c r="FD32">
        <v>1.86385</v>
      </c>
      <c r="FE32">
        <v>1.8638600000000001</v>
      </c>
      <c r="FF32">
        <v>1.8638600000000001</v>
      </c>
      <c r="FG32">
        <v>1.8636299999999999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-3.05</v>
      </c>
      <c r="FV32">
        <v>-0.1522</v>
      </c>
      <c r="FW32">
        <v>-3.0502999999999898</v>
      </c>
      <c r="FX32">
        <v>0</v>
      </c>
      <c r="FY32">
        <v>0</v>
      </c>
      <c r="FZ32">
        <v>0</v>
      </c>
      <c r="GA32">
        <v>-0.152145454545453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17.3</v>
      </c>
      <c r="GJ32">
        <v>17.100000000000001</v>
      </c>
      <c r="GK32">
        <v>1.0339400000000001</v>
      </c>
      <c r="GL32">
        <v>2.5549300000000001</v>
      </c>
      <c r="GM32">
        <v>1.4477500000000001</v>
      </c>
      <c r="GN32">
        <v>2.3010299999999999</v>
      </c>
      <c r="GO32">
        <v>1.5466299999999999</v>
      </c>
      <c r="GP32">
        <v>2.4072300000000002</v>
      </c>
      <c r="GQ32">
        <v>27.9756</v>
      </c>
      <c r="GR32">
        <v>13.4666</v>
      </c>
      <c r="GS32">
        <v>18</v>
      </c>
      <c r="GT32">
        <v>356.82100000000003</v>
      </c>
      <c r="GU32">
        <v>702.20399999999995</v>
      </c>
      <c r="GV32">
        <v>16.051200000000001</v>
      </c>
      <c r="GW32">
        <v>22.371099999999998</v>
      </c>
      <c r="GX32">
        <v>29.9999</v>
      </c>
      <c r="GY32">
        <v>22.386299999999999</v>
      </c>
      <c r="GZ32">
        <v>22.375299999999999</v>
      </c>
      <c r="HA32">
        <v>20.703600000000002</v>
      </c>
      <c r="HB32">
        <v>20</v>
      </c>
      <c r="HC32">
        <v>-30</v>
      </c>
      <c r="HD32">
        <v>16.0535</v>
      </c>
      <c r="HE32">
        <v>402.59500000000003</v>
      </c>
      <c r="HF32">
        <v>0</v>
      </c>
      <c r="HG32">
        <v>100.855</v>
      </c>
      <c r="HH32">
        <v>95.843100000000007</v>
      </c>
    </row>
    <row r="33" spans="1:216" x14ac:dyDescent="0.2">
      <c r="A33">
        <v>15</v>
      </c>
      <c r="B33">
        <v>1689718669</v>
      </c>
      <c r="C33">
        <v>854.90000009536698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397</v>
      </c>
      <c r="K33" t="s">
        <v>352</v>
      </c>
      <c r="L33">
        <v>1689718669</v>
      </c>
      <c r="M33">
        <f t="shared" si="0"/>
        <v>5.819078922006983E-4</v>
      </c>
      <c r="N33">
        <f t="shared" si="1"/>
        <v>0.58190789220069827</v>
      </c>
      <c r="O33">
        <f t="shared" si="2"/>
        <v>1.2522835705750128</v>
      </c>
      <c r="P33">
        <f t="shared" si="3"/>
        <v>400.07799999999997</v>
      </c>
      <c r="Q33">
        <f t="shared" si="4"/>
        <v>361.8872604978385</v>
      </c>
      <c r="R33">
        <f t="shared" si="5"/>
        <v>36.527802181080922</v>
      </c>
      <c r="S33">
        <f t="shared" si="6"/>
        <v>40.382659563363596</v>
      </c>
      <c r="T33">
        <f t="shared" si="7"/>
        <v>6.2360082633920462E-2</v>
      </c>
      <c r="U33">
        <f t="shared" si="8"/>
        <v>3.0119578383859409</v>
      </c>
      <c r="V33">
        <f t="shared" si="9"/>
        <v>6.1651593124588754E-2</v>
      </c>
      <c r="W33">
        <f t="shared" si="10"/>
        <v>3.8595229867827416E-2</v>
      </c>
      <c r="X33">
        <f t="shared" si="11"/>
        <v>9.9469019999999997</v>
      </c>
      <c r="Y33">
        <f t="shared" si="12"/>
        <v>17.889659088929672</v>
      </c>
      <c r="Z33">
        <f t="shared" si="13"/>
        <v>17.889659088929672</v>
      </c>
      <c r="AA33">
        <f t="shared" si="14"/>
        <v>2.0569488676250973</v>
      </c>
      <c r="AB33">
        <f t="shared" si="15"/>
        <v>54.102015409588034</v>
      </c>
      <c r="AC33">
        <f t="shared" si="16"/>
        <v>1.1192294560120799</v>
      </c>
      <c r="AD33">
        <f t="shared" si="17"/>
        <v>2.068738932438603</v>
      </c>
      <c r="AE33">
        <f t="shared" si="18"/>
        <v>0.93771941161301742</v>
      </c>
      <c r="AF33">
        <f t="shared" si="19"/>
        <v>-25.662138046050796</v>
      </c>
      <c r="AG33">
        <f t="shared" si="20"/>
        <v>14.750808092312404</v>
      </c>
      <c r="AH33">
        <f t="shared" si="21"/>
        <v>0.9639764220295659</v>
      </c>
      <c r="AI33">
        <f t="shared" si="22"/>
        <v>-4.5153170882628046E-4</v>
      </c>
      <c r="AJ33">
        <v>33</v>
      </c>
      <c r="AK33">
        <v>8</v>
      </c>
      <c r="AL33">
        <f t="shared" si="23"/>
        <v>1</v>
      </c>
      <c r="AM33">
        <f t="shared" si="24"/>
        <v>0</v>
      </c>
      <c r="AN33">
        <f t="shared" si="25"/>
        <v>54946.136854586788</v>
      </c>
      <c r="AO33">
        <f t="shared" si="26"/>
        <v>60.14</v>
      </c>
      <c r="AP33">
        <f t="shared" si="27"/>
        <v>50.698199999999993</v>
      </c>
      <c r="AQ33">
        <f t="shared" si="28"/>
        <v>0.84300299301629522</v>
      </c>
      <c r="AR33">
        <f t="shared" si="29"/>
        <v>0.16539577652144993</v>
      </c>
      <c r="AS33">
        <v>1689718669</v>
      </c>
      <c r="AT33">
        <v>400.07799999999997</v>
      </c>
      <c r="AU33">
        <v>402.17200000000003</v>
      </c>
      <c r="AV33">
        <v>11.0884</v>
      </c>
      <c r="AW33">
        <v>10.276999999999999</v>
      </c>
      <c r="AX33">
        <v>403.12799999999999</v>
      </c>
      <c r="AY33">
        <v>11.240500000000001</v>
      </c>
      <c r="AZ33">
        <v>400.13799999999998</v>
      </c>
      <c r="BA33">
        <v>100.837</v>
      </c>
      <c r="BB33">
        <v>9.9966200000000005E-2</v>
      </c>
      <c r="BC33">
        <v>17.980499999999999</v>
      </c>
      <c r="BD33">
        <v>18.078700000000001</v>
      </c>
      <c r="BE33">
        <v>999.9</v>
      </c>
      <c r="BF33">
        <v>0</v>
      </c>
      <c r="BG33">
        <v>0</v>
      </c>
      <c r="BH33">
        <v>9995</v>
      </c>
      <c r="BI33">
        <v>0</v>
      </c>
      <c r="BJ33">
        <v>5.4365899999999998</v>
      </c>
      <c r="BK33">
        <v>-2.09375</v>
      </c>
      <c r="BL33">
        <v>404.56400000000002</v>
      </c>
      <c r="BM33">
        <v>406.34800000000001</v>
      </c>
      <c r="BN33">
        <v>0.81134399999999995</v>
      </c>
      <c r="BO33">
        <v>402.17200000000003</v>
      </c>
      <c r="BP33">
        <v>10.276999999999999</v>
      </c>
      <c r="BQ33">
        <v>1.11812</v>
      </c>
      <c r="BR33">
        <v>1.0363</v>
      </c>
      <c r="BS33">
        <v>8.5538000000000007</v>
      </c>
      <c r="BT33">
        <v>7.4370399999999997</v>
      </c>
      <c r="BU33">
        <v>60.14</v>
      </c>
      <c r="BV33">
        <v>0.89989699999999995</v>
      </c>
      <c r="BW33">
        <v>0.100103</v>
      </c>
      <c r="BX33">
        <v>0</v>
      </c>
      <c r="BY33">
        <v>2.3917000000000002</v>
      </c>
      <c r="BZ33">
        <v>0</v>
      </c>
      <c r="CA33">
        <v>477.36399999999998</v>
      </c>
      <c r="CB33">
        <v>464.233</v>
      </c>
      <c r="CC33">
        <v>32.811999999999998</v>
      </c>
      <c r="CD33">
        <v>37.75</v>
      </c>
      <c r="CE33">
        <v>35.686999999999998</v>
      </c>
      <c r="CF33">
        <v>36.811999999999998</v>
      </c>
      <c r="CG33">
        <v>33.436999999999998</v>
      </c>
      <c r="CH33">
        <v>54.12</v>
      </c>
      <c r="CI33">
        <v>6.02</v>
      </c>
      <c r="CJ33">
        <v>0</v>
      </c>
      <c r="CK33">
        <v>1689718677.5</v>
      </c>
      <c r="CL33">
        <v>0</v>
      </c>
      <c r="CM33">
        <v>1689717580.0999999</v>
      </c>
      <c r="CN33" t="s">
        <v>353</v>
      </c>
      <c r="CO33">
        <v>1689717571.0999999</v>
      </c>
      <c r="CP33">
        <v>1689717580.0999999</v>
      </c>
      <c r="CQ33">
        <v>44</v>
      </c>
      <c r="CR33">
        <v>-8.5999999999999993E-2</v>
      </c>
      <c r="CS33">
        <v>2E-3</v>
      </c>
      <c r="CT33">
        <v>-3.05</v>
      </c>
      <c r="CU33">
        <v>-0.152</v>
      </c>
      <c r="CV33">
        <v>410</v>
      </c>
      <c r="CW33">
        <v>10</v>
      </c>
      <c r="CX33">
        <v>0.28999999999999998</v>
      </c>
      <c r="CY33">
        <v>0.08</v>
      </c>
      <c r="CZ33">
        <v>2.3655416868686299</v>
      </c>
      <c r="DA33">
        <v>2.43669873375904E-2</v>
      </c>
      <c r="DB33">
        <v>4.5031565006465303E-2</v>
      </c>
      <c r="DC33">
        <v>1</v>
      </c>
      <c r="DD33">
        <v>402.158238095238</v>
      </c>
      <c r="DE33">
        <v>-1.39113691480416E-2</v>
      </c>
      <c r="DF33">
        <v>2.7370308490188899E-2</v>
      </c>
      <c r="DG33">
        <v>-1</v>
      </c>
      <c r="DH33">
        <v>60.020389999999999</v>
      </c>
      <c r="DI33">
        <v>-0.40233581419389802</v>
      </c>
      <c r="DJ33">
        <v>0.14863710472153299</v>
      </c>
      <c r="DK33">
        <v>1</v>
      </c>
      <c r="DL33">
        <v>2</v>
      </c>
      <c r="DM33">
        <v>2</v>
      </c>
      <c r="DN33" t="s">
        <v>354</v>
      </c>
      <c r="DO33">
        <v>2.7367900000000001</v>
      </c>
      <c r="DP33">
        <v>2.8380700000000001</v>
      </c>
      <c r="DQ33">
        <v>9.8107600000000003E-2</v>
      </c>
      <c r="DR33">
        <v>9.7455399999999998E-2</v>
      </c>
      <c r="DS33">
        <v>7.04655E-2</v>
      </c>
      <c r="DT33">
        <v>6.4888399999999999E-2</v>
      </c>
      <c r="DU33">
        <v>26394</v>
      </c>
      <c r="DV33">
        <v>27957.4</v>
      </c>
      <c r="DW33">
        <v>27383.599999999999</v>
      </c>
      <c r="DX33">
        <v>29067.7</v>
      </c>
      <c r="DY33">
        <v>33562.6</v>
      </c>
      <c r="DZ33">
        <v>36241.9</v>
      </c>
      <c r="EA33">
        <v>36611.5</v>
      </c>
      <c r="EB33">
        <v>39442.9</v>
      </c>
      <c r="EC33">
        <v>1.8829499999999999</v>
      </c>
      <c r="ED33">
        <v>2.0844800000000001</v>
      </c>
      <c r="EE33">
        <v>7.0400500000000005E-2</v>
      </c>
      <c r="EF33">
        <v>0</v>
      </c>
      <c r="EG33">
        <v>16.909199999999998</v>
      </c>
      <c r="EH33">
        <v>999.9</v>
      </c>
      <c r="EI33">
        <v>38.914999999999999</v>
      </c>
      <c r="EJ33">
        <v>25.266999999999999</v>
      </c>
      <c r="EK33">
        <v>12.4673</v>
      </c>
      <c r="EL33">
        <v>61.899799999999999</v>
      </c>
      <c r="EM33">
        <v>29.046500000000002</v>
      </c>
      <c r="EN33">
        <v>1</v>
      </c>
      <c r="EO33">
        <v>-0.38235999999999998</v>
      </c>
      <c r="EP33">
        <v>2.8528600000000002</v>
      </c>
      <c r="EQ33">
        <v>19.8369</v>
      </c>
      <c r="ER33">
        <v>5.2175900000000004</v>
      </c>
      <c r="ES33">
        <v>11.9261</v>
      </c>
      <c r="ET33">
        <v>4.9555499999999997</v>
      </c>
      <c r="EU33">
        <v>3.2978299999999998</v>
      </c>
      <c r="EV33">
        <v>60.9</v>
      </c>
      <c r="EW33">
        <v>9999</v>
      </c>
      <c r="EX33">
        <v>120.9</v>
      </c>
      <c r="EY33">
        <v>4160.8999999999996</v>
      </c>
      <c r="EZ33">
        <v>1.86009</v>
      </c>
      <c r="FA33">
        <v>1.85928</v>
      </c>
      <c r="FB33">
        <v>1.86503</v>
      </c>
      <c r="FC33">
        <v>1.8690599999999999</v>
      </c>
      <c r="FD33">
        <v>1.86385</v>
      </c>
      <c r="FE33">
        <v>1.8638600000000001</v>
      </c>
      <c r="FF33">
        <v>1.8638600000000001</v>
      </c>
      <c r="FG33">
        <v>1.86364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-3.05</v>
      </c>
      <c r="FV33">
        <v>-0.15210000000000001</v>
      </c>
      <c r="FW33">
        <v>-3.0502999999999898</v>
      </c>
      <c r="FX33">
        <v>0</v>
      </c>
      <c r="FY33">
        <v>0</v>
      </c>
      <c r="FZ33">
        <v>0</v>
      </c>
      <c r="GA33">
        <v>-0.152145454545453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18.3</v>
      </c>
      <c r="GJ33">
        <v>18.100000000000001</v>
      </c>
      <c r="GK33">
        <v>1.0339400000000001</v>
      </c>
      <c r="GL33">
        <v>2.5585900000000001</v>
      </c>
      <c r="GM33">
        <v>1.4477500000000001</v>
      </c>
      <c r="GN33">
        <v>2.3022499999999999</v>
      </c>
      <c r="GO33">
        <v>1.5466299999999999</v>
      </c>
      <c r="GP33">
        <v>2.4487299999999999</v>
      </c>
      <c r="GQ33">
        <v>27.954699999999999</v>
      </c>
      <c r="GR33">
        <v>13.457800000000001</v>
      </c>
      <c r="GS33">
        <v>18</v>
      </c>
      <c r="GT33">
        <v>356.67599999999999</v>
      </c>
      <c r="GU33">
        <v>702.98099999999999</v>
      </c>
      <c r="GV33">
        <v>15.5871</v>
      </c>
      <c r="GW33">
        <v>22.324100000000001</v>
      </c>
      <c r="GX33">
        <v>29.9999</v>
      </c>
      <c r="GY33">
        <v>22.3474</v>
      </c>
      <c r="GZ33">
        <v>22.339099999999998</v>
      </c>
      <c r="HA33">
        <v>20.6845</v>
      </c>
      <c r="HB33">
        <v>20</v>
      </c>
      <c r="HC33">
        <v>-30</v>
      </c>
      <c r="HD33">
        <v>15.6241</v>
      </c>
      <c r="HE33">
        <v>402.10700000000003</v>
      </c>
      <c r="HF33">
        <v>0</v>
      </c>
      <c r="HG33">
        <v>100.86199999999999</v>
      </c>
      <c r="HH33">
        <v>95.848500000000001</v>
      </c>
    </row>
    <row r="34" spans="1:216" x14ac:dyDescent="0.2">
      <c r="A34">
        <v>16</v>
      </c>
      <c r="B34">
        <v>1689718730</v>
      </c>
      <c r="C34">
        <v>915.90000009536698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397</v>
      </c>
      <c r="K34" t="s">
        <v>352</v>
      </c>
      <c r="L34">
        <v>1689718730</v>
      </c>
      <c r="M34">
        <f t="shared" si="0"/>
        <v>5.8134831645182468E-4</v>
      </c>
      <c r="N34">
        <f t="shared" si="1"/>
        <v>0.58134831645182472</v>
      </c>
      <c r="O34">
        <f t="shared" si="2"/>
        <v>1.0357845676668282</v>
      </c>
      <c r="P34">
        <f t="shared" si="3"/>
        <v>400.041</v>
      </c>
      <c r="Q34">
        <f t="shared" si="4"/>
        <v>367.63542148431122</v>
      </c>
      <c r="R34">
        <f t="shared" si="5"/>
        <v>37.109434839054465</v>
      </c>
      <c r="S34">
        <f t="shared" si="6"/>
        <v>40.380481735173895</v>
      </c>
      <c r="T34">
        <f t="shared" si="7"/>
        <v>6.277399894975097E-2</v>
      </c>
      <c r="U34">
        <f t="shared" si="8"/>
        <v>3.013748237827869</v>
      </c>
      <c r="V34">
        <f t="shared" si="9"/>
        <v>6.2056552605433003E-2</v>
      </c>
      <c r="W34">
        <f t="shared" si="10"/>
        <v>3.8849121754211638E-2</v>
      </c>
      <c r="X34">
        <f t="shared" si="11"/>
        <v>8.2729070039904027</v>
      </c>
      <c r="Y34">
        <f t="shared" si="12"/>
        <v>17.833778343822416</v>
      </c>
      <c r="Z34">
        <f t="shared" si="13"/>
        <v>17.833778343822416</v>
      </c>
      <c r="AA34">
        <f t="shared" si="14"/>
        <v>2.0497255338075266</v>
      </c>
      <c r="AB34">
        <f t="shared" si="15"/>
        <v>54.246594701282177</v>
      </c>
      <c r="AC34">
        <f t="shared" si="16"/>
        <v>1.1189495979930801</v>
      </c>
      <c r="AD34">
        <f t="shared" si="17"/>
        <v>2.0627093813994422</v>
      </c>
      <c r="AE34">
        <f t="shared" si="18"/>
        <v>0.93077593581444651</v>
      </c>
      <c r="AF34">
        <f t="shared" si="19"/>
        <v>-25.637460755525467</v>
      </c>
      <c r="AG34">
        <f t="shared" si="20"/>
        <v>16.299981293265226</v>
      </c>
      <c r="AH34">
        <f t="shared" si="21"/>
        <v>1.0640219463706124</v>
      </c>
      <c r="AI34">
        <f t="shared" si="22"/>
        <v>-5.5051189922750154E-4</v>
      </c>
      <c r="AJ34">
        <v>33</v>
      </c>
      <c r="AK34">
        <v>8</v>
      </c>
      <c r="AL34">
        <f t="shared" si="23"/>
        <v>1</v>
      </c>
      <c r="AM34">
        <f t="shared" si="24"/>
        <v>0</v>
      </c>
      <c r="AN34">
        <f t="shared" si="25"/>
        <v>55006.652353493126</v>
      </c>
      <c r="AO34">
        <f t="shared" si="26"/>
        <v>50.021299999999997</v>
      </c>
      <c r="AP34">
        <f t="shared" si="27"/>
        <v>42.167895898440619</v>
      </c>
      <c r="AQ34">
        <f t="shared" si="28"/>
        <v>0.84299880047980802</v>
      </c>
      <c r="AR34">
        <f t="shared" si="29"/>
        <v>0.16538768492602957</v>
      </c>
      <c r="AS34">
        <v>1689718730</v>
      </c>
      <c r="AT34">
        <v>400.041</v>
      </c>
      <c r="AU34">
        <v>401.83</v>
      </c>
      <c r="AV34">
        <v>11.0852</v>
      </c>
      <c r="AW34">
        <v>10.2743</v>
      </c>
      <c r="AX34">
        <v>403.09199999999998</v>
      </c>
      <c r="AY34">
        <v>11.237399999999999</v>
      </c>
      <c r="AZ34">
        <v>400.00099999999998</v>
      </c>
      <c r="BA34">
        <v>100.84099999999999</v>
      </c>
      <c r="BB34">
        <v>9.9857899999999999E-2</v>
      </c>
      <c r="BC34">
        <v>17.934100000000001</v>
      </c>
      <c r="BD34">
        <v>18.031500000000001</v>
      </c>
      <c r="BE34">
        <v>999.9</v>
      </c>
      <c r="BF34">
        <v>0</v>
      </c>
      <c r="BG34">
        <v>0</v>
      </c>
      <c r="BH34">
        <v>10004.4</v>
      </c>
      <c r="BI34">
        <v>0</v>
      </c>
      <c r="BJ34">
        <v>5.3848900000000004</v>
      </c>
      <c r="BK34">
        <v>-1.7888200000000001</v>
      </c>
      <c r="BL34">
        <v>404.52600000000001</v>
      </c>
      <c r="BM34">
        <v>406.00200000000001</v>
      </c>
      <c r="BN34">
        <v>0.81090499999999999</v>
      </c>
      <c r="BO34">
        <v>401.83</v>
      </c>
      <c r="BP34">
        <v>10.2743</v>
      </c>
      <c r="BQ34">
        <v>1.11785</v>
      </c>
      <c r="BR34">
        <v>1.03607</v>
      </c>
      <c r="BS34">
        <v>8.5502300000000009</v>
      </c>
      <c r="BT34">
        <v>7.4337999999999997</v>
      </c>
      <c r="BU34">
        <v>50.021299999999997</v>
      </c>
      <c r="BV34">
        <v>0.90009499999999998</v>
      </c>
      <c r="BW34">
        <v>9.9905300000000002E-2</v>
      </c>
      <c r="BX34">
        <v>0</v>
      </c>
      <c r="BY34">
        <v>2.2787999999999999</v>
      </c>
      <c r="BZ34">
        <v>0</v>
      </c>
      <c r="CA34">
        <v>444.721</v>
      </c>
      <c r="CB34">
        <v>386.14499999999998</v>
      </c>
      <c r="CC34">
        <v>32.625</v>
      </c>
      <c r="CD34">
        <v>37.625</v>
      </c>
      <c r="CE34">
        <v>35.5</v>
      </c>
      <c r="CF34">
        <v>36.686999999999998</v>
      </c>
      <c r="CG34">
        <v>33.25</v>
      </c>
      <c r="CH34">
        <v>45.02</v>
      </c>
      <c r="CI34">
        <v>5</v>
      </c>
      <c r="CJ34">
        <v>0</v>
      </c>
      <c r="CK34">
        <v>1689718738.7</v>
      </c>
      <c r="CL34">
        <v>0</v>
      </c>
      <c r="CM34">
        <v>1689717580.0999999</v>
      </c>
      <c r="CN34" t="s">
        <v>353</v>
      </c>
      <c r="CO34">
        <v>1689717571.0999999</v>
      </c>
      <c r="CP34">
        <v>1689717580.0999999</v>
      </c>
      <c r="CQ34">
        <v>44</v>
      </c>
      <c r="CR34">
        <v>-8.5999999999999993E-2</v>
      </c>
      <c r="CS34">
        <v>2E-3</v>
      </c>
      <c r="CT34">
        <v>-3.05</v>
      </c>
      <c r="CU34">
        <v>-0.152</v>
      </c>
      <c r="CV34">
        <v>410</v>
      </c>
      <c r="CW34">
        <v>10</v>
      </c>
      <c r="CX34">
        <v>0.28999999999999998</v>
      </c>
      <c r="CY34">
        <v>0.08</v>
      </c>
      <c r="CZ34">
        <v>1.91544570441127</v>
      </c>
      <c r="DA34">
        <v>0.41430679264842502</v>
      </c>
      <c r="DB34">
        <v>8.3607091105713696E-2</v>
      </c>
      <c r="DC34">
        <v>1</v>
      </c>
      <c r="DD34">
        <v>401.816380952381</v>
      </c>
      <c r="DE34">
        <v>-7.6597402597397904E-2</v>
      </c>
      <c r="DF34">
        <v>4.7285834172385098E-2</v>
      </c>
      <c r="DG34">
        <v>-1</v>
      </c>
      <c r="DH34">
        <v>49.993614999999998</v>
      </c>
      <c r="DI34">
        <v>0.110680732782754</v>
      </c>
      <c r="DJ34">
        <v>7.2194870143245604E-2</v>
      </c>
      <c r="DK34">
        <v>1</v>
      </c>
      <c r="DL34">
        <v>2</v>
      </c>
      <c r="DM34">
        <v>2</v>
      </c>
      <c r="DN34" t="s">
        <v>354</v>
      </c>
      <c r="DO34">
        <v>2.7364299999999999</v>
      </c>
      <c r="DP34">
        <v>2.8380399999999999</v>
      </c>
      <c r="DQ34">
        <v>9.8113000000000006E-2</v>
      </c>
      <c r="DR34">
        <v>9.7404099999999993E-2</v>
      </c>
      <c r="DS34">
        <v>7.0459499999999994E-2</v>
      </c>
      <c r="DT34">
        <v>6.4883499999999997E-2</v>
      </c>
      <c r="DU34">
        <v>26395.4</v>
      </c>
      <c r="DV34">
        <v>27961.599999999999</v>
      </c>
      <c r="DW34">
        <v>27385.1</v>
      </c>
      <c r="DX34">
        <v>29070.2</v>
      </c>
      <c r="DY34">
        <v>33564.5</v>
      </c>
      <c r="DZ34">
        <v>36245.300000000003</v>
      </c>
      <c r="EA34">
        <v>36613.300000000003</v>
      </c>
      <c r="EB34">
        <v>39446.400000000001</v>
      </c>
      <c r="EC34">
        <v>1.8833500000000001</v>
      </c>
      <c r="ED34">
        <v>2.0851000000000002</v>
      </c>
      <c r="EE34">
        <v>6.8869399999999997E-2</v>
      </c>
      <c r="EF34">
        <v>0</v>
      </c>
      <c r="EG34">
        <v>16.8873</v>
      </c>
      <c r="EH34">
        <v>999.9</v>
      </c>
      <c r="EI34">
        <v>38.896000000000001</v>
      </c>
      <c r="EJ34">
        <v>25.286999999999999</v>
      </c>
      <c r="EK34">
        <v>12.476800000000001</v>
      </c>
      <c r="EL34">
        <v>62.159799999999997</v>
      </c>
      <c r="EM34">
        <v>29.1907</v>
      </c>
      <c r="EN34">
        <v>1</v>
      </c>
      <c r="EO34">
        <v>-0.38845499999999999</v>
      </c>
      <c r="EP34">
        <v>1.69224</v>
      </c>
      <c r="EQ34">
        <v>19.930099999999999</v>
      </c>
      <c r="ER34">
        <v>5.2187900000000003</v>
      </c>
      <c r="ES34">
        <v>11.9261</v>
      </c>
      <c r="ET34">
        <v>4.9555999999999996</v>
      </c>
      <c r="EU34">
        <v>3.2977799999999999</v>
      </c>
      <c r="EV34">
        <v>60.9</v>
      </c>
      <c r="EW34">
        <v>9999</v>
      </c>
      <c r="EX34">
        <v>120.9</v>
      </c>
      <c r="EY34">
        <v>4162.5</v>
      </c>
      <c r="EZ34">
        <v>1.8601700000000001</v>
      </c>
      <c r="FA34">
        <v>1.85928</v>
      </c>
      <c r="FB34">
        <v>1.8650800000000001</v>
      </c>
      <c r="FC34">
        <v>1.86911</v>
      </c>
      <c r="FD34">
        <v>1.8638600000000001</v>
      </c>
      <c r="FE34">
        <v>1.8638600000000001</v>
      </c>
      <c r="FF34">
        <v>1.8638600000000001</v>
      </c>
      <c r="FG34">
        <v>1.8636699999999999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-3.0510000000000002</v>
      </c>
      <c r="FV34">
        <v>-0.1522</v>
      </c>
      <c r="FW34">
        <v>-3.0502999999999898</v>
      </c>
      <c r="FX34">
        <v>0</v>
      </c>
      <c r="FY34">
        <v>0</v>
      </c>
      <c r="FZ34">
        <v>0</v>
      </c>
      <c r="GA34">
        <v>-0.152145454545453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19.3</v>
      </c>
      <c r="GJ34">
        <v>19.2</v>
      </c>
      <c r="GK34">
        <v>1.03271</v>
      </c>
      <c r="GL34">
        <v>2.5622600000000002</v>
      </c>
      <c r="GM34">
        <v>1.4489700000000001</v>
      </c>
      <c r="GN34">
        <v>2.2997999999999998</v>
      </c>
      <c r="GO34">
        <v>1.5466299999999999</v>
      </c>
      <c r="GP34">
        <v>2.4072300000000002</v>
      </c>
      <c r="GQ34">
        <v>27.954699999999999</v>
      </c>
      <c r="GR34">
        <v>13.4491</v>
      </c>
      <c r="GS34">
        <v>18</v>
      </c>
      <c r="GT34">
        <v>356.642</v>
      </c>
      <c r="GU34">
        <v>703.13300000000004</v>
      </c>
      <c r="GV34">
        <v>16.0871</v>
      </c>
      <c r="GW34">
        <v>22.2898</v>
      </c>
      <c r="GX34">
        <v>29.9999</v>
      </c>
      <c r="GY34">
        <v>22.314</v>
      </c>
      <c r="GZ34">
        <v>22.306699999999999</v>
      </c>
      <c r="HA34">
        <v>20.672999999999998</v>
      </c>
      <c r="HB34">
        <v>20</v>
      </c>
      <c r="HC34">
        <v>-30</v>
      </c>
      <c r="HD34">
        <v>16.1112</v>
      </c>
      <c r="HE34">
        <v>401.73899999999998</v>
      </c>
      <c r="HF34">
        <v>0</v>
      </c>
      <c r="HG34">
        <v>100.867</v>
      </c>
      <c r="HH34">
        <v>95.856899999999996</v>
      </c>
    </row>
    <row r="35" spans="1:216" x14ac:dyDescent="0.2">
      <c r="A35">
        <v>17</v>
      </c>
      <c r="B35">
        <v>1689718791</v>
      </c>
      <c r="C35">
        <v>976.90000009536698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397</v>
      </c>
      <c r="K35" t="s">
        <v>352</v>
      </c>
      <c r="L35">
        <v>1689718791</v>
      </c>
      <c r="M35">
        <f t="shared" si="0"/>
        <v>5.8350503363729521E-4</v>
      </c>
      <c r="N35">
        <f t="shared" si="1"/>
        <v>0.58350503363729522</v>
      </c>
      <c r="O35">
        <f t="shared" si="2"/>
        <v>0.48323377197716999</v>
      </c>
      <c r="P35">
        <f t="shared" si="3"/>
        <v>400.09300000000002</v>
      </c>
      <c r="Q35">
        <f t="shared" si="4"/>
        <v>381.70117430507122</v>
      </c>
      <c r="R35">
        <f t="shared" si="5"/>
        <v>38.529185099300129</v>
      </c>
      <c r="S35">
        <f t="shared" si="6"/>
        <v>40.3856689254348</v>
      </c>
      <c r="T35">
        <f t="shared" si="7"/>
        <v>6.2490099575050299E-2</v>
      </c>
      <c r="U35">
        <f t="shared" si="8"/>
        <v>3.0215020261654724</v>
      </c>
      <c r="V35">
        <f t="shared" si="9"/>
        <v>6.1780890568536015E-2</v>
      </c>
      <c r="W35">
        <f t="shared" si="10"/>
        <v>3.8676105448355098E-2</v>
      </c>
      <c r="X35">
        <f t="shared" si="11"/>
        <v>4.9672405503195742</v>
      </c>
      <c r="Y35">
        <f t="shared" si="12"/>
        <v>17.89042552688726</v>
      </c>
      <c r="Z35">
        <f t="shared" si="13"/>
        <v>17.89042552688726</v>
      </c>
      <c r="AA35">
        <f t="shared" si="14"/>
        <v>2.0570480950217758</v>
      </c>
      <c r="AB35">
        <f t="shared" si="15"/>
        <v>53.975151072286664</v>
      </c>
      <c r="AC35">
        <f t="shared" si="16"/>
        <v>1.11868544171736</v>
      </c>
      <c r="AD35">
        <f t="shared" si="17"/>
        <v>2.0725934425253416</v>
      </c>
      <c r="AE35">
        <f t="shared" si="18"/>
        <v>0.93836265330441582</v>
      </c>
      <c r="AF35">
        <f t="shared" si="19"/>
        <v>-25.732571983404718</v>
      </c>
      <c r="AG35">
        <f t="shared" si="20"/>
        <v>19.494399295140301</v>
      </c>
      <c r="AH35">
        <f t="shared" si="21"/>
        <v>1.2701483690693556</v>
      </c>
      <c r="AI35">
        <f t="shared" si="22"/>
        <v>-7.8376887548614604E-4</v>
      </c>
      <c r="AJ35">
        <v>33</v>
      </c>
      <c r="AK35">
        <v>8</v>
      </c>
      <c r="AL35">
        <f t="shared" si="23"/>
        <v>1</v>
      </c>
      <c r="AM35">
        <f t="shared" si="24"/>
        <v>0</v>
      </c>
      <c r="AN35">
        <f t="shared" si="25"/>
        <v>55216.189201681809</v>
      </c>
      <c r="AO35">
        <f t="shared" si="26"/>
        <v>30.0349</v>
      </c>
      <c r="AP35">
        <f t="shared" si="27"/>
        <v>25.319300720372834</v>
      </c>
      <c r="AQ35">
        <f t="shared" si="28"/>
        <v>0.84299600532623165</v>
      </c>
      <c r="AR35">
        <f t="shared" si="29"/>
        <v>0.16538229027962717</v>
      </c>
      <c r="AS35">
        <v>1689718791</v>
      </c>
      <c r="AT35">
        <v>400.09300000000002</v>
      </c>
      <c r="AU35">
        <v>401.10399999999998</v>
      </c>
      <c r="AV35">
        <v>11.082599999999999</v>
      </c>
      <c r="AW35">
        <v>10.268599999999999</v>
      </c>
      <c r="AX35">
        <v>403.14299999999997</v>
      </c>
      <c r="AY35">
        <v>11.2347</v>
      </c>
      <c r="AZ35">
        <v>399.95699999999999</v>
      </c>
      <c r="BA35">
        <v>100.84099999999999</v>
      </c>
      <c r="BB35">
        <v>9.9703600000000003E-2</v>
      </c>
      <c r="BC35">
        <v>18.010100000000001</v>
      </c>
      <c r="BD35">
        <v>18.100200000000001</v>
      </c>
      <c r="BE35">
        <v>999.9</v>
      </c>
      <c r="BF35">
        <v>0</v>
      </c>
      <c r="BG35">
        <v>0</v>
      </c>
      <c r="BH35">
        <v>10046.9</v>
      </c>
      <c r="BI35">
        <v>0</v>
      </c>
      <c r="BJ35">
        <v>5.2814699999999997</v>
      </c>
      <c r="BK35">
        <v>-1.01126</v>
      </c>
      <c r="BL35">
        <v>404.57600000000002</v>
      </c>
      <c r="BM35">
        <v>405.26499999999999</v>
      </c>
      <c r="BN35">
        <v>0.81394900000000003</v>
      </c>
      <c r="BO35">
        <v>401.10399999999998</v>
      </c>
      <c r="BP35">
        <v>10.268599999999999</v>
      </c>
      <c r="BQ35">
        <v>1.11758</v>
      </c>
      <c r="BR35">
        <v>1.0355000000000001</v>
      </c>
      <c r="BS35">
        <v>8.5466999999999995</v>
      </c>
      <c r="BT35">
        <v>7.4257</v>
      </c>
      <c r="BU35">
        <v>30.0349</v>
      </c>
      <c r="BV35">
        <v>0.90020699999999998</v>
      </c>
      <c r="BW35">
        <v>9.9793199999999999E-2</v>
      </c>
      <c r="BX35">
        <v>0</v>
      </c>
      <c r="BY35">
        <v>2.3281999999999998</v>
      </c>
      <c r="BZ35">
        <v>0</v>
      </c>
      <c r="CA35">
        <v>331.02199999999999</v>
      </c>
      <c r="CB35">
        <v>231.86500000000001</v>
      </c>
      <c r="CC35">
        <v>32.436999999999998</v>
      </c>
      <c r="CD35">
        <v>37.5</v>
      </c>
      <c r="CE35">
        <v>35.375</v>
      </c>
      <c r="CF35">
        <v>36.561999999999998</v>
      </c>
      <c r="CG35">
        <v>33.125</v>
      </c>
      <c r="CH35">
        <v>27.04</v>
      </c>
      <c r="CI35">
        <v>3</v>
      </c>
      <c r="CJ35">
        <v>0</v>
      </c>
      <c r="CK35">
        <v>1689718799.3</v>
      </c>
      <c r="CL35">
        <v>0</v>
      </c>
      <c r="CM35">
        <v>1689717580.0999999</v>
      </c>
      <c r="CN35" t="s">
        <v>353</v>
      </c>
      <c r="CO35">
        <v>1689717571.0999999</v>
      </c>
      <c r="CP35">
        <v>1689717580.0999999</v>
      </c>
      <c r="CQ35">
        <v>44</v>
      </c>
      <c r="CR35">
        <v>-8.5999999999999993E-2</v>
      </c>
      <c r="CS35">
        <v>2E-3</v>
      </c>
      <c r="CT35">
        <v>-3.05</v>
      </c>
      <c r="CU35">
        <v>-0.152</v>
      </c>
      <c r="CV35">
        <v>410</v>
      </c>
      <c r="CW35">
        <v>10</v>
      </c>
      <c r="CX35">
        <v>0.28999999999999998</v>
      </c>
      <c r="CY35">
        <v>0.08</v>
      </c>
      <c r="CZ35">
        <v>1.0057576087025</v>
      </c>
      <c r="DA35">
        <v>-0.28355822662598701</v>
      </c>
      <c r="DB35">
        <v>8.0185702295841904E-2</v>
      </c>
      <c r="DC35">
        <v>1</v>
      </c>
      <c r="DD35">
        <v>401.1651</v>
      </c>
      <c r="DE35">
        <v>-0.189924812030698</v>
      </c>
      <c r="DF35">
        <v>4.29963951977409E-2</v>
      </c>
      <c r="DG35">
        <v>-1</v>
      </c>
      <c r="DH35">
        <v>29.979965</v>
      </c>
      <c r="DI35">
        <v>-6.5811426753395505E-2</v>
      </c>
      <c r="DJ35">
        <v>0.11849995474682699</v>
      </c>
      <c r="DK35">
        <v>1</v>
      </c>
      <c r="DL35">
        <v>2</v>
      </c>
      <c r="DM35">
        <v>2</v>
      </c>
      <c r="DN35" t="s">
        <v>354</v>
      </c>
      <c r="DO35">
        <v>2.7363599999999999</v>
      </c>
      <c r="DP35">
        <v>2.83826</v>
      </c>
      <c r="DQ35">
        <v>9.81326E-2</v>
      </c>
      <c r="DR35">
        <v>9.7279599999999994E-2</v>
      </c>
      <c r="DS35">
        <v>7.0454100000000006E-2</v>
      </c>
      <c r="DT35">
        <v>6.4863000000000004E-2</v>
      </c>
      <c r="DU35">
        <v>26396.7</v>
      </c>
      <c r="DV35">
        <v>27967</v>
      </c>
      <c r="DW35">
        <v>27386.799999999999</v>
      </c>
      <c r="DX35">
        <v>29071.599999999999</v>
      </c>
      <c r="DY35">
        <v>33566.9</v>
      </c>
      <c r="DZ35">
        <v>36247.5</v>
      </c>
      <c r="EA35">
        <v>36615.800000000003</v>
      </c>
      <c r="EB35">
        <v>39448</v>
      </c>
      <c r="EC35">
        <v>1.8831199999999999</v>
      </c>
      <c r="ED35">
        <v>2.0861000000000001</v>
      </c>
      <c r="EE35">
        <v>7.3499999999999996E-2</v>
      </c>
      <c r="EF35">
        <v>0</v>
      </c>
      <c r="EG35">
        <v>16.879200000000001</v>
      </c>
      <c r="EH35">
        <v>999.9</v>
      </c>
      <c r="EI35">
        <v>38.896000000000001</v>
      </c>
      <c r="EJ35">
        <v>25.286999999999999</v>
      </c>
      <c r="EK35">
        <v>12.4763</v>
      </c>
      <c r="EL35">
        <v>61.819800000000001</v>
      </c>
      <c r="EM35">
        <v>29.098600000000001</v>
      </c>
      <c r="EN35">
        <v>1</v>
      </c>
      <c r="EO35">
        <v>-0.39000499999999999</v>
      </c>
      <c r="EP35">
        <v>3.3776000000000002</v>
      </c>
      <c r="EQ35">
        <v>19.779900000000001</v>
      </c>
      <c r="ER35">
        <v>5.2210299999999998</v>
      </c>
      <c r="ES35">
        <v>11.9261</v>
      </c>
      <c r="ET35">
        <v>4.9556500000000003</v>
      </c>
      <c r="EU35">
        <v>3.29752</v>
      </c>
      <c r="EV35">
        <v>61</v>
      </c>
      <c r="EW35">
        <v>9999</v>
      </c>
      <c r="EX35">
        <v>120.9</v>
      </c>
      <c r="EY35">
        <v>4163.8</v>
      </c>
      <c r="EZ35">
        <v>1.86012</v>
      </c>
      <c r="FA35">
        <v>1.85928</v>
      </c>
      <c r="FB35">
        <v>1.86503</v>
      </c>
      <c r="FC35">
        <v>1.8690500000000001</v>
      </c>
      <c r="FD35">
        <v>1.8638300000000001</v>
      </c>
      <c r="FE35">
        <v>1.8638600000000001</v>
      </c>
      <c r="FF35">
        <v>1.8638600000000001</v>
      </c>
      <c r="FG35">
        <v>1.86361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-3.05</v>
      </c>
      <c r="FV35">
        <v>-0.15210000000000001</v>
      </c>
      <c r="FW35">
        <v>-3.0502999999999898</v>
      </c>
      <c r="FX35">
        <v>0</v>
      </c>
      <c r="FY35">
        <v>0</v>
      </c>
      <c r="FZ35">
        <v>0</v>
      </c>
      <c r="GA35">
        <v>-0.152145454545453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20.3</v>
      </c>
      <c r="GJ35">
        <v>20.2</v>
      </c>
      <c r="GK35">
        <v>1.03149</v>
      </c>
      <c r="GL35">
        <v>2.5561500000000001</v>
      </c>
      <c r="GM35">
        <v>1.4489700000000001</v>
      </c>
      <c r="GN35">
        <v>2.3034699999999999</v>
      </c>
      <c r="GO35">
        <v>1.5466299999999999</v>
      </c>
      <c r="GP35">
        <v>2.4487299999999999</v>
      </c>
      <c r="GQ35">
        <v>27.933700000000002</v>
      </c>
      <c r="GR35">
        <v>13.4316</v>
      </c>
      <c r="GS35">
        <v>18</v>
      </c>
      <c r="GT35">
        <v>356.298</v>
      </c>
      <c r="GU35">
        <v>703.55499999999995</v>
      </c>
      <c r="GV35">
        <v>16.264199999999999</v>
      </c>
      <c r="GW35">
        <v>22.246700000000001</v>
      </c>
      <c r="GX35">
        <v>30.001200000000001</v>
      </c>
      <c r="GY35">
        <v>22.2744</v>
      </c>
      <c r="GZ35">
        <v>22.267600000000002</v>
      </c>
      <c r="HA35">
        <v>20.6402</v>
      </c>
      <c r="HB35">
        <v>20</v>
      </c>
      <c r="HC35">
        <v>-30</v>
      </c>
      <c r="HD35">
        <v>16.0185</v>
      </c>
      <c r="HE35">
        <v>401.00799999999998</v>
      </c>
      <c r="HF35">
        <v>0</v>
      </c>
      <c r="HG35">
        <v>100.874</v>
      </c>
      <c r="HH35">
        <v>95.861199999999997</v>
      </c>
    </row>
    <row r="36" spans="1:216" x14ac:dyDescent="0.2">
      <c r="A36">
        <v>18</v>
      </c>
      <c r="B36">
        <v>1689718852</v>
      </c>
      <c r="C36">
        <v>1037.9000000953699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397</v>
      </c>
      <c r="K36" t="s">
        <v>352</v>
      </c>
      <c r="L36">
        <v>1689718852</v>
      </c>
      <c r="M36">
        <f t="shared" si="0"/>
        <v>5.7518310263791623E-4</v>
      </c>
      <c r="N36">
        <f t="shared" si="1"/>
        <v>0.57518310263791628</v>
      </c>
      <c r="O36">
        <f t="shared" si="2"/>
        <v>0.18886639607296918</v>
      </c>
      <c r="P36">
        <f t="shared" si="3"/>
        <v>400.04</v>
      </c>
      <c r="Q36">
        <f t="shared" si="4"/>
        <v>389.16817517969594</v>
      </c>
      <c r="R36">
        <f t="shared" si="5"/>
        <v>39.283432229893101</v>
      </c>
      <c r="S36">
        <f t="shared" si="6"/>
        <v>40.380856481880002</v>
      </c>
      <c r="T36">
        <f t="shared" si="7"/>
        <v>6.1795449636084451E-2</v>
      </c>
      <c r="U36">
        <f t="shared" si="8"/>
        <v>3.0104483422932589</v>
      </c>
      <c r="V36">
        <f t="shared" si="9"/>
        <v>6.1099310080985708E-2</v>
      </c>
      <c r="W36">
        <f t="shared" si="10"/>
        <v>3.8248960626176914E-2</v>
      </c>
      <c r="X36">
        <f t="shared" si="11"/>
        <v>3.2590346684931508</v>
      </c>
      <c r="Y36">
        <f t="shared" si="12"/>
        <v>17.844853795376896</v>
      </c>
      <c r="Z36">
        <f t="shared" si="13"/>
        <v>17.844853795376896</v>
      </c>
      <c r="AA36">
        <f t="shared" si="14"/>
        <v>2.0511554132987926</v>
      </c>
      <c r="AB36">
        <f t="shared" si="15"/>
        <v>53.962866933523891</v>
      </c>
      <c r="AC36">
        <f t="shared" si="16"/>
        <v>1.1158032933333002</v>
      </c>
      <c r="AD36">
        <f t="shared" si="17"/>
        <v>2.0677242643683904</v>
      </c>
      <c r="AE36">
        <f t="shared" si="18"/>
        <v>0.93535211996549239</v>
      </c>
      <c r="AF36">
        <f t="shared" si="19"/>
        <v>-25.365574826332107</v>
      </c>
      <c r="AG36">
        <f t="shared" si="20"/>
        <v>20.749348371169567</v>
      </c>
      <c r="AH36">
        <f t="shared" si="21"/>
        <v>1.3562975739134246</v>
      </c>
      <c r="AI36">
        <f t="shared" si="22"/>
        <v>-8.9421275596635041E-4</v>
      </c>
      <c r="AJ36">
        <v>33</v>
      </c>
      <c r="AK36">
        <v>8</v>
      </c>
      <c r="AL36">
        <f t="shared" si="23"/>
        <v>1</v>
      </c>
      <c r="AM36">
        <f t="shared" si="24"/>
        <v>0</v>
      </c>
      <c r="AN36">
        <f t="shared" si="25"/>
        <v>54904.183275088202</v>
      </c>
      <c r="AO36">
        <f t="shared" si="26"/>
        <v>19.702000000000002</v>
      </c>
      <c r="AP36">
        <f t="shared" si="27"/>
        <v>16.609055890410957</v>
      </c>
      <c r="AQ36">
        <f t="shared" si="28"/>
        <v>0.84301369863013687</v>
      </c>
      <c r="AR36">
        <f t="shared" si="29"/>
        <v>0.16541643835616437</v>
      </c>
      <c r="AS36">
        <v>1689718852</v>
      </c>
      <c r="AT36">
        <v>400.04</v>
      </c>
      <c r="AU36">
        <v>400.63099999999997</v>
      </c>
      <c r="AV36">
        <v>11.053900000000001</v>
      </c>
      <c r="AW36">
        <v>10.2515</v>
      </c>
      <c r="AX36">
        <v>403.09100000000001</v>
      </c>
      <c r="AY36">
        <v>11.206099999999999</v>
      </c>
      <c r="AZ36">
        <v>399.964</v>
      </c>
      <c r="BA36">
        <v>100.842</v>
      </c>
      <c r="BB36">
        <v>0.100047</v>
      </c>
      <c r="BC36">
        <v>17.9727</v>
      </c>
      <c r="BD36">
        <v>18.058599999999998</v>
      </c>
      <c r="BE36">
        <v>999.9</v>
      </c>
      <c r="BF36">
        <v>0</v>
      </c>
      <c r="BG36">
        <v>0</v>
      </c>
      <c r="BH36">
        <v>9986.25</v>
      </c>
      <c r="BI36">
        <v>0</v>
      </c>
      <c r="BJ36">
        <v>5.2593100000000002</v>
      </c>
      <c r="BK36">
        <v>-0.59036299999999997</v>
      </c>
      <c r="BL36">
        <v>404.512</v>
      </c>
      <c r="BM36">
        <v>404.78</v>
      </c>
      <c r="BN36">
        <v>0.80247500000000005</v>
      </c>
      <c r="BO36">
        <v>400.63099999999997</v>
      </c>
      <c r="BP36">
        <v>10.2515</v>
      </c>
      <c r="BQ36">
        <v>1.1147100000000001</v>
      </c>
      <c r="BR36">
        <v>1.0337799999999999</v>
      </c>
      <c r="BS36">
        <v>8.5086899999999996</v>
      </c>
      <c r="BT36">
        <v>7.4013999999999998</v>
      </c>
      <c r="BU36">
        <v>19.702000000000002</v>
      </c>
      <c r="BV36">
        <v>0.89968000000000004</v>
      </c>
      <c r="BW36">
        <v>0.10032000000000001</v>
      </c>
      <c r="BX36">
        <v>0</v>
      </c>
      <c r="BY36">
        <v>2.4462000000000002</v>
      </c>
      <c r="BZ36">
        <v>0</v>
      </c>
      <c r="CA36">
        <v>309.76499999999999</v>
      </c>
      <c r="CB36">
        <v>152.07499999999999</v>
      </c>
      <c r="CC36">
        <v>32.311999999999998</v>
      </c>
      <c r="CD36">
        <v>37.375</v>
      </c>
      <c r="CE36">
        <v>35.186999999999998</v>
      </c>
      <c r="CF36">
        <v>36.436999999999998</v>
      </c>
      <c r="CG36">
        <v>32.936999999999998</v>
      </c>
      <c r="CH36">
        <v>17.73</v>
      </c>
      <c r="CI36">
        <v>1.98</v>
      </c>
      <c r="CJ36">
        <v>0</v>
      </c>
      <c r="CK36">
        <v>1689718860.5</v>
      </c>
      <c r="CL36">
        <v>0</v>
      </c>
      <c r="CM36">
        <v>1689717580.0999999</v>
      </c>
      <c r="CN36" t="s">
        <v>353</v>
      </c>
      <c r="CO36">
        <v>1689717571.0999999</v>
      </c>
      <c r="CP36">
        <v>1689717580.0999999</v>
      </c>
      <c r="CQ36">
        <v>44</v>
      </c>
      <c r="CR36">
        <v>-8.5999999999999993E-2</v>
      </c>
      <c r="CS36">
        <v>2E-3</v>
      </c>
      <c r="CT36">
        <v>-3.05</v>
      </c>
      <c r="CU36">
        <v>-0.152</v>
      </c>
      <c r="CV36">
        <v>410</v>
      </c>
      <c r="CW36">
        <v>10</v>
      </c>
      <c r="CX36">
        <v>0.28999999999999998</v>
      </c>
      <c r="CY36">
        <v>0.08</v>
      </c>
      <c r="CZ36">
        <v>0.36187800339203302</v>
      </c>
      <c r="DA36">
        <v>0.36176188312397001</v>
      </c>
      <c r="DB36">
        <v>4.4245801909292101E-2</v>
      </c>
      <c r="DC36">
        <v>1</v>
      </c>
      <c r="DD36">
        <v>400.66219047619001</v>
      </c>
      <c r="DE36">
        <v>-0.108857142857128</v>
      </c>
      <c r="DF36">
        <v>3.4258984289308E-2</v>
      </c>
      <c r="DG36">
        <v>-1</v>
      </c>
      <c r="DH36">
        <v>19.9985</v>
      </c>
      <c r="DI36">
        <v>-0.13695191542829399</v>
      </c>
      <c r="DJ36">
        <v>0.141648713708378</v>
      </c>
      <c r="DK36">
        <v>1</v>
      </c>
      <c r="DL36">
        <v>2</v>
      </c>
      <c r="DM36">
        <v>2</v>
      </c>
      <c r="DN36" t="s">
        <v>354</v>
      </c>
      <c r="DO36">
        <v>2.73644</v>
      </c>
      <c r="DP36">
        <v>2.8380700000000001</v>
      </c>
      <c r="DQ36">
        <v>9.8135299999999995E-2</v>
      </c>
      <c r="DR36">
        <v>9.7203999999999999E-2</v>
      </c>
      <c r="DS36">
        <v>7.0327500000000001E-2</v>
      </c>
      <c r="DT36">
        <v>6.4789399999999997E-2</v>
      </c>
      <c r="DU36">
        <v>26398.400000000001</v>
      </c>
      <c r="DV36">
        <v>27972.1</v>
      </c>
      <c r="DW36">
        <v>27388.5</v>
      </c>
      <c r="DX36">
        <v>29074.2</v>
      </c>
      <c r="DY36">
        <v>33574.199999999997</v>
      </c>
      <c r="DZ36">
        <v>36253.599999999999</v>
      </c>
      <c r="EA36">
        <v>36618.800000000003</v>
      </c>
      <c r="EB36">
        <v>39451.599999999999</v>
      </c>
      <c r="EC36">
        <v>1.8836999999999999</v>
      </c>
      <c r="ED36">
        <v>2.0869</v>
      </c>
      <c r="EE36">
        <v>7.1685799999999994E-2</v>
      </c>
      <c r="EF36">
        <v>0</v>
      </c>
      <c r="EG36">
        <v>16.867699999999999</v>
      </c>
      <c r="EH36">
        <v>999.9</v>
      </c>
      <c r="EI36">
        <v>38.872</v>
      </c>
      <c r="EJ36">
        <v>25.257000000000001</v>
      </c>
      <c r="EK36">
        <v>12.4453</v>
      </c>
      <c r="EL36">
        <v>62.439799999999998</v>
      </c>
      <c r="EM36">
        <v>29.222799999999999</v>
      </c>
      <c r="EN36">
        <v>1</v>
      </c>
      <c r="EO36">
        <v>-0.395986</v>
      </c>
      <c r="EP36">
        <v>1.8000700000000001</v>
      </c>
      <c r="EQ36">
        <v>19.923200000000001</v>
      </c>
      <c r="ER36">
        <v>5.2183400000000004</v>
      </c>
      <c r="ES36">
        <v>11.9261</v>
      </c>
      <c r="ET36">
        <v>4.9555999999999996</v>
      </c>
      <c r="EU36">
        <v>3.2978000000000001</v>
      </c>
      <c r="EV36">
        <v>61</v>
      </c>
      <c r="EW36">
        <v>9999</v>
      </c>
      <c r="EX36">
        <v>120.9</v>
      </c>
      <c r="EY36">
        <v>4165.3999999999996</v>
      </c>
      <c r="EZ36">
        <v>1.86019</v>
      </c>
      <c r="FA36">
        <v>1.85928</v>
      </c>
      <c r="FB36">
        <v>1.8650800000000001</v>
      </c>
      <c r="FC36">
        <v>1.86914</v>
      </c>
      <c r="FD36">
        <v>1.8638600000000001</v>
      </c>
      <c r="FE36">
        <v>1.8638600000000001</v>
      </c>
      <c r="FF36">
        <v>1.8638600000000001</v>
      </c>
      <c r="FG36">
        <v>1.8636900000000001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-3.0510000000000002</v>
      </c>
      <c r="FV36">
        <v>-0.1522</v>
      </c>
      <c r="FW36">
        <v>-3.0502999999999898</v>
      </c>
      <c r="FX36">
        <v>0</v>
      </c>
      <c r="FY36">
        <v>0</v>
      </c>
      <c r="FZ36">
        <v>0</v>
      </c>
      <c r="GA36">
        <v>-0.152145454545453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21.3</v>
      </c>
      <c r="GJ36">
        <v>21.2</v>
      </c>
      <c r="GK36">
        <v>1.03027</v>
      </c>
      <c r="GL36">
        <v>2.5561500000000001</v>
      </c>
      <c r="GM36">
        <v>1.4489700000000001</v>
      </c>
      <c r="GN36">
        <v>2.3010299999999999</v>
      </c>
      <c r="GO36">
        <v>1.5466299999999999</v>
      </c>
      <c r="GP36">
        <v>2.4047900000000002</v>
      </c>
      <c r="GQ36">
        <v>27.8919</v>
      </c>
      <c r="GR36">
        <v>13.4316</v>
      </c>
      <c r="GS36">
        <v>18</v>
      </c>
      <c r="GT36">
        <v>356.26600000000002</v>
      </c>
      <c r="GU36">
        <v>703.71500000000003</v>
      </c>
      <c r="GV36">
        <v>16.155200000000001</v>
      </c>
      <c r="GW36">
        <v>22.197099999999999</v>
      </c>
      <c r="GX36">
        <v>29.999700000000001</v>
      </c>
      <c r="GY36">
        <v>22.2288</v>
      </c>
      <c r="GZ36">
        <v>22.223600000000001</v>
      </c>
      <c r="HA36">
        <v>20.627400000000002</v>
      </c>
      <c r="HB36">
        <v>20</v>
      </c>
      <c r="HC36">
        <v>-30</v>
      </c>
      <c r="HD36">
        <v>16.175699999999999</v>
      </c>
      <c r="HE36">
        <v>400.55099999999999</v>
      </c>
      <c r="HF36">
        <v>0</v>
      </c>
      <c r="HG36">
        <v>100.881</v>
      </c>
      <c r="HH36">
        <v>95.869900000000001</v>
      </c>
    </row>
    <row r="37" spans="1:216" x14ac:dyDescent="0.2">
      <c r="A37">
        <v>19</v>
      </c>
      <c r="B37">
        <v>1689718913</v>
      </c>
      <c r="C37">
        <v>1098.9000000953699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397</v>
      </c>
      <c r="K37" t="s">
        <v>352</v>
      </c>
      <c r="L37">
        <v>1689718913</v>
      </c>
      <c r="M37">
        <f t="shared" si="0"/>
        <v>5.7002108855578476E-4</v>
      </c>
      <c r="N37">
        <f t="shared" si="1"/>
        <v>0.57002108855578471</v>
      </c>
      <c r="O37">
        <f t="shared" si="2"/>
        <v>-0.38046151581893095</v>
      </c>
      <c r="P37">
        <f t="shared" si="3"/>
        <v>400.06099999999998</v>
      </c>
      <c r="Q37">
        <f t="shared" si="4"/>
        <v>404.066318972717</v>
      </c>
      <c r="R37">
        <f t="shared" si="5"/>
        <v>40.787221276199368</v>
      </c>
      <c r="S37">
        <f t="shared" si="6"/>
        <v>40.382916775796303</v>
      </c>
      <c r="T37">
        <f t="shared" si="7"/>
        <v>6.1011830102441642E-2</v>
      </c>
      <c r="U37">
        <f t="shared" si="8"/>
        <v>3.0138759817062919</v>
      </c>
      <c r="V37">
        <f t="shared" si="9"/>
        <v>6.0333891943102208E-2</v>
      </c>
      <c r="W37">
        <f t="shared" si="10"/>
        <v>3.7768964719225306E-2</v>
      </c>
      <c r="X37">
        <f t="shared" si="11"/>
        <v>0</v>
      </c>
      <c r="Y37">
        <f t="shared" si="12"/>
        <v>17.850480016047651</v>
      </c>
      <c r="Z37">
        <f t="shared" si="13"/>
        <v>17.850480016047651</v>
      </c>
      <c r="AA37">
        <f t="shared" si="14"/>
        <v>2.0518821131514078</v>
      </c>
      <c r="AB37">
        <f t="shared" si="15"/>
        <v>53.757066217147475</v>
      </c>
      <c r="AC37">
        <f t="shared" si="16"/>
        <v>1.11315697188291</v>
      </c>
      <c r="AD37">
        <f t="shared" si="17"/>
        <v>2.0707174892811286</v>
      </c>
      <c r="AE37">
        <f t="shared" si="18"/>
        <v>0.93872514126849782</v>
      </c>
      <c r="AF37">
        <f t="shared" si="19"/>
        <v>-25.137930005310107</v>
      </c>
      <c r="AG37">
        <f t="shared" si="20"/>
        <v>23.595935769769362</v>
      </c>
      <c r="AH37">
        <f t="shared" si="21"/>
        <v>1.5408403324739963</v>
      </c>
      <c r="AI37">
        <f t="shared" si="22"/>
        <v>-1.1539030667471195E-3</v>
      </c>
      <c r="AJ37">
        <v>33</v>
      </c>
      <c r="AK37">
        <v>8</v>
      </c>
      <c r="AL37">
        <f t="shared" si="23"/>
        <v>1</v>
      </c>
      <c r="AM37">
        <f t="shared" si="24"/>
        <v>0</v>
      </c>
      <c r="AN37">
        <f t="shared" si="25"/>
        <v>54998.716620308391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1689718913</v>
      </c>
      <c r="AT37">
        <v>400.06099999999998</v>
      </c>
      <c r="AU37">
        <v>399.846</v>
      </c>
      <c r="AV37">
        <v>11.027699999999999</v>
      </c>
      <c r="AW37">
        <v>10.2325</v>
      </c>
      <c r="AX37">
        <v>403.11200000000002</v>
      </c>
      <c r="AY37">
        <v>11.1798</v>
      </c>
      <c r="AZ37">
        <v>399.97399999999999</v>
      </c>
      <c r="BA37">
        <v>100.842</v>
      </c>
      <c r="BB37">
        <v>9.9898299999999995E-2</v>
      </c>
      <c r="BC37">
        <v>17.995699999999999</v>
      </c>
      <c r="BD37">
        <v>18.072500000000002</v>
      </c>
      <c r="BE37">
        <v>999.9</v>
      </c>
      <c r="BF37">
        <v>0</v>
      </c>
      <c r="BG37">
        <v>0</v>
      </c>
      <c r="BH37">
        <v>10005</v>
      </c>
      <c r="BI37">
        <v>0</v>
      </c>
      <c r="BJ37">
        <v>5.2593100000000002</v>
      </c>
      <c r="BK37">
        <v>0.21579000000000001</v>
      </c>
      <c r="BL37">
        <v>404.52199999999999</v>
      </c>
      <c r="BM37">
        <v>403.97899999999998</v>
      </c>
      <c r="BN37">
        <v>0.79521399999999998</v>
      </c>
      <c r="BO37">
        <v>399.846</v>
      </c>
      <c r="BP37">
        <v>10.2325</v>
      </c>
      <c r="BQ37">
        <v>1.11205</v>
      </c>
      <c r="BR37">
        <v>1.03186</v>
      </c>
      <c r="BS37">
        <v>8.4734800000000003</v>
      </c>
      <c r="BT37">
        <v>7.3741500000000002</v>
      </c>
      <c r="BU37">
        <v>0</v>
      </c>
      <c r="BV37">
        <v>0</v>
      </c>
      <c r="BW37">
        <v>0</v>
      </c>
      <c r="BX37">
        <v>0</v>
      </c>
      <c r="BY37">
        <v>1.65</v>
      </c>
      <c r="BZ37">
        <v>0</v>
      </c>
      <c r="CA37">
        <v>228.63</v>
      </c>
      <c r="CB37">
        <v>3.91</v>
      </c>
      <c r="CC37">
        <v>32.125</v>
      </c>
      <c r="CD37">
        <v>37.25</v>
      </c>
      <c r="CE37">
        <v>35</v>
      </c>
      <c r="CF37">
        <v>36.311999999999998</v>
      </c>
      <c r="CG37">
        <v>32.811999999999998</v>
      </c>
      <c r="CH37">
        <v>0</v>
      </c>
      <c r="CI37">
        <v>0</v>
      </c>
      <c r="CJ37">
        <v>0</v>
      </c>
      <c r="CK37">
        <v>1689718921.3</v>
      </c>
      <c r="CL37">
        <v>0</v>
      </c>
      <c r="CM37">
        <v>1689717580.0999999</v>
      </c>
      <c r="CN37" t="s">
        <v>353</v>
      </c>
      <c r="CO37">
        <v>1689717571.0999999</v>
      </c>
      <c r="CP37">
        <v>1689717580.0999999</v>
      </c>
      <c r="CQ37">
        <v>44</v>
      </c>
      <c r="CR37">
        <v>-8.5999999999999993E-2</v>
      </c>
      <c r="CS37">
        <v>2E-3</v>
      </c>
      <c r="CT37">
        <v>-3.05</v>
      </c>
      <c r="CU37">
        <v>-0.152</v>
      </c>
      <c r="CV37">
        <v>410</v>
      </c>
      <c r="CW37">
        <v>10</v>
      </c>
      <c r="CX37">
        <v>0.28999999999999998</v>
      </c>
      <c r="CY37">
        <v>0.08</v>
      </c>
      <c r="CZ37">
        <v>-0.560327786869806</v>
      </c>
      <c r="DA37">
        <v>-0.40328138283971998</v>
      </c>
      <c r="DB37">
        <v>5.4751709056666001E-2</v>
      </c>
      <c r="DC37">
        <v>1</v>
      </c>
      <c r="DD37">
        <v>400.00310000000002</v>
      </c>
      <c r="DE37">
        <v>-0.37542857142866598</v>
      </c>
      <c r="DF37">
        <v>4.4385695894058302E-2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2.7365200000000001</v>
      </c>
      <c r="DP37">
        <v>2.8380899999999998</v>
      </c>
      <c r="DQ37">
        <v>9.8150500000000002E-2</v>
      </c>
      <c r="DR37">
        <v>9.7069500000000003E-2</v>
      </c>
      <c r="DS37">
        <v>7.0211200000000001E-2</v>
      </c>
      <c r="DT37">
        <v>6.4706299999999994E-2</v>
      </c>
      <c r="DU37">
        <v>26400.5</v>
      </c>
      <c r="DV37">
        <v>27980.2</v>
      </c>
      <c r="DW37">
        <v>27390.9</v>
      </c>
      <c r="DX37">
        <v>29078.1</v>
      </c>
      <c r="DY37">
        <v>33581.4</v>
      </c>
      <c r="DZ37">
        <v>36261.800000000003</v>
      </c>
      <c r="EA37">
        <v>36622.1</v>
      </c>
      <c r="EB37">
        <v>39457.1</v>
      </c>
      <c r="EC37">
        <v>1.88405</v>
      </c>
      <c r="ED37">
        <v>2.0882700000000001</v>
      </c>
      <c r="EE37">
        <v>7.2397299999999998E-2</v>
      </c>
      <c r="EF37">
        <v>0</v>
      </c>
      <c r="EG37">
        <v>16.869800000000001</v>
      </c>
      <c r="EH37">
        <v>999.9</v>
      </c>
      <c r="EI37">
        <v>38.823</v>
      </c>
      <c r="EJ37">
        <v>25.266999999999999</v>
      </c>
      <c r="EK37">
        <v>12.4377</v>
      </c>
      <c r="EL37">
        <v>62.219799999999999</v>
      </c>
      <c r="EM37">
        <v>29.010400000000001</v>
      </c>
      <c r="EN37">
        <v>1</v>
      </c>
      <c r="EO37">
        <v>-0.40014</v>
      </c>
      <c r="EP37">
        <v>1.7273099999999999</v>
      </c>
      <c r="EQ37">
        <v>19.927199999999999</v>
      </c>
      <c r="ER37">
        <v>5.2172900000000002</v>
      </c>
      <c r="ES37">
        <v>11.9261</v>
      </c>
      <c r="ET37">
        <v>4.9554499999999999</v>
      </c>
      <c r="EU37">
        <v>3.29793</v>
      </c>
      <c r="EV37">
        <v>61</v>
      </c>
      <c r="EW37">
        <v>9999</v>
      </c>
      <c r="EX37">
        <v>120.9</v>
      </c>
      <c r="EY37">
        <v>4167</v>
      </c>
      <c r="EZ37">
        <v>1.8601700000000001</v>
      </c>
      <c r="FA37">
        <v>1.85928</v>
      </c>
      <c r="FB37">
        <v>1.8650800000000001</v>
      </c>
      <c r="FC37">
        <v>1.86907</v>
      </c>
      <c r="FD37">
        <v>1.86385</v>
      </c>
      <c r="FE37">
        <v>1.8638600000000001</v>
      </c>
      <c r="FF37">
        <v>1.8638600000000001</v>
      </c>
      <c r="FG37">
        <v>1.86371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-3.0510000000000002</v>
      </c>
      <c r="FV37">
        <v>-0.15210000000000001</v>
      </c>
      <c r="FW37">
        <v>-3.0502999999999898</v>
      </c>
      <c r="FX37">
        <v>0</v>
      </c>
      <c r="FY37">
        <v>0</v>
      </c>
      <c r="FZ37">
        <v>0</v>
      </c>
      <c r="GA37">
        <v>-0.152145454545453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22.4</v>
      </c>
      <c r="GJ37">
        <v>22.2</v>
      </c>
      <c r="GK37">
        <v>1.02905</v>
      </c>
      <c r="GL37">
        <v>2.5561500000000001</v>
      </c>
      <c r="GM37">
        <v>1.4477500000000001</v>
      </c>
      <c r="GN37">
        <v>2.2997999999999998</v>
      </c>
      <c r="GO37">
        <v>1.5466299999999999</v>
      </c>
      <c r="GP37">
        <v>2.4633799999999999</v>
      </c>
      <c r="GQ37">
        <v>27.85</v>
      </c>
      <c r="GR37">
        <v>13.4316</v>
      </c>
      <c r="GS37">
        <v>18</v>
      </c>
      <c r="GT37">
        <v>356.12</v>
      </c>
      <c r="GU37">
        <v>704.39400000000001</v>
      </c>
      <c r="GV37">
        <v>16.309899999999999</v>
      </c>
      <c r="GW37">
        <v>22.1448</v>
      </c>
      <c r="GX37">
        <v>29.9998</v>
      </c>
      <c r="GY37">
        <v>22.180700000000002</v>
      </c>
      <c r="GZ37">
        <v>22.1769</v>
      </c>
      <c r="HA37">
        <v>20.6008</v>
      </c>
      <c r="HB37">
        <v>20</v>
      </c>
      <c r="HC37">
        <v>-30</v>
      </c>
      <c r="HD37">
        <v>16.3123</v>
      </c>
      <c r="HE37">
        <v>399.94900000000001</v>
      </c>
      <c r="HF37">
        <v>0</v>
      </c>
      <c r="HG37">
        <v>100.89100000000001</v>
      </c>
      <c r="HH37">
        <v>95.882800000000003</v>
      </c>
    </row>
    <row r="38" spans="1:216" x14ac:dyDescent="0.2">
      <c r="A38">
        <v>20</v>
      </c>
      <c r="B38">
        <v>1689718974</v>
      </c>
      <c r="C38">
        <v>1159.9000000953699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397</v>
      </c>
      <c r="K38" t="s">
        <v>352</v>
      </c>
      <c r="L38">
        <v>1689718974</v>
      </c>
      <c r="M38">
        <f t="shared" si="0"/>
        <v>5.8689434496932646E-4</v>
      </c>
      <c r="N38">
        <f t="shared" si="1"/>
        <v>0.58689434496932646</v>
      </c>
      <c r="O38">
        <f t="shared" si="2"/>
        <v>4.1248794322728388</v>
      </c>
      <c r="P38">
        <f t="shared" si="3"/>
        <v>399.416</v>
      </c>
      <c r="Q38">
        <f t="shared" si="4"/>
        <v>258.75927684529825</v>
      </c>
      <c r="R38">
        <f t="shared" si="5"/>
        <v>26.11890652687671</v>
      </c>
      <c r="S38">
        <f t="shared" si="6"/>
        <v>40.316657615240004</v>
      </c>
      <c r="T38">
        <f t="shared" si="7"/>
        <v>4.9502181625707978E-2</v>
      </c>
      <c r="U38">
        <f t="shared" si="8"/>
        <v>3.0117655529351013</v>
      </c>
      <c r="V38">
        <f t="shared" si="9"/>
        <v>4.9054576412174977E-2</v>
      </c>
      <c r="W38">
        <f t="shared" si="10"/>
        <v>3.0698988355595456E-2</v>
      </c>
      <c r="X38">
        <f t="shared" si="11"/>
        <v>297.69764999999995</v>
      </c>
      <c r="Y38">
        <f t="shared" si="12"/>
        <v>19.690868349629746</v>
      </c>
      <c r="Z38">
        <f t="shared" si="13"/>
        <v>19.690868349629746</v>
      </c>
      <c r="AA38">
        <f t="shared" si="14"/>
        <v>2.3020665485116569</v>
      </c>
      <c r="AB38">
        <f t="shared" si="15"/>
        <v>53.42136188917663</v>
      </c>
      <c r="AC38">
        <f t="shared" si="16"/>
        <v>1.1148613267734999</v>
      </c>
      <c r="AD38">
        <f t="shared" si="17"/>
        <v>2.0869204515719675</v>
      </c>
      <c r="AE38">
        <f t="shared" si="18"/>
        <v>1.187205221738157</v>
      </c>
      <c r="AF38">
        <f t="shared" si="19"/>
        <v>-25.882040613147296</v>
      </c>
      <c r="AG38">
        <f t="shared" si="20"/>
        <v>-255.1110833341765</v>
      </c>
      <c r="AH38">
        <f t="shared" si="21"/>
        <v>-16.840244357776658</v>
      </c>
      <c r="AI38">
        <f t="shared" si="22"/>
        <v>-0.13571830510051086</v>
      </c>
      <c r="AJ38">
        <v>34</v>
      </c>
      <c r="AK38">
        <v>9</v>
      </c>
      <c r="AL38">
        <f t="shared" si="23"/>
        <v>1</v>
      </c>
      <c r="AM38">
        <f t="shared" si="24"/>
        <v>0</v>
      </c>
      <c r="AN38">
        <f t="shared" si="25"/>
        <v>54914.364664355926</v>
      </c>
      <c r="AO38">
        <f t="shared" si="26"/>
        <v>1799.98</v>
      </c>
      <c r="AP38">
        <f t="shared" si="27"/>
        <v>1517.3826000000001</v>
      </c>
      <c r="AQ38">
        <f t="shared" si="28"/>
        <v>0.84299969999666668</v>
      </c>
      <c r="AR38">
        <f t="shared" si="29"/>
        <v>0.16538942099356657</v>
      </c>
      <c r="AS38">
        <v>1689718974</v>
      </c>
      <c r="AT38">
        <v>399.416</v>
      </c>
      <c r="AU38">
        <v>405.565</v>
      </c>
      <c r="AV38">
        <v>11.0449</v>
      </c>
      <c r="AW38">
        <v>10.2262</v>
      </c>
      <c r="AX38">
        <v>402.46600000000001</v>
      </c>
      <c r="AY38">
        <v>11.197100000000001</v>
      </c>
      <c r="AZ38">
        <v>399.98599999999999</v>
      </c>
      <c r="BA38">
        <v>100.839</v>
      </c>
      <c r="BB38">
        <v>0.10001500000000001</v>
      </c>
      <c r="BC38">
        <v>18.119700000000002</v>
      </c>
      <c r="BD38">
        <v>18.659700000000001</v>
      </c>
      <c r="BE38">
        <v>999.9</v>
      </c>
      <c r="BF38">
        <v>0</v>
      </c>
      <c r="BG38">
        <v>0</v>
      </c>
      <c r="BH38">
        <v>9993.75</v>
      </c>
      <c r="BI38">
        <v>0</v>
      </c>
      <c r="BJ38">
        <v>5.1928299999999998</v>
      </c>
      <c r="BK38">
        <v>-6.1488300000000002</v>
      </c>
      <c r="BL38">
        <v>403.87599999999998</v>
      </c>
      <c r="BM38">
        <v>409.755</v>
      </c>
      <c r="BN38">
        <v>0.818747</v>
      </c>
      <c r="BO38">
        <v>405.565</v>
      </c>
      <c r="BP38">
        <v>10.2262</v>
      </c>
      <c r="BQ38">
        <v>1.1137600000000001</v>
      </c>
      <c r="BR38">
        <v>1.0311999999999999</v>
      </c>
      <c r="BS38">
        <v>8.4961599999999997</v>
      </c>
      <c r="BT38">
        <v>7.3647900000000002</v>
      </c>
      <c r="BU38">
        <v>1799.98</v>
      </c>
      <c r="BV38">
        <v>0.90000999999999998</v>
      </c>
      <c r="BW38">
        <v>9.9990099999999998E-2</v>
      </c>
      <c r="BX38">
        <v>0</v>
      </c>
      <c r="BY38">
        <v>2.5270999999999999</v>
      </c>
      <c r="BZ38">
        <v>0</v>
      </c>
      <c r="CA38">
        <v>7828.05</v>
      </c>
      <c r="CB38">
        <v>13894.8</v>
      </c>
      <c r="CC38">
        <v>33.375</v>
      </c>
      <c r="CD38">
        <v>37.125</v>
      </c>
      <c r="CE38">
        <v>35.125</v>
      </c>
      <c r="CF38">
        <v>36.311999999999998</v>
      </c>
      <c r="CG38">
        <v>33.311999999999998</v>
      </c>
      <c r="CH38">
        <v>1620</v>
      </c>
      <c r="CI38">
        <v>179.98</v>
      </c>
      <c r="CJ38">
        <v>0</v>
      </c>
      <c r="CK38">
        <v>1689718982.4000001</v>
      </c>
      <c r="CL38">
        <v>0</v>
      </c>
      <c r="CM38">
        <v>1689717580.0999999</v>
      </c>
      <c r="CN38" t="s">
        <v>353</v>
      </c>
      <c r="CO38">
        <v>1689717571.0999999</v>
      </c>
      <c r="CP38">
        <v>1689717580.0999999</v>
      </c>
      <c r="CQ38">
        <v>44</v>
      </c>
      <c r="CR38">
        <v>-8.5999999999999993E-2</v>
      </c>
      <c r="CS38">
        <v>2E-3</v>
      </c>
      <c r="CT38">
        <v>-3.05</v>
      </c>
      <c r="CU38">
        <v>-0.152</v>
      </c>
      <c r="CV38">
        <v>410</v>
      </c>
      <c r="CW38">
        <v>10</v>
      </c>
      <c r="CX38">
        <v>0.28999999999999998</v>
      </c>
      <c r="CY38">
        <v>0.08</v>
      </c>
      <c r="CZ38">
        <v>7.2469904430987198</v>
      </c>
      <c r="DA38">
        <v>2.1042674426450598</v>
      </c>
      <c r="DB38">
        <v>0.21631326917324301</v>
      </c>
      <c r="DC38">
        <v>0</v>
      </c>
      <c r="DD38">
        <v>405.11614285714302</v>
      </c>
      <c r="DE38">
        <v>2.03618181818165</v>
      </c>
      <c r="DF38">
        <v>0.21010593376047901</v>
      </c>
      <c r="DG38">
        <v>-1</v>
      </c>
      <c r="DH38">
        <v>1799.9695238095201</v>
      </c>
      <c r="DI38">
        <v>0.138068616174954</v>
      </c>
      <c r="DJ38">
        <v>0.118541782486209</v>
      </c>
      <c r="DK38">
        <v>1</v>
      </c>
      <c r="DL38">
        <v>1</v>
      </c>
      <c r="DM38">
        <v>2</v>
      </c>
      <c r="DN38" t="s">
        <v>396</v>
      </c>
      <c r="DO38">
        <v>2.7366100000000002</v>
      </c>
      <c r="DP38">
        <v>2.8380999999999998</v>
      </c>
      <c r="DQ38">
        <v>9.8039200000000007E-2</v>
      </c>
      <c r="DR38">
        <v>9.8133799999999993E-2</v>
      </c>
      <c r="DS38">
        <v>7.0299E-2</v>
      </c>
      <c r="DT38">
        <v>6.4681500000000003E-2</v>
      </c>
      <c r="DU38">
        <v>26405.8</v>
      </c>
      <c r="DV38">
        <v>27947.5</v>
      </c>
      <c r="DW38">
        <v>27392.9</v>
      </c>
      <c r="DX38">
        <v>29078.2</v>
      </c>
      <c r="DY38">
        <v>33580.300000000003</v>
      </c>
      <c r="DZ38">
        <v>36263.1</v>
      </c>
      <c r="EA38">
        <v>36624.400000000001</v>
      </c>
      <c r="EB38">
        <v>39457.4</v>
      </c>
      <c r="EC38">
        <v>1.8842000000000001</v>
      </c>
      <c r="ED38">
        <v>2.0889700000000002</v>
      </c>
      <c r="EE38">
        <v>0.101507</v>
      </c>
      <c r="EF38">
        <v>0</v>
      </c>
      <c r="EG38">
        <v>16.974299999999999</v>
      </c>
      <c r="EH38">
        <v>999.9</v>
      </c>
      <c r="EI38">
        <v>38.805</v>
      </c>
      <c r="EJ38">
        <v>25.257000000000001</v>
      </c>
      <c r="EK38">
        <v>12.4261</v>
      </c>
      <c r="EL38">
        <v>62.719799999999999</v>
      </c>
      <c r="EM38">
        <v>28.946300000000001</v>
      </c>
      <c r="EN38">
        <v>1</v>
      </c>
      <c r="EO38">
        <v>-0.39678099999999999</v>
      </c>
      <c r="EP38">
        <v>5.1868299999999996</v>
      </c>
      <c r="EQ38">
        <v>19.5243</v>
      </c>
      <c r="ER38">
        <v>5.2217799999999999</v>
      </c>
      <c r="ES38">
        <v>11.9261</v>
      </c>
      <c r="ET38">
        <v>4.9557000000000002</v>
      </c>
      <c r="EU38">
        <v>3.2978499999999999</v>
      </c>
      <c r="EV38">
        <v>61</v>
      </c>
      <c r="EW38">
        <v>9999</v>
      </c>
      <c r="EX38">
        <v>120.9</v>
      </c>
      <c r="EY38">
        <v>4168.3999999999996</v>
      </c>
      <c r="EZ38">
        <v>1.86005</v>
      </c>
      <c r="FA38">
        <v>1.8592200000000001</v>
      </c>
      <c r="FB38">
        <v>1.86493</v>
      </c>
      <c r="FC38">
        <v>1.8690500000000001</v>
      </c>
      <c r="FD38">
        <v>1.86371</v>
      </c>
      <c r="FE38">
        <v>1.8637699999999999</v>
      </c>
      <c r="FF38">
        <v>1.8637900000000001</v>
      </c>
      <c r="FG38">
        <v>1.8635600000000001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-3.05</v>
      </c>
      <c r="FV38">
        <v>-0.1522</v>
      </c>
      <c r="FW38">
        <v>-3.0502999999999898</v>
      </c>
      <c r="FX38">
        <v>0</v>
      </c>
      <c r="FY38">
        <v>0</v>
      </c>
      <c r="FZ38">
        <v>0</v>
      </c>
      <c r="GA38">
        <v>-0.152145454545453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23.4</v>
      </c>
      <c r="GJ38">
        <v>23.2</v>
      </c>
      <c r="GK38">
        <v>1.0400400000000001</v>
      </c>
      <c r="GL38">
        <v>2.5622600000000002</v>
      </c>
      <c r="GM38">
        <v>1.4489700000000001</v>
      </c>
      <c r="GN38">
        <v>2.3010299999999999</v>
      </c>
      <c r="GO38">
        <v>1.5466299999999999</v>
      </c>
      <c r="GP38">
        <v>2.4475099999999999</v>
      </c>
      <c r="GQ38">
        <v>27.808199999999999</v>
      </c>
      <c r="GR38">
        <v>13.273999999999999</v>
      </c>
      <c r="GS38">
        <v>18</v>
      </c>
      <c r="GT38">
        <v>355.91699999999997</v>
      </c>
      <c r="GU38">
        <v>704.5</v>
      </c>
      <c r="GV38">
        <v>13.8704</v>
      </c>
      <c r="GW38">
        <v>22.102699999999999</v>
      </c>
      <c r="GX38">
        <v>30</v>
      </c>
      <c r="GY38">
        <v>22.137499999999999</v>
      </c>
      <c r="GZ38">
        <v>22.136099999999999</v>
      </c>
      <c r="HA38">
        <v>20.8322</v>
      </c>
      <c r="HB38">
        <v>20</v>
      </c>
      <c r="HC38">
        <v>-30</v>
      </c>
      <c r="HD38">
        <v>13.7898</v>
      </c>
      <c r="HE38">
        <v>405.60899999999998</v>
      </c>
      <c r="HF38">
        <v>0</v>
      </c>
      <c r="HG38">
        <v>100.89700000000001</v>
      </c>
      <c r="HH38">
        <v>95.883600000000001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2023-07-18T14:24:51Z</dcterms:created>
  <dcterms:modified xsi:type="dcterms:W3CDTF">2023-07-25T18:04:17Z</dcterms:modified>
</cp:coreProperties>
</file>