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69B58C25-E501-9C47-A12A-9442D77DF681}" xr6:coauthVersionLast="47" xr6:coauthVersionMax="47" xr10:uidLastSave="{00000000-0000-0000-0000-000000000000}"/>
  <bookViews>
    <workbookView xWindow="240" yWindow="760" windowWidth="20820" windowHeight="162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 s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 s="1"/>
  <c r="AD27" i="1"/>
  <c r="AC27" i="1"/>
  <c r="AB27" i="1" s="1"/>
  <c r="U27" i="1"/>
  <c r="AR26" i="1"/>
  <c r="AQ26" i="1"/>
  <c r="AO26" i="1"/>
  <c r="X26" i="1" s="1"/>
  <c r="AN26" i="1"/>
  <c r="AL26" i="1" s="1"/>
  <c r="AD26" i="1"/>
  <c r="AC26" i="1"/>
  <c r="AB26" i="1" s="1"/>
  <c r="U26" i="1"/>
  <c r="AR25" i="1"/>
  <c r="AQ25" i="1"/>
  <c r="AO25" i="1"/>
  <c r="AN25" i="1"/>
  <c r="AL25" i="1" s="1"/>
  <c r="AD25" i="1"/>
  <c r="AC25" i="1"/>
  <c r="AB25" i="1" s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N23" i="1"/>
  <c r="AL23" i="1" s="1"/>
  <c r="AM23" i="1"/>
  <c r="AD23" i="1"/>
  <c r="AC23" i="1"/>
  <c r="AB23" i="1" s="1"/>
  <c r="U23" i="1"/>
  <c r="O23" i="1"/>
  <c r="AR22" i="1"/>
  <c r="AQ22" i="1"/>
  <c r="AO22" i="1"/>
  <c r="X22" i="1" s="1"/>
  <c r="AN22" i="1"/>
  <c r="AL22" i="1" s="1"/>
  <c r="S22" i="1" s="1"/>
  <c r="AM22" i="1"/>
  <c r="AD22" i="1"/>
  <c r="AC22" i="1"/>
  <c r="AB22" i="1" s="1"/>
  <c r="U22" i="1"/>
  <c r="AR21" i="1"/>
  <c r="AQ21" i="1"/>
  <c r="AO21" i="1"/>
  <c r="AN21" i="1"/>
  <c r="AM21" i="1"/>
  <c r="AL21" i="1"/>
  <c r="P21" i="1" s="1"/>
  <c r="AD21" i="1"/>
  <c r="AC21" i="1"/>
  <c r="AB21" i="1" s="1"/>
  <c r="U21" i="1"/>
  <c r="S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N19" i="1"/>
  <c r="AL19" i="1" s="1"/>
  <c r="AD19" i="1"/>
  <c r="AC19" i="1"/>
  <c r="AB19" i="1" s="1"/>
  <c r="U19" i="1"/>
  <c r="O19" i="1"/>
  <c r="S19" i="1" l="1"/>
  <c r="P19" i="1"/>
  <c r="N19" i="1"/>
  <c r="M19" i="1" s="1"/>
  <c r="AP21" i="1"/>
  <c r="AP23" i="1"/>
  <c r="X23" i="1"/>
  <c r="AP25" i="1"/>
  <c r="AF36" i="1"/>
  <c r="AP20" i="1"/>
  <c r="X20" i="1"/>
  <c r="AM26" i="1"/>
  <c r="P26" i="1"/>
  <c r="O26" i="1"/>
  <c r="N26" i="1"/>
  <c r="M26" i="1" s="1"/>
  <c r="Y26" i="1" s="1"/>
  <c r="Z26" i="1" s="1"/>
  <c r="O27" i="1"/>
  <c r="S27" i="1"/>
  <c r="P27" i="1"/>
  <c r="N27" i="1"/>
  <c r="M27" i="1" s="1"/>
  <c r="S31" i="1"/>
  <c r="P31" i="1"/>
  <c r="O31" i="1"/>
  <c r="N31" i="1"/>
  <c r="M31" i="1" s="1"/>
  <c r="AM31" i="1"/>
  <c r="AP19" i="1"/>
  <c r="X19" i="1"/>
  <c r="S26" i="1"/>
  <c r="P29" i="1"/>
  <c r="S29" i="1"/>
  <c r="O29" i="1"/>
  <c r="N29" i="1"/>
  <c r="M29" i="1" s="1"/>
  <c r="AM29" i="1"/>
  <c r="P30" i="1"/>
  <c r="O30" i="1"/>
  <c r="N30" i="1"/>
  <c r="M30" i="1" s="1"/>
  <c r="AM30" i="1"/>
  <c r="S30" i="1"/>
  <c r="AF24" i="1"/>
  <c r="AF28" i="1"/>
  <c r="AF32" i="1"/>
  <c r="S35" i="1"/>
  <c r="P35" i="1"/>
  <c r="O35" i="1"/>
  <c r="N35" i="1"/>
  <c r="M35" i="1" s="1"/>
  <c r="AM35" i="1"/>
  <c r="P34" i="1"/>
  <c r="O34" i="1"/>
  <c r="N34" i="1"/>
  <c r="M34" i="1" s="1"/>
  <c r="AM34" i="1"/>
  <c r="S34" i="1"/>
  <c r="P22" i="1"/>
  <c r="O22" i="1"/>
  <c r="N22" i="1"/>
  <c r="M22" i="1" s="1"/>
  <c r="Y22" i="1" s="1"/>
  <c r="Z22" i="1" s="1"/>
  <c r="AP24" i="1"/>
  <c r="X24" i="1"/>
  <c r="AM19" i="1"/>
  <c r="AF20" i="1"/>
  <c r="S23" i="1"/>
  <c r="P23" i="1"/>
  <c r="N23" i="1"/>
  <c r="M23" i="1" s="1"/>
  <c r="P25" i="1"/>
  <c r="O25" i="1"/>
  <c r="S25" i="1"/>
  <c r="N25" i="1"/>
  <c r="M25" i="1" s="1"/>
  <c r="AM25" i="1"/>
  <c r="P20" i="1"/>
  <c r="P24" i="1"/>
  <c r="P28" i="1"/>
  <c r="X28" i="1"/>
  <c r="P32" i="1"/>
  <c r="X32" i="1"/>
  <c r="X36" i="1"/>
  <c r="AM38" i="1"/>
  <c r="X27" i="1"/>
  <c r="X31" i="1"/>
  <c r="X35" i="1"/>
  <c r="N38" i="1"/>
  <c r="M38" i="1" s="1"/>
  <c r="AM37" i="1"/>
  <c r="O38" i="1"/>
  <c r="N21" i="1"/>
  <c r="M21" i="1" s="1"/>
  <c r="AP22" i="1"/>
  <c r="AP26" i="1"/>
  <c r="X30" i="1"/>
  <c r="N33" i="1"/>
  <c r="M33" i="1" s="1"/>
  <c r="X34" i="1"/>
  <c r="N37" i="1"/>
  <c r="M37" i="1" s="1"/>
  <c r="X38" i="1"/>
  <c r="AM20" i="1"/>
  <c r="O21" i="1"/>
  <c r="AM24" i="1"/>
  <c r="AM28" i="1"/>
  <c r="AM32" i="1"/>
  <c r="O33" i="1"/>
  <c r="AM36" i="1"/>
  <c r="O37" i="1"/>
  <c r="X21" i="1"/>
  <c r="X25" i="1"/>
  <c r="X29" i="1"/>
  <c r="X33" i="1"/>
  <c r="X37" i="1"/>
  <c r="AH26" i="1" l="1"/>
  <c r="AA26" i="1"/>
  <c r="AE26" i="1" s="1"/>
  <c r="AG26" i="1"/>
  <c r="Y32" i="1"/>
  <c r="Z32" i="1" s="1"/>
  <c r="AF37" i="1"/>
  <c r="AF29" i="1"/>
  <c r="Y34" i="1"/>
  <c r="Z34" i="1" s="1"/>
  <c r="V34" i="1" s="1"/>
  <c r="T34" i="1" s="1"/>
  <c r="W34" i="1" s="1"/>
  <c r="Q34" i="1" s="1"/>
  <c r="R34" i="1" s="1"/>
  <c r="Y20" i="1"/>
  <c r="Z20" i="1" s="1"/>
  <c r="Y21" i="1"/>
  <c r="Z21" i="1" s="1"/>
  <c r="AF21" i="1"/>
  <c r="Y36" i="1"/>
  <c r="Z36" i="1" s="1"/>
  <c r="Y19" i="1"/>
  <c r="Z19" i="1" s="1"/>
  <c r="AF27" i="1"/>
  <c r="AH22" i="1"/>
  <c r="AI22" i="1" s="1"/>
  <c r="AA22" i="1"/>
  <c r="AE22" i="1" s="1"/>
  <c r="Y23" i="1"/>
  <c r="Z23" i="1" s="1"/>
  <c r="V23" i="1" s="1"/>
  <c r="T23" i="1" s="1"/>
  <c r="W23" i="1" s="1"/>
  <c r="Q23" i="1" s="1"/>
  <c r="R23" i="1" s="1"/>
  <c r="AF34" i="1"/>
  <c r="Y37" i="1"/>
  <c r="Z37" i="1" s="1"/>
  <c r="V37" i="1" s="1"/>
  <c r="T37" i="1" s="1"/>
  <c r="W37" i="1" s="1"/>
  <c r="Q37" i="1" s="1"/>
  <c r="R37" i="1" s="1"/>
  <c r="Y38" i="1"/>
  <c r="Z38" i="1" s="1"/>
  <c r="V38" i="1" s="1"/>
  <c r="T38" i="1" s="1"/>
  <c r="W38" i="1" s="1"/>
  <c r="Q38" i="1" s="1"/>
  <c r="R38" i="1" s="1"/>
  <c r="Y28" i="1"/>
  <c r="Z28" i="1" s="1"/>
  <c r="Y33" i="1"/>
  <c r="Z33" i="1" s="1"/>
  <c r="V33" i="1" s="1"/>
  <c r="T33" i="1" s="1"/>
  <c r="W33" i="1" s="1"/>
  <c r="Q33" i="1" s="1"/>
  <c r="R33" i="1" s="1"/>
  <c r="Y30" i="1"/>
  <c r="Z30" i="1" s="1"/>
  <c r="Y31" i="1"/>
  <c r="Z31" i="1" s="1"/>
  <c r="V31" i="1" s="1"/>
  <c r="T31" i="1" s="1"/>
  <c r="W31" i="1" s="1"/>
  <c r="Q31" i="1" s="1"/>
  <c r="R31" i="1" s="1"/>
  <c r="AF23" i="1"/>
  <c r="AF22" i="1"/>
  <c r="V22" i="1"/>
  <c r="T22" i="1" s="1"/>
  <c r="W22" i="1" s="1"/>
  <c r="Q22" i="1" s="1"/>
  <c r="R22" i="1" s="1"/>
  <c r="AF31" i="1"/>
  <c r="AF19" i="1"/>
  <c r="V19" i="1"/>
  <c r="T19" i="1" s="1"/>
  <c r="W19" i="1" s="1"/>
  <c r="Q19" i="1" s="1"/>
  <c r="R19" i="1" s="1"/>
  <c r="AF25" i="1"/>
  <c r="AG22" i="1"/>
  <c r="AF33" i="1"/>
  <c r="Y29" i="1"/>
  <c r="Z29" i="1" s="1"/>
  <c r="Y27" i="1"/>
  <c r="Z27" i="1" s="1"/>
  <c r="V27" i="1" s="1"/>
  <c r="T27" i="1" s="1"/>
  <c r="W27" i="1" s="1"/>
  <c r="Q27" i="1" s="1"/>
  <c r="R27" i="1" s="1"/>
  <c r="AF30" i="1"/>
  <c r="AF26" i="1"/>
  <c r="V26" i="1"/>
  <c r="T26" i="1" s="1"/>
  <c r="W26" i="1" s="1"/>
  <c r="Q26" i="1" s="1"/>
  <c r="R26" i="1" s="1"/>
  <c r="AF38" i="1"/>
  <c r="Y24" i="1"/>
  <c r="Z24" i="1" s="1"/>
  <c r="Y35" i="1"/>
  <c r="Z35" i="1" s="1"/>
  <c r="Y25" i="1"/>
  <c r="Z25" i="1" s="1"/>
  <c r="AF35" i="1"/>
  <c r="V35" i="1"/>
  <c r="T35" i="1" s="1"/>
  <c r="W35" i="1" s="1"/>
  <c r="Q35" i="1" s="1"/>
  <c r="R35" i="1" s="1"/>
  <c r="AA29" i="1" l="1"/>
  <c r="AE29" i="1" s="1"/>
  <c r="AH29" i="1"/>
  <c r="AI29" i="1" s="1"/>
  <c r="AG29" i="1"/>
  <c r="AH38" i="1"/>
  <c r="AA38" i="1"/>
  <c r="AE38" i="1" s="1"/>
  <c r="AG38" i="1"/>
  <c r="AA25" i="1"/>
  <c r="AE25" i="1" s="1"/>
  <c r="AH25" i="1"/>
  <c r="AG25" i="1"/>
  <c r="AH30" i="1"/>
  <c r="AA30" i="1"/>
  <c r="AE30" i="1" s="1"/>
  <c r="AG30" i="1"/>
  <c r="AH21" i="1"/>
  <c r="AG21" i="1"/>
  <c r="AA21" i="1"/>
  <c r="AE21" i="1" s="1"/>
  <c r="AA33" i="1"/>
  <c r="AE33" i="1" s="1"/>
  <c r="AH33" i="1"/>
  <c r="AG33" i="1"/>
  <c r="AH19" i="1"/>
  <c r="AA19" i="1"/>
  <c r="AE19" i="1" s="1"/>
  <c r="AG19" i="1"/>
  <c r="AA20" i="1"/>
  <c r="AE20" i="1" s="1"/>
  <c r="AH20" i="1"/>
  <c r="AG20" i="1"/>
  <c r="V20" i="1"/>
  <c r="T20" i="1" s="1"/>
  <c r="W20" i="1" s="1"/>
  <c r="Q20" i="1" s="1"/>
  <c r="R20" i="1" s="1"/>
  <c r="AA32" i="1"/>
  <c r="AE32" i="1" s="1"/>
  <c r="AH32" i="1"/>
  <c r="AG32" i="1"/>
  <c r="V32" i="1"/>
  <c r="T32" i="1" s="1"/>
  <c r="W32" i="1" s="1"/>
  <c r="Q32" i="1" s="1"/>
  <c r="R32" i="1" s="1"/>
  <c r="AA35" i="1"/>
  <c r="AE35" i="1" s="1"/>
  <c r="AH35" i="1"/>
  <c r="AG35" i="1"/>
  <c r="V30" i="1"/>
  <c r="T30" i="1" s="1"/>
  <c r="W30" i="1" s="1"/>
  <c r="Q30" i="1" s="1"/>
  <c r="R30" i="1" s="1"/>
  <c r="V25" i="1"/>
  <c r="T25" i="1" s="1"/>
  <c r="W25" i="1" s="1"/>
  <c r="Q25" i="1" s="1"/>
  <c r="R25" i="1" s="1"/>
  <c r="AH23" i="1"/>
  <c r="AA23" i="1"/>
  <c r="AE23" i="1" s="1"/>
  <c r="AG23" i="1"/>
  <c r="AA36" i="1"/>
  <c r="AE36" i="1" s="1"/>
  <c r="AH36" i="1"/>
  <c r="AG36" i="1"/>
  <c r="V36" i="1"/>
  <c r="T36" i="1" s="1"/>
  <c r="W36" i="1" s="1"/>
  <c r="Q36" i="1" s="1"/>
  <c r="R36" i="1" s="1"/>
  <c r="AA27" i="1"/>
  <c r="AE27" i="1" s="1"/>
  <c r="AH27" i="1"/>
  <c r="AG27" i="1"/>
  <c r="AG28" i="1"/>
  <c r="AA28" i="1"/>
  <c r="AE28" i="1" s="1"/>
  <c r="AH28" i="1"/>
  <c r="AI28" i="1" s="1"/>
  <c r="V28" i="1"/>
  <c r="T28" i="1" s="1"/>
  <c r="W28" i="1" s="1"/>
  <c r="Q28" i="1" s="1"/>
  <c r="R28" i="1" s="1"/>
  <c r="AH34" i="1"/>
  <c r="AI34" i="1" s="1"/>
  <c r="AA34" i="1"/>
  <c r="AE34" i="1" s="1"/>
  <c r="AG34" i="1"/>
  <c r="AA37" i="1"/>
  <c r="AE37" i="1" s="1"/>
  <c r="AH37" i="1"/>
  <c r="AG37" i="1"/>
  <c r="AA24" i="1"/>
  <c r="AE24" i="1" s="1"/>
  <c r="AH24" i="1"/>
  <c r="AG24" i="1"/>
  <c r="V24" i="1"/>
  <c r="T24" i="1" s="1"/>
  <c r="W24" i="1" s="1"/>
  <c r="Q24" i="1" s="1"/>
  <c r="R24" i="1" s="1"/>
  <c r="AA31" i="1"/>
  <c r="AE31" i="1" s="1"/>
  <c r="AH31" i="1"/>
  <c r="AG31" i="1"/>
  <c r="V21" i="1"/>
  <c r="T21" i="1" s="1"/>
  <c r="W21" i="1" s="1"/>
  <c r="Q21" i="1" s="1"/>
  <c r="R21" i="1" s="1"/>
  <c r="V29" i="1"/>
  <c r="T29" i="1" s="1"/>
  <c r="W29" i="1" s="1"/>
  <c r="Q29" i="1" s="1"/>
  <c r="R29" i="1" s="1"/>
  <c r="AI26" i="1"/>
  <c r="AI27" i="1" l="1"/>
  <c r="AI23" i="1"/>
  <c r="AI32" i="1"/>
  <c r="AI19" i="1"/>
  <c r="AI30" i="1"/>
  <c r="AI33" i="1"/>
  <c r="AI24" i="1"/>
  <c r="AI25" i="1"/>
  <c r="AI36" i="1"/>
  <c r="AI35" i="1"/>
  <c r="AI20" i="1"/>
  <c r="AI37" i="1"/>
  <c r="AI21" i="1"/>
  <c r="AI31" i="1"/>
  <c r="AI38" i="1"/>
</calcChain>
</file>

<file path=xl/sharedStrings.xml><?xml version="1.0" encoding="utf-8"?>
<sst xmlns="http://schemas.openxmlformats.org/spreadsheetml/2006/main" count="1016" uniqueCount="397">
  <si>
    <t>File opened</t>
  </si>
  <si>
    <t>2023-07-18 13:27:59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</si>
  <si>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</si>
  <si>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</si>
  <si>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</si>
  <si>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</si>
  <si>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</si>
  <si>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</si>
  <si>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</si>
  <si>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</si>
  <si>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</si>
  <si>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</si>
  <si>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</si>
  <si>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</si>
  <si>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</si>
  <si>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</si>
  <si>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</si>
  <si>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</si>
  <si>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</si>
  <si>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</si>
  <si>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</si>
  <si>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</si>
  <si>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</si>
  <si>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</si>
  <si>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</si>
  <si>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</si>
  <si>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</si>
  <si>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13:27:59</t>
  </si>
  <si>
    <t>Stability Definition:	CO2_r (Meas): Std&lt;0.75 Per=20	A (GasEx): Std&lt;0.2 Per=20	Qin (LeafQ): Per=20</t>
  </si>
  <si>
    <t>13:28:22</t>
  </si>
  <si>
    <t>Stability Definition:	CO2_r (Meas): Std&lt;0.75 Per=20	A (GasEx): Std&lt;0.2 Per=20	Qin (LeafQ): Std&lt;1 Per=20</t>
  </si>
  <si>
    <t>13:28:23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</si>
  <si>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</si>
  <si>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</si>
  <si>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</si>
  <si>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</si>
  <si>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</si>
  <si>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</si>
  <si>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</si>
  <si>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</si>
  <si>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</si>
  <si>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</si>
  <si>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</si>
  <si>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</si>
  <si>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</si>
  <si>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</si>
  <si>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</si>
  <si>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</si>
  <si>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</si>
  <si>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</si>
  <si>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</si>
  <si>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</si>
  <si>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</si>
  <si>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</si>
  <si>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</si>
  <si>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</si>
  <si>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</si>
  <si>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</si>
  <si>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</si>
  <si>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</si>
  <si>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</si>
  <si>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</si>
  <si>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</si>
  <si>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</si>
  <si>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</si>
  <si>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</si>
  <si>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</si>
  <si>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</si>
  <si>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</si>
  <si>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</si>
  <si>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</si>
  <si>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</si>
  <si>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</si>
  <si>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</si>
  <si>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</si>
  <si>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</si>
  <si>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</si>
  <si>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</si>
  <si>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</si>
  <si>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</si>
  <si>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</si>
  <si>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</si>
  <si>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</si>
  <si>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</si>
  <si>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</si>
  <si>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</si>
  <si>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</si>
  <si>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</si>
  <si>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</si>
  <si>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</si>
  <si>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</si>
  <si>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</si>
  <si>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</si>
  <si>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</si>
  <si>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</si>
  <si>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</si>
  <si>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</si>
  <si>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</si>
  <si>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</si>
  <si>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</si>
  <si>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</si>
  <si>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</si>
  <si>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</si>
  <si>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</si>
  <si>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</si>
  <si>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</si>
  <si>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</si>
  <si>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</si>
  <si>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</si>
  <si>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</si>
  <si>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</si>
  <si>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</si>
  <si>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</si>
  <si>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</si>
  <si>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</si>
  <si>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</si>
  <si>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</si>
  <si>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</si>
  <si>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</si>
  <si>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</si>
  <si>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</si>
  <si>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</si>
  <si>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</si>
  <si>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</si>
  <si>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</si>
  <si>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</si>
  <si>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</si>
  <si>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</si>
  <si>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</si>
  <si>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</si>
  <si>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</si>
  <si>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</si>
  <si>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</si>
  <si>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</si>
  <si>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</si>
  <si>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</si>
  <si>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</si>
  <si>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</si>
  <si>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</si>
  <si>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</si>
  <si>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</si>
  <si>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</si>
  <si>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</si>
  <si>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</si>
  <si>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</si>
  <si>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</si>
  <si>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</si>
  <si>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</si>
  <si>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</si>
  <si>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</si>
  <si>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</si>
  <si>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</si>
  <si>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</si>
  <si>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</si>
  <si>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</si>
  <si>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</si>
  <si>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</si>
  <si>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</si>
  <si>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</si>
  <si>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</si>
  <si>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</si>
  <si>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</si>
  <si>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</si>
  <si>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</si>
  <si>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</si>
  <si>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</si>
  <si>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</si>
  <si>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</si>
  <si>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</si>
  <si>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</si>
  <si>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</si>
  <si>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</si>
  <si>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</si>
  <si>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</si>
  <si>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</si>
  <si>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</si>
  <si>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</si>
  <si>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</si>
  <si>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</si>
  <si>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</si>
  <si>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</si>
  <si>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</si>
  <si>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</si>
  <si>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</si>
  <si>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</si>
  <si>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</si>
  <si>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</si>
  <si>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</si>
  <si>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</si>
  <si>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</si>
  <si>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</si>
  <si>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</si>
  <si>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</si>
  <si>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</si>
  <si>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</si>
  <si>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</si>
  <si>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</si>
  <si>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</si>
  <si>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</si>
  <si>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</si>
  <si>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</si>
  <si>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</si>
  <si>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</si>
  <si>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</si>
  <si>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</si>
  <si>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</si>
  <si>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</si>
  <si>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</si>
  <si>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</si>
  <si>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</si>
  <si>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</si>
  <si>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</si>
  <si>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</si>
  <si>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</si>
  <si>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</si>
  <si>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</si>
  <si>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</si>
  <si>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</si>
  <si>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</si>
  <si>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</si>
  <si>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</si>
  <si>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</si>
  <si>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</si>
  <si>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</si>
  <si>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</si>
  <si>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</si>
  <si>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</si>
  <si>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</si>
  <si>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</si>
  <si>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</si>
  <si>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</si>
  <si>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</si>
  <si>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</si>
  <si>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</si>
  <si>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</si>
  <si>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</si>
  <si>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</si>
  <si>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</si>
  <si>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</si>
  <si>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</si>
  <si>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</si>
  <si>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</si>
  <si>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</si>
  <si>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</si>
  <si>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</si>
  <si>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</si>
  <si>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</si>
  <si>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</si>
  <si>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</si>
  <si>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</si>
  <si>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</si>
  <si>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</si>
  <si>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</si>
  <si>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</si>
  <si>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</si>
  <si>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</si>
  <si>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</si>
  <si>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</si>
  <si>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</si>
  <si>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</si>
  <si>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</si>
  <si>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</si>
  <si>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</si>
  <si>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</si>
  <si>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</si>
  <si>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</si>
  <si>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</si>
  <si>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</si>
  <si>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</si>
  <si>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</si>
  <si>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</si>
  <si>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</si>
  <si>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</si>
  <si>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</si>
  <si>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</si>
  <si>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</si>
  <si>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</si>
  <si>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</si>
  <si>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</si>
  <si>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</si>
  <si>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</si>
  <si>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</si>
  <si>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</si>
  <si>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</si>
  <si>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</si>
  <si>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</si>
  <si>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</si>
  <si>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</si>
  <si>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</si>
  <si>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</si>
  <si>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</si>
  <si>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</si>
  <si>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</si>
  <si>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</si>
  <si>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</si>
  <si>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</si>
  <si>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</si>
  <si>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</si>
  <si>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</si>
  <si>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</si>
  <si>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</si>
  <si>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</si>
  <si>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</si>
  <si>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</si>
  <si>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</si>
  <si>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</si>
  <si>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</si>
  <si>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</si>
  <si>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</si>
  <si>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</si>
  <si>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</si>
  <si>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</si>
  <si>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</si>
  <si>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</si>
  <si>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</si>
  <si>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</si>
  <si>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</si>
  <si>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</si>
  <si>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</si>
  <si>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</si>
  <si>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</si>
  <si>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</si>
  <si>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</si>
  <si>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</si>
  <si>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</si>
  <si>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</si>
  <si>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</si>
  <si>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</si>
  <si>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</si>
  <si>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</si>
  <si>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</si>
  <si>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</si>
  <si>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</si>
  <si>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</si>
  <si>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</si>
  <si>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</si>
  <si>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</si>
  <si>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</si>
  <si>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</si>
  <si>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</si>
  <si>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</si>
  <si>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</si>
  <si>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</si>
  <si>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</si>
  <si>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</si>
  <si>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</si>
  <si>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13:52:57</t>
  </si>
  <si>
    <t>13:52:57</t>
  </si>
  <si>
    <t>none</t>
  </si>
  <si>
    <t>Picabo</t>
  </si>
  <si>
    <t>20230718</t>
  </si>
  <si>
    <t>kse</t>
  </si>
  <si>
    <t>BNL21849</t>
  </si>
  <si>
    <t>13:51:02</t>
  </si>
  <si>
    <t>2/2</t>
  </si>
  <si>
    <t>00000000</t>
  </si>
  <si>
    <t>iiiiiiii</t>
  </si>
  <si>
    <t>off</t>
  </si>
  <si>
    <t>20230718 13:53:58</t>
  </si>
  <si>
    <t>13:53:58</t>
  </si>
  <si>
    <t>20230718 13:54:58</t>
  </si>
  <si>
    <t>13:54:58</t>
  </si>
  <si>
    <t>20230718 13:55:59</t>
  </si>
  <si>
    <t>13:55:59</t>
  </si>
  <si>
    <t>20230718 13:56:59</t>
  </si>
  <si>
    <t>13:56:59</t>
  </si>
  <si>
    <t>20230718 13:58:00</t>
  </si>
  <si>
    <t>13:58:00</t>
  </si>
  <si>
    <t>20230718 13:59:00</t>
  </si>
  <si>
    <t>13:59:00</t>
  </si>
  <si>
    <t>20230718 14:00:01</t>
  </si>
  <si>
    <t>14:00:01</t>
  </si>
  <si>
    <t>20230718 14:01:02</t>
  </si>
  <si>
    <t>14:01:02</t>
  </si>
  <si>
    <t>20230718 14:02:02</t>
  </si>
  <si>
    <t>14:02:02</t>
  </si>
  <si>
    <t>20230718 14:03:03</t>
  </si>
  <si>
    <t>14:03:03</t>
  </si>
  <si>
    <t>20230718 14:04:03</t>
  </si>
  <si>
    <t>14:04:03</t>
  </si>
  <si>
    <t>20230718 14:05:04</t>
  </si>
  <si>
    <t>14:05:04</t>
  </si>
  <si>
    <t>20230718 14:06:04</t>
  </si>
  <si>
    <t>14:06:04</t>
  </si>
  <si>
    <t>20230718 14:07:05</t>
  </si>
  <si>
    <t>14:07:05</t>
  </si>
  <si>
    <t>20230718 14:08:05</t>
  </si>
  <si>
    <t>14:08:05</t>
  </si>
  <si>
    <t>20230718 14:09:06</t>
  </si>
  <si>
    <t>14:09:06</t>
  </si>
  <si>
    <t>20230718 14:10:06</t>
  </si>
  <si>
    <t>14:10:06</t>
  </si>
  <si>
    <t>20230718 14:11:07</t>
  </si>
  <si>
    <t>14:11:07</t>
  </si>
  <si>
    <t>20230718 14:12:40</t>
  </si>
  <si>
    <t>14:12:40</t>
  </si>
  <si>
    <t>VAVI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</si>
</sst>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2.8639999999999999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1689717177.5999999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1689717177.5999999</v>
      </c>
      <c r="M19">
        <f t="shared" ref="M19:M38" si="0">(N19)/1000</f>
        <v>1.4344639360311512E-3</v>
      </c>
      <c r="N19">
        <f t="shared" ref="N19:N38" si="1">1000*AZ19*AL19*(AV19-AW19)/(100*$B$7*(1000-AL19*AV19))</f>
        <v>1.4344639360311513</v>
      </c>
      <c r="O19">
        <f t="shared" ref="O19:O38" si="2">AZ19*AL19*(AU19-AT19*(1000-AL19*AW19)/(1000-AL19*AV19))/(100*$B$7)</f>
        <v>13.717786172221787</v>
      </c>
      <c r="P19">
        <f t="shared" ref="P19:P38" si="3">AT19 - IF(AL19&gt;1, O19*$B$7*100/(AN19*BH19), 0)</f>
        <v>399.96600000000001</v>
      </c>
      <c r="Q19">
        <f t="shared" ref="Q19:Q38" si="4">((W19-M19/2)*P19-O19)/(W19+M19/2)</f>
        <v>249.6561181819886</v>
      </c>
      <c r="R19">
        <f t="shared" ref="R19:R38" si="5">Q19*(BA19+BB19)/1000</f>
        <v>25.123697143001948</v>
      </c>
      <c r="S19">
        <f t="shared" ref="S19:S38" si="6">(AT19 - IF(AL19&gt;1, O19*$B$7*100/(AN19*BH19), 0))*(BA19+BB19)/1000</f>
        <v>40.249863390781798</v>
      </c>
      <c r="T19">
        <f t="shared" ref="T19:T38" si="7">2/((1/V19-1/U19)+SIGN(V19)*SQRT((1/V19-1/U19)*(1/V19-1/U19) + 4*$C$7/(($C$7+1)*($C$7+1))*(2*1/V19*1/U19-1/U19*1/U19)))</f>
        <v>0.15382452874283334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3.8795542862335295</v>
      </c>
      <c r="V19">
        <f t="shared" ref="V19:V38" si="9">M19*(1000-(1000*0.61365*EXP(17.502*Z19/(240.97+Z19))/(BA19+BB19)+AV19)/2)/(1000*0.61365*EXP(17.502*Z19/(240.97+Z19))/(BA19+BB19)-AV19)</f>
        <v>0.15051476020908175</v>
      </c>
      <c r="W19">
        <f t="shared" ref="W19:W38" si="10">1/(($C$7+1)/(T19/1.6)+1/(U19/1.37)) + $C$7/(($C$7+1)/(T19/1.6) + $C$7/(U19/1.37))</f>
        <v>9.4363163292782826E-2</v>
      </c>
      <c r="X19">
        <f t="shared" ref="X19:X38" si="11">(AO19*AR19)</f>
        <v>330.77405399999998</v>
      </c>
      <c r="Y19">
        <f t="shared" ref="Y19:Y38" si="12">(BC19+(X19+2*0.95*0.0000000567*(((BC19+$B$9)+273)^4-(BC19+273)^4)-44100*M19)/(1.84*29.3*U19+8*0.95*0.0000000567*(BC19+273)^3))</f>
        <v>19.224923046392444</v>
      </c>
      <c r="Z19">
        <f t="shared" ref="Z19:Z38" si="13">($C$9*BD19+$D$9*BE19+$E$9*Y19)</f>
        <v>19.224923046392444</v>
      </c>
      <c r="AA19">
        <f t="shared" ref="AA19:AA38" si="14">0.61365*EXP(17.502*Z19/(240.97+Z19))</f>
        <v>2.2363231206107286</v>
      </c>
      <c r="AB19">
        <f t="shared" ref="AB19:AB38" si="15">(AC19/AD19*100)</f>
        <v>62.446785289117066</v>
      </c>
      <c r="AC19">
        <f t="shared" ref="AC19:AC38" si="16">AV19*(BA19+BB19)/1000</f>
        <v>1.2940726669293898</v>
      </c>
      <c r="AD19">
        <f t="shared" ref="AD19:AD38" si="17">0.61365*EXP(17.502*BC19/(240.97+BC19))</f>
        <v>2.0722806801632343</v>
      </c>
      <c r="AE19">
        <f t="shared" ref="AE19:AE38" si="18">(AA19-AV19*(BA19+BB19)/1000)</f>
        <v>0.94225045368133875</v>
      </c>
      <c r="AF19">
        <f t="shared" ref="AF19:AF38" si="19">(-M19*44100)</f>
        <v>-63.259859578973767</v>
      </c>
      <c r="AG19">
        <f t="shared" ref="AG19:AG38" si="20">2*29.3*U19*0.92*(BC19-Z19)</f>
        <v>-254.58771500038807</v>
      </c>
      <c r="AH19">
        <f t="shared" ref="AH19:AH38" si="21">2*0.95*0.0000000567*(((BC19+$B$9)+273)^4-(Z19+273)^4)</f>
        <v>-13.007808868212102</v>
      </c>
      <c r="AI19">
        <f t="shared" ref="AI19:AI38" si="22">X19+AH19+AF19+AG19</f>
        <v>-8.1329447573978086E-2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54857.378717029314</v>
      </c>
      <c r="AO19">
        <f t="shared" ref="AO19:AO38" si="26">$B$13*BI19+$C$13*BJ19+$F$13*BU19*(1-BX19)</f>
        <v>1999.97</v>
      </c>
      <c r="AP19">
        <f t="shared" ref="AP19:AP38" si="27">AO19*AQ19</f>
        <v>1685.9741999999999</v>
      </c>
      <c r="AQ19">
        <f t="shared" ref="AQ19:AQ38" si="28">($B$13*$D$11+$C$13*$D$11+$F$13*((CH19+BZ19)/MAX(CH19+BZ19+CI19, 0.1)*$I$11+CI19/MAX(CH19+BZ19+CI19, 0.1)*$J$11))/($B$13+$C$13+$F$13)</f>
        <v>0.84299974499617492</v>
      </c>
      <c r="AR19">
        <f t="shared" ref="AR19:AR38" si="29">($B$13*$K$11+$C$13*$K$11+$F$13*((CH19+BZ19)/MAX(CH19+BZ19+CI19, 0.1)*$P$11+CI19/MAX(CH19+BZ19+CI19, 0.1)*$Q$11))/($B$13+$C$13+$F$13)</f>
        <v>0.16538950784261763</v>
      </c>
      <c r="AS19">
        <v>1689717177.5999999</v>
      </c>
      <c r="AT19">
        <v>399.96600000000001</v>
      </c>
      <c r="AU19">
        <v>410.19400000000002</v>
      </c>
      <c r="AV19">
        <v>12.859299999999999</v>
      </c>
      <c r="AW19">
        <v>11.8459</v>
      </c>
      <c r="AX19">
        <v>402.529</v>
      </c>
      <c r="AY19">
        <v>13.1661</v>
      </c>
      <c r="AZ19">
        <v>400.185</v>
      </c>
      <c r="BA19">
        <v>100.587</v>
      </c>
      <c r="BB19">
        <v>4.6212299999999998E-2</v>
      </c>
      <c r="BC19">
        <v>18.0077</v>
      </c>
      <c r="BD19">
        <v>17.9132</v>
      </c>
      <c r="BE19">
        <v>999.9</v>
      </c>
      <c r="BF19">
        <v>0</v>
      </c>
      <c r="BG19">
        <v>0</v>
      </c>
      <c r="BH19">
        <v>10005</v>
      </c>
      <c r="BI19">
        <v>0</v>
      </c>
      <c r="BJ19">
        <v>112.66500000000001</v>
      </c>
      <c r="BK19">
        <v>-10.227600000000001</v>
      </c>
      <c r="BL19">
        <v>405.17700000000002</v>
      </c>
      <c r="BM19">
        <v>415.11099999999999</v>
      </c>
      <c r="BN19">
        <v>1.0134300000000001</v>
      </c>
      <c r="BO19">
        <v>410.19400000000002</v>
      </c>
      <c r="BP19">
        <v>11.8459</v>
      </c>
      <c r="BQ19">
        <v>1.29348</v>
      </c>
      <c r="BR19">
        <v>1.19154</v>
      </c>
      <c r="BS19">
        <v>10.7233</v>
      </c>
      <c r="BT19">
        <v>9.4962400000000002</v>
      </c>
      <c r="BU19">
        <v>1999.97</v>
      </c>
      <c r="BV19">
        <v>0.90000800000000003</v>
      </c>
      <c r="BW19">
        <v>9.9991800000000006E-2</v>
      </c>
      <c r="BX19">
        <v>0</v>
      </c>
      <c r="BY19">
        <v>2.2637999999999998</v>
      </c>
      <c r="BZ19">
        <v>0</v>
      </c>
      <c r="CA19">
        <v>8345.08</v>
      </c>
      <c r="CB19">
        <v>16222.4</v>
      </c>
      <c r="CC19">
        <v>37.5</v>
      </c>
      <c r="CD19">
        <v>39.186999999999998</v>
      </c>
      <c r="CE19">
        <v>37.875</v>
      </c>
      <c r="CF19">
        <v>37.436999999999998</v>
      </c>
      <c r="CG19">
        <v>36.625</v>
      </c>
      <c r="CH19">
        <v>1799.99</v>
      </c>
      <c r="CI19">
        <v>199.98</v>
      </c>
      <c r="CJ19">
        <v>0</v>
      </c>
      <c r="CK19">
        <v>1689717189.0999999</v>
      </c>
      <c r="CL19">
        <v>0</v>
      </c>
      <c r="CM19">
        <v>1689717062.0999999</v>
      </c>
      <c r="CN19" t="s">
        <v>353</v>
      </c>
      <c r="CO19">
        <v>1689717058.5999999</v>
      </c>
      <c r="CP19">
        <v>1689717062.0999999</v>
      </c>
      <c r="CQ19">
        <v>50</v>
      </c>
      <c r="CR19">
        <v>0.10100000000000001</v>
      </c>
      <c r="CS19">
        <v>-5.0000000000000001E-3</v>
      </c>
      <c r="CT19">
        <v>-2.5950000000000002</v>
      </c>
      <c r="CU19">
        <v>-0.307</v>
      </c>
      <c r="CV19">
        <v>410</v>
      </c>
      <c r="CW19">
        <v>12</v>
      </c>
      <c r="CX19">
        <v>0.18</v>
      </c>
      <c r="CY19">
        <v>0.09</v>
      </c>
      <c r="CZ19">
        <v>9.7291831951966543</v>
      </c>
      <c r="DA19">
        <v>-0.13225237590270139</v>
      </c>
      <c r="DB19">
        <v>4.8092186335973973E-2</v>
      </c>
      <c r="DC19">
        <v>1</v>
      </c>
      <c r="DD19">
        <v>410.14040000000011</v>
      </c>
      <c r="DE19">
        <v>-0.1446529080682013</v>
      </c>
      <c r="DF19">
        <v>4.7866898792381443E-2</v>
      </c>
      <c r="DG19">
        <v>-1</v>
      </c>
      <c r="DH19">
        <v>1999.96675</v>
      </c>
      <c r="DI19">
        <v>-0.1136099065537704</v>
      </c>
      <c r="DJ19">
        <v>0.1041966290241669</v>
      </c>
      <c r="DK19">
        <v>1</v>
      </c>
      <c r="DL19">
        <v>2</v>
      </c>
      <c r="DM19">
        <v>2</v>
      </c>
      <c r="DN19" t="s">
        <v>354</v>
      </c>
      <c r="DO19">
        <v>2.6934</v>
      </c>
      <c r="DP19">
        <v>2.6531500000000001</v>
      </c>
      <c r="DQ19">
        <v>9.4874399999999998E-2</v>
      </c>
      <c r="DR19">
        <v>9.5813400000000007E-2</v>
      </c>
      <c r="DS19">
        <v>7.4984400000000007E-2</v>
      </c>
      <c r="DT19">
        <v>6.8728399999999995E-2</v>
      </c>
      <c r="DU19">
        <v>27397.3</v>
      </c>
      <c r="DV19">
        <v>30901.9</v>
      </c>
      <c r="DW19">
        <v>28482</v>
      </c>
      <c r="DX19">
        <v>32767</v>
      </c>
      <c r="DY19">
        <v>36627</v>
      </c>
      <c r="DZ19">
        <v>41338.1</v>
      </c>
      <c r="EA19">
        <v>41796.9</v>
      </c>
      <c r="EB19">
        <v>47252.5</v>
      </c>
      <c r="EC19">
        <v>1.8206199999999999</v>
      </c>
      <c r="ED19">
        <v>2.2083499999999998</v>
      </c>
      <c r="EE19">
        <v>-3.8213999999999998E-2</v>
      </c>
      <c r="EF19">
        <v>0</v>
      </c>
      <c r="EG19">
        <v>18.5472</v>
      </c>
      <c r="EH19">
        <v>999.9</v>
      </c>
      <c r="EI19">
        <v>40.799999999999997</v>
      </c>
      <c r="EJ19">
        <v>26.3</v>
      </c>
      <c r="EK19">
        <v>13.930999999999999</v>
      </c>
      <c r="EL19">
        <v>62.725099999999998</v>
      </c>
      <c r="EM19">
        <v>1.8028900000000001</v>
      </c>
      <c r="EN19">
        <v>1</v>
      </c>
      <c r="EO19">
        <v>-0.36005300000000001</v>
      </c>
      <c r="EP19">
        <v>4.0968900000000001</v>
      </c>
      <c r="EQ19">
        <v>20.188500000000001</v>
      </c>
      <c r="ER19">
        <v>5.2288199999999998</v>
      </c>
      <c r="ES19">
        <v>12.0099</v>
      </c>
      <c r="ET19">
        <v>4.9898499999999997</v>
      </c>
      <c r="EU19">
        <v>3.3050000000000002</v>
      </c>
      <c r="EV19">
        <v>6179.8</v>
      </c>
      <c r="EW19">
        <v>9548.9</v>
      </c>
      <c r="EX19">
        <v>503</v>
      </c>
      <c r="EY19">
        <v>58.7</v>
      </c>
      <c r="EZ19">
        <v>1.8525700000000001</v>
      </c>
      <c r="FA19">
        <v>1.86147</v>
      </c>
      <c r="FB19">
        <v>1.8605</v>
      </c>
      <c r="FC19">
        <v>1.8565400000000001</v>
      </c>
      <c r="FD19">
        <v>1.8608499999999999</v>
      </c>
      <c r="FE19">
        <v>1.8571500000000001</v>
      </c>
      <c r="FF19">
        <v>1.85928</v>
      </c>
      <c r="FG19">
        <v>1.8621700000000001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-2.5630000000000002</v>
      </c>
      <c r="FV19">
        <v>-0.30680000000000002</v>
      </c>
      <c r="FW19">
        <v>-1.1187017798408661</v>
      </c>
      <c r="FX19">
        <v>-4.0117494158234393E-3</v>
      </c>
      <c r="FY19">
        <v>1.087516141204025E-6</v>
      </c>
      <c r="FZ19">
        <v>-8.657206703991749E-11</v>
      </c>
      <c r="GA19">
        <v>-0.30680000000000079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</v>
      </c>
      <c r="GJ19">
        <v>1.9</v>
      </c>
      <c r="GK19">
        <v>1.01685</v>
      </c>
      <c r="GL19">
        <v>2.3791500000000001</v>
      </c>
      <c r="GM19">
        <v>1.5942400000000001</v>
      </c>
      <c r="GN19">
        <v>2.3168899999999999</v>
      </c>
      <c r="GO19">
        <v>1.40015</v>
      </c>
      <c r="GP19">
        <v>2.21191</v>
      </c>
      <c r="GQ19">
        <v>29.325099999999999</v>
      </c>
      <c r="GR19">
        <v>13.7643</v>
      </c>
      <c r="GS19">
        <v>18</v>
      </c>
      <c r="GT19">
        <v>383.464</v>
      </c>
      <c r="GU19">
        <v>681.59100000000001</v>
      </c>
      <c r="GV19">
        <v>14.0017</v>
      </c>
      <c r="GW19">
        <v>22.4023</v>
      </c>
      <c r="GX19">
        <v>30.000499999999999</v>
      </c>
      <c r="GY19">
        <v>22.2408</v>
      </c>
      <c r="GZ19">
        <v>22.157499999999999</v>
      </c>
      <c r="HA19">
        <v>20.4176</v>
      </c>
      <c r="HB19">
        <v>10</v>
      </c>
      <c r="HC19">
        <v>-30</v>
      </c>
      <c r="HD19">
        <v>13.9961</v>
      </c>
      <c r="HE19">
        <v>410.00400000000002</v>
      </c>
      <c r="HF19">
        <v>0</v>
      </c>
      <c r="HG19">
        <v>104.56100000000001</v>
      </c>
      <c r="HH19">
        <v>104.089</v>
      </c>
    </row>
    <row r="20" spans="1:216" x14ac:dyDescent="0.2">
      <c r="A20">
        <v>2</v>
      </c>
      <c r="B20">
        <v>1689717238.0999999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1689717238.0999999</v>
      </c>
      <c r="M20">
        <f t="shared" si="0"/>
        <v>1.4552338365896754E-3</v>
      </c>
      <c r="N20">
        <f t="shared" si="1"/>
        <v>1.4552338365896753</v>
      </c>
      <c r="O20">
        <f t="shared" si="2"/>
        <v>13.52388585414316</v>
      </c>
      <c r="P20">
        <f t="shared" si="3"/>
        <v>400.04500000000002</v>
      </c>
      <c r="Q20">
        <f t="shared" si="4"/>
        <v>258.04223741622792</v>
      </c>
      <c r="R20">
        <f t="shared" si="5"/>
        <v>25.968139576641793</v>
      </c>
      <c r="S20">
        <f t="shared" si="6"/>
        <v>40.258620065291502</v>
      </c>
      <c r="T20">
        <f t="shared" si="7"/>
        <v>0.16087879664341845</v>
      </c>
      <c r="U20">
        <f t="shared" si="8"/>
        <v>3.8829760592571687</v>
      </c>
      <c r="V20">
        <f t="shared" si="9"/>
        <v>0.15726545554097646</v>
      </c>
      <c r="W20">
        <f t="shared" si="10"/>
        <v>9.8608794695388108E-2</v>
      </c>
      <c r="X20">
        <f t="shared" si="11"/>
        <v>297.71534699999995</v>
      </c>
      <c r="Y20">
        <f t="shared" si="12"/>
        <v>19.0635460047301</v>
      </c>
      <c r="Z20">
        <f t="shared" si="13"/>
        <v>19.0635460047301</v>
      </c>
      <c r="AA20">
        <f t="shared" si="14"/>
        <v>2.2139402252817004</v>
      </c>
      <c r="AB20">
        <f t="shared" si="15"/>
        <v>62.706825560153455</v>
      </c>
      <c r="AC20">
        <f t="shared" si="16"/>
        <v>1.2989794050138601</v>
      </c>
      <c r="AD20">
        <f t="shared" si="17"/>
        <v>2.0715119820054899</v>
      </c>
      <c r="AE20">
        <f t="shared" si="18"/>
        <v>0.91496082026784031</v>
      </c>
      <c r="AF20">
        <f t="shared" si="19"/>
        <v>-64.175812193604685</v>
      </c>
      <c r="AG20">
        <f t="shared" si="20"/>
        <v>-222.26485251853276</v>
      </c>
      <c r="AH20">
        <f t="shared" si="21"/>
        <v>-11.336537540508088</v>
      </c>
      <c r="AI20">
        <f t="shared" si="22"/>
        <v>-6.1855252645557357E-2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54925.30025008323</v>
      </c>
      <c r="AO20">
        <f t="shared" si="26"/>
        <v>1800.08</v>
      </c>
      <c r="AP20">
        <f t="shared" si="27"/>
        <v>1517.4675</v>
      </c>
      <c r="AQ20">
        <f t="shared" si="28"/>
        <v>0.84300003333185192</v>
      </c>
      <c r="AR20">
        <f t="shared" si="29"/>
        <v>0.16539006433047418</v>
      </c>
      <c r="AS20">
        <v>1689717238.0999999</v>
      </c>
      <c r="AT20">
        <v>400.04500000000002</v>
      </c>
      <c r="AU20">
        <v>410.142</v>
      </c>
      <c r="AV20">
        <v>12.9078</v>
      </c>
      <c r="AW20">
        <v>11.8796</v>
      </c>
      <c r="AX20">
        <v>402.608</v>
      </c>
      <c r="AY20">
        <v>13.214600000000001</v>
      </c>
      <c r="AZ20">
        <v>400.11599999999999</v>
      </c>
      <c r="BA20">
        <v>100.589</v>
      </c>
      <c r="BB20">
        <v>4.6228699999999998E-2</v>
      </c>
      <c r="BC20">
        <v>18.001799999999999</v>
      </c>
      <c r="BD20">
        <v>17.882000000000001</v>
      </c>
      <c r="BE20">
        <v>999.9</v>
      </c>
      <c r="BF20">
        <v>0</v>
      </c>
      <c r="BG20">
        <v>0</v>
      </c>
      <c r="BH20">
        <v>10017.5</v>
      </c>
      <c r="BI20">
        <v>0</v>
      </c>
      <c r="BJ20">
        <v>109.151</v>
      </c>
      <c r="BK20">
        <v>-10.0968</v>
      </c>
      <c r="BL20">
        <v>405.27600000000001</v>
      </c>
      <c r="BM20">
        <v>415.07299999999998</v>
      </c>
      <c r="BN20">
        <v>1.0282199999999999</v>
      </c>
      <c r="BO20">
        <v>410.142</v>
      </c>
      <c r="BP20">
        <v>11.8796</v>
      </c>
      <c r="BQ20">
        <v>1.2983899999999999</v>
      </c>
      <c r="BR20">
        <v>1.19496</v>
      </c>
      <c r="BS20">
        <v>10.780200000000001</v>
      </c>
      <c r="BT20">
        <v>9.5389199999999992</v>
      </c>
      <c r="BU20">
        <v>1800.08</v>
      </c>
      <c r="BV20">
        <v>0.89999799999999996</v>
      </c>
      <c r="BW20">
        <v>0.10000199999999999</v>
      </c>
      <c r="BX20">
        <v>0</v>
      </c>
      <c r="BY20">
        <v>2.6617000000000002</v>
      </c>
      <c r="BZ20">
        <v>0</v>
      </c>
      <c r="CA20">
        <v>7645.69</v>
      </c>
      <c r="CB20">
        <v>14601</v>
      </c>
      <c r="CC20">
        <v>38.561999999999998</v>
      </c>
      <c r="CD20">
        <v>40.436999999999998</v>
      </c>
      <c r="CE20">
        <v>38.936999999999998</v>
      </c>
      <c r="CF20">
        <v>38.811999999999998</v>
      </c>
      <c r="CG20">
        <v>37.625</v>
      </c>
      <c r="CH20">
        <v>1620.07</v>
      </c>
      <c r="CI20">
        <v>180.01</v>
      </c>
      <c r="CJ20">
        <v>0</v>
      </c>
      <c r="CK20">
        <v>1689717249.7</v>
      </c>
      <c r="CL20">
        <v>0</v>
      </c>
      <c r="CM20">
        <v>1689717062.0999999</v>
      </c>
      <c r="CN20" t="s">
        <v>353</v>
      </c>
      <c r="CO20">
        <v>1689717058.5999999</v>
      </c>
      <c r="CP20">
        <v>1689717062.0999999</v>
      </c>
      <c r="CQ20">
        <v>50</v>
      </c>
      <c r="CR20">
        <v>0.10100000000000001</v>
      </c>
      <c r="CS20">
        <v>-5.0000000000000001E-3</v>
      </c>
      <c r="CT20">
        <v>-2.5950000000000002</v>
      </c>
      <c r="CU20">
        <v>-0.307</v>
      </c>
      <c r="CV20">
        <v>410</v>
      </c>
      <c r="CW20">
        <v>12</v>
      </c>
      <c r="CX20">
        <v>0.18</v>
      </c>
      <c r="CY20">
        <v>0.09</v>
      </c>
      <c r="CZ20">
        <v>9.7183860767739105</v>
      </c>
      <c r="DA20">
        <v>3.0535871343421849E-2</v>
      </c>
      <c r="DB20">
        <v>4.6630666102102293E-2</v>
      </c>
      <c r="DC20">
        <v>1</v>
      </c>
      <c r="DD20">
        <v>410.15251219512197</v>
      </c>
      <c r="DE20">
        <v>0.1332334494777471</v>
      </c>
      <c r="DF20">
        <v>3.788179429599222E-2</v>
      </c>
      <c r="DG20">
        <v>-1</v>
      </c>
      <c r="DH20">
        <v>1799.955365853659</v>
      </c>
      <c r="DI20">
        <v>6.5631252105248269E-2</v>
      </c>
      <c r="DJ20">
        <v>0.1231120362441222</v>
      </c>
      <c r="DK20">
        <v>1</v>
      </c>
      <c r="DL20">
        <v>2</v>
      </c>
      <c r="DM20">
        <v>2</v>
      </c>
      <c r="DN20" t="s">
        <v>354</v>
      </c>
      <c r="DO20">
        <v>2.6930999999999998</v>
      </c>
      <c r="DP20">
        <v>2.65327</v>
      </c>
      <c r="DQ20">
        <v>9.4877699999999995E-2</v>
      </c>
      <c r="DR20">
        <v>9.5793400000000001E-2</v>
      </c>
      <c r="DS20">
        <v>7.5182799999999994E-2</v>
      </c>
      <c r="DT20">
        <v>6.8867200000000003E-2</v>
      </c>
      <c r="DU20">
        <v>27394.7</v>
      </c>
      <c r="DV20">
        <v>30900.1</v>
      </c>
      <c r="DW20">
        <v>28479.7</v>
      </c>
      <c r="DX20">
        <v>32764.6</v>
      </c>
      <c r="DY20">
        <v>36616.300000000003</v>
      </c>
      <c r="DZ20">
        <v>41329</v>
      </c>
      <c r="EA20">
        <v>41793.800000000003</v>
      </c>
      <c r="EB20">
        <v>47249.3</v>
      </c>
      <c r="EC20">
        <v>1.8205199999999999</v>
      </c>
      <c r="ED20">
        <v>2.2073999999999998</v>
      </c>
      <c r="EE20">
        <v>-3.95924E-2</v>
      </c>
      <c r="EF20">
        <v>0</v>
      </c>
      <c r="EG20">
        <v>18.538900000000002</v>
      </c>
      <c r="EH20">
        <v>999.9</v>
      </c>
      <c r="EI20">
        <v>40.9</v>
      </c>
      <c r="EJ20">
        <v>26.3</v>
      </c>
      <c r="EK20">
        <v>13.965299999999999</v>
      </c>
      <c r="EL20">
        <v>62.685099999999998</v>
      </c>
      <c r="EM20">
        <v>2.0472800000000002</v>
      </c>
      <c r="EN20">
        <v>1</v>
      </c>
      <c r="EO20">
        <v>-0.356352</v>
      </c>
      <c r="EP20">
        <v>3.9116499999999998</v>
      </c>
      <c r="EQ20">
        <v>20.194199999999999</v>
      </c>
      <c r="ER20">
        <v>5.2289700000000003</v>
      </c>
      <c r="ES20">
        <v>12.0099</v>
      </c>
      <c r="ET20">
        <v>4.9897499999999999</v>
      </c>
      <c r="EU20">
        <v>3.3050000000000002</v>
      </c>
      <c r="EV20">
        <v>6181.3</v>
      </c>
      <c r="EW20">
        <v>9550.6</v>
      </c>
      <c r="EX20">
        <v>503</v>
      </c>
      <c r="EY20">
        <v>58.7</v>
      </c>
      <c r="EZ20">
        <v>1.8525700000000001</v>
      </c>
      <c r="FA20">
        <v>1.8615200000000001</v>
      </c>
      <c r="FB20">
        <v>1.86052</v>
      </c>
      <c r="FC20">
        <v>1.8565499999999999</v>
      </c>
      <c r="FD20">
        <v>1.8609100000000001</v>
      </c>
      <c r="FE20">
        <v>1.8571599999999999</v>
      </c>
      <c r="FF20">
        <v>1.85928</v>
      </c>
      <c r="FG20">
        <v>1.8621799999999999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-2.5630000000000002</v>
      </c>
      <c r="FV20">
        <v>-0.30680000000000002</v>
      </c>
      <c r="FW20">
        <v>-1.1187017798408661</v>
      </c>
      <c r="FX20">
        <v>-4.0117494158234393E-3</v>
      </c>
      <c r="FY20">
        <v>1.087516141204025E-6</v>
      </c>
      <c r="FZ20">
        <v>-8.657206703991749E-11</v>
      </c>
      <c r="GA20">
        <v>-0.30680000000000079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</v>
      </c>
      <c r="GJ20">
        <v>2.9</v>
      </c>
      <c r="GK20">
        <v>1.01685</v>
      </c>
      <c r="GL20">
        <v>2.3718300000000001</v>
      </c>
      <c r="GM20">
        <v>1.5942400000000001</v>
      </c>
      <c r="GN20">
        <v>2.3156699999999999</v>
      </c>
      <c r="GO20">
        <v>1.40015</v>
      </c>
      <c r="GP20">
        <v>2.2558600000000002</v>
      </c>
      <c r="GQ20">
        <v>29.346399999999999</v>
      </c>
      <c r="GR20">
        <v>13.7643</v>
      </c>
      <c r="GS20">
        <v>18</v>
      </c>
      <c r="GT20">
        <v>383.81200000000001</v>
      </c>
      <c r="GU20">
        <v>681.49800000000005</v>
      </c>
      <c r="GV20">
        <v>14.1395</v>
      </c>
      <c r="GW20">
        <v>22.46</v>
      </c>
      <c r="GX20">
        <v>30.000499999999999</v>
      </c>
      <c r="GY20">
        <v>22.2957</v>
      </c>
      <c r="GZ20">
        <v>22.211400000000001</v>
      </c>
      <c r="HA20">
        <v>20.416899999999998</v>
      </c>
      <c r="HB20">
        <v>10</v>
      </c>
      <c r="HC20">
        <v>-30</v>
      </c>
      <c r="HD20">
        <v>14.1373</v>
      </c>
      <c r="HE20">
        <v>410.065</v>
      </c>
      <c r="HF20">
        <v>0</v>
      </c>
      <c r="HG20">
        <v>104.553</v>
      </c>
      <c r="HH20">
        <v>104.081</v>
      </c>
    </row>
    <row r="21" spans="1:216" x14ac:dyDescent="0.2">
      <c r="A21">
        <v>3</v>
      </c>
      <c r="B21">
        <v>1689717298.5999999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1689717298.5999999</v>
      </c>
      <c r="M21">
        <f t="shared" si="0"/>
        <v>1.3985848726945907E-3</v>
      </c>
      <c r="N21">
        <f t="shared" si="1"/>
        <v>1.3985848726945906</v>
      </c>
      <c r="O21">
        <f t="shared" si="2"/>
        <v>13.613414092096678</v>
      </c>
      <c r="P21">
        <f t="shared" si="3"/>
        <v>399.99099999999999</v>
      </c>
      <c r="Q21">
        <f t="shared" si="4"/>
        <v>256.13039257192099</v>
      </c>
      <c r="R21">
        <f t="shared" si="5"/>
        <v>25.776583251261535</v>
      </c>
      <c r="S21">
        <f t="shared" si="6"/>
        <v>40.254501653333499</v>
      </c>
      <c r="T21">
        <f t="shared" si="7"/>
        <v>0.15956797257069152</v>
      </c>
      <c r="U21">
        <f t="shared" si="8"/>
        <v>3.8785022679829679</v>
      </c>
      <c r="V21">
        <f t="shared" si="9"/>
        <v>0.15600857030344314</v>
      </c>
      <c r="W21">
        <f t="shared" si="10"/>
        <v>9.7818541648262425E-2</v>
      </c>
      <c r="X21">
        <f t="shared" si="11"/>
        <v>248.09182199999998</v>
      </c>
      <c r="Y21">
        <f t="shared" si="12"/>
        <v>18.850329462599912</v>
      </c>
      <c r="Z21">
        <f t="shared" si="13"/>
        <v>18.850329462599912</v>
      </c>
      <c r="AA21">
        <f t="shared" si="14"/>
        <v>2.1846685234716592</v>
      </c>
      <c r="AB21">
        <f t="shared" si="15"/>
        <v>62.662814185992467</v>
      </c>
      <c r="AC21">
        <f t="shared" si="16"/>
        <v>1.2980758670204002</v>
      </c>
      <c r="AD21">
        <f t="shared" si="17"/>
        <v>2.071525008703758</v>
      </c>
      <c r="AE21">
        <f t="shared" si="18"/>
        <v>0.88659265645125895</v>
      </c>
      <c r="AF21">
        <f t="shared" si="19"/>
        <v>-61.677592885831451</v>
      </c>
      <c r="AG21">
        <f t="shared" si="20"/>
        <v>-177.40474619318337</v>
      </c>
      <c r="AH21">
        <f t="shared" si="21"/>
        <v>-9.0489609056579905</v>
      </c>
      <c r="AI21">
        <f t="shared" si="22"/>
        <v>-3.947798467282837E-2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54838.059688021589</v>
      </c>
      <c r="AO21">
        <f t="shared" si="26"/>
        <v>1500.05</v>
      </c>
      <c r="AP21">
        <f t="shared" si="27"/>
        <v>1264.5414000000001</v>
      </c>
      <c r="AQ21">
        <f t="shared" si="28"/>
        <v>0.84299950001666613</v>
      </c>
      <c r="AR21">
        <f t="shared" si="29"/>
        <v>0.16538903503216559</v>
      </c>
      <c r="AS21">
        <v>1689717298.5999999</v>
      </c>
      <c r="AT21">
        <v>399.99099999999999</v>
      </c>
      <c r="AU21">
        <v>410.137</v>
      </c>
      <c r="AV21">
        <v>12.898400000000001</v>
      </c>
      <c r="AW21">
        <v>11.9101</v>
      </c>
      <c r="AX21">
        <v>402.55399999999997</v>
      </c>
      <c r="AY21">
        <v>13.2052</v>
      </c>
      <c r="AZ21">
        <v>400.06900000000002</v>
      </c>
      <c r="BA21">
        <v>100.592</v>
      </c>
      <c r="BB21">
        <v>4.6518499999999997E-2</v>
      </c>
      <c r="BC21">
        <v>18.001899999999999</v>
      </c>
      <c r="BD21">
        <v>17.812000000000001</v>
      </c>
      <c r="BE21">
        <v>999.9</v>
      </c>
      <c r="BF21">
        <v>0</v>
      </c>
      <c r="BG21">
        <v>0</v>
      </c>
      <c r="BH21">
        <v>10000.6</v>
      </c>
      <c r="BI21">
        <v>0</v>
      </c>
      <c r="BJ21">
        <v>102.652</v>
      </c>
      <c r="BK21">
        <v>-10.146599999999999</v>
      </c>
      <c r="BL21">
        <v>405.21699999999998</v>
      </c>
      <c r="BM21">
        <v>415.08100000000002</v>
      </c>
      <c r="BN21">
        <v>0.988344</v>
      </c>
      <c r="BO21">
        <v>410.137</v>
      </c>
      <c r="BP21">
        <v>11.9101</v>
      </c>
      <c r="BQ21">
        <v>1.29748</v>
      </c>
      <c r="BR21">
        <v>1.1980599999999999</v>
      </c>
      <c r="BS21">
        <v>10.7697</v>
      </c>
      <c r="BT21">
        <v>9.5774899999999992</v>
      </c>
      <c r="BU21">
        <v>1500.05</v>
      </c>
      <c r="BV21">
        <v>0.90001500000000001</v>
      </c>
      <c r="BW21">
        <v>9.9985400000000002E-2</v>
      </c>
      <c r="BX21">
        <v>0</v>
      </c>
      <c r="BY21">
        <v>2.6292</v>
      </c>
      <c r="BZ21">
        <v>0</v>
      </c>
      <c r="CA21">
        <v>6617.37</v>
      </c>
      <c r="CB21">
        <v>12167.4</v>
      </c>
      <c r="CC21">
        <v>39.311999999999998</v>
      </c>
      <c r="CD21">
        <v>41.311999999999998</v>
      </c>
      <c r="CE21">
        <v>39.811999999999998</v>
      </c>
      <c r="CF21">
        <v>40</v>
      </c>
      <c r="CG21">
        <v>38.436999999999998</v>
      </c>
      <c r="CH21">
        <v>1350.07</v>
      </c>
      <c r="CI21">
        <v>149.97999999999999</v>
      </c>
      <c r="CJ21">
        <v>0</v>
      </c>
      <c r="CK21">
        <v>1689717310.3</v>
      </c>
      <c r="CL21">
        <v>0</v>
      </c>
      <c r="CM21">
        <v>1689717062.0999999</v>
      </c>
      <c r="CN21" t="s">
        <v>353</v>
      </c>
      <c r="CO21">
        <v>1689717058.5999999</v>
      </c>
      <c r="CP21">
        <v>1689717062.0999999</v>
      </c>
      <c r="CQ21">
        <v>50</v>
      </c>
      <c r="CR21">
        <v>0.10100000000000001</v>
      </c>
      <c r="CS21">
        <v>-5.0000000000000001E-3</v>
      </c>
      <c r="CT21">
        <v>-2.5950000000000002</v>
      </c>
      <c r="CU21">
        <v>-0.307</v>
      </c>
      <c r="CV21">
        <v>410</v>
      </c>
      <c r="CW21">
        <v>12</v>
      </c>
      <c r="CX21">
        <v>0.18</v>
      </c>
      <c r="CY21">
        <v>0.09</v>
      </c>
      <c r="CZ21">
        <v>9.6780768929182877</v>
      </c>
      <c r="DA21">
        <v>0.14863214737711811</v>
      </c>
      <c r="DB21">
        <v>6.0088870285344688E-2</v>
      </c>
      <c r="DC21">
        <v>1</v>
      </c>
      <c r="DD21">
        <v>410.08812499999999</v>
      </c>
      <c r="DE21">
        <v>5.5666041275047103E-2</v>
      </c>
      <c r="DF21">
        <v>3.9253144778474469E-2</v>
      </c>
      <c r="DG21">
        <v>-1</v>
      </c>
      <c r="DH21">
        <v>1499.9735000000001</v>
      </c>
      <c r="DI21">
        <v>2.466657971664914E-3</v>
      </c>
      <c r="DJ21">
        <v>0.12042736400006911</v>
      </c>
      <c r="DK21">
        <v>1</v>
      </c>
      <c r="DL21">
        <v>2</v>
      </c>
      <c r="DM21">
        <v>2</v>
      </c>
      <c r="DN21" t="s">
        <v>354</v>
      </c>
      <c r="DO21">
        <v>2.69286</v>
      </c>
      <c r="DP21">
        <v>2.65341</v>
      </c>
      <c r="DQ21">
        <v>9.4855900000000007E-2</v>
      </c>
      <c r="DR21">
        <v>9.5780599999999994E-2</v>
      </c>
      <c r="DS21">
        <v>7.51333E-2</v>
      </c>
      <c r="DT21">
        <v>6.8990599999999999E-2</v>
      </c>
      <c r="DU21">
        <v>27392.7</v>
      </c>
      <c r="DV21">
        <v>30897.200000000001</v>
      </c>
      <c r="DW21">
        <v>28477.1</v>
      </c>
      <c r="DX21">
        <v>32761.4</v>
      </c>
      <c r="DY21">
        <v>36615</v>
      </c>
      <c r="DZ21">
        <v>41318.9</v>
      </c>
      <c r="EA21">
        <v>41790.1</v>
      </c>
      <c r="EB21">
        <v>47244</v>
      </c>
      <c r="EC21">
        <v>1.81995</v>
      </c>
      <c r="ED21">
        <v>2.2059199999999999</v>
      </c>
      <c r="EE21">
        <v>-4.3228299999999997E-2</v>
      </c>
      <c r="EF21">
        <v>0</v>
      </c>
      <c r="EG21">
        <v>18.529199999999999</v>
      </c>
      <c r="EH21">
        <v>999.9</v>
      </c>
      <c r="EI21">
        <v>40.9</v>
      </c>
      <c r="EJ21">
        <v>26.4</v>
      </c>
      <c r="EK21">
        <v>14.0474</v>
      </c>
      <c r="EL21">
        <v>62.895099999999999</v>
      </c>
      <c r="EM21">
        <v>2.0032000000000001</v>
      </c>
      <c r="EN21">
        <v>1</v>
      </c>
      <c r="EO21">
        <v>-0.35047299999999998</v>
      </c>
      <c r="EP21">
        <v>4.0342200000000004</v>
      </c>
      <c r="EQ21">
        <v>20.194199999999999</v>
      </c>
      <c r="ER21">
        <v>5.2289700000000003</v>
      </c>
      <c r="ES21">
        <v>12.0099</v>
      </c>
      <c r="ET21">
        <v>4.9900500000000001</v>
      </c>
      <c r="EU21">
        <v>3.3050000000000002</v>
      </c>
      <c r="EV21">
        <v>6182.5</v>
      </c>
      <c r="EW21">
        <v>9552</v>
      </c>
      <c r="EX21">
        <v>503</v>
      </c>
      <c r="EY21">
        <v>58.7</v>
      </c>
      <c r="EZ21">
        <v>1.8525700000000001</v>
      </c>
      <c r="FA21">
        <v>1.8614999999999999</v>
      </c>
      <c r="FB21">
        <v>1.8605100000000001</v>
      </c>
      <c r="FC21">
        <v>1.8565400000000001</v>
      </c>
      <c r="FD21">
        <v>1.8609500000000001</v>
      </c>
      <c r="FE21">
        <v>1.8571599999999999</v>
      </c>
      <c r="FF21">
        <v>1.85928</v>
      </c>
      <c r="FG21">
        <v>1.8621799999999999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-2.5630000000000002</v>
      </c>
      <c r="FV21">
        <v>-0.30680000000000002</v>
      </c>
      <c r="FW21">
        <v>-1.1187017798408661</v>
      </c>
      <c r="FX21">
        <v>-4.0117494158234393E-3</v>
      </c>
      <c r="FY21">
        <v>1.087516141204025E-6</v>
      </c>
      <c r="FZ21">
        <v>-8.657206703991749E-11</v>
      </c>
      <c r="GA21">
        <v>-0.30680000000000079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</v>
      </c>
      <c r="GJ21">
        <v>3.9</v>
      </c>
      <c r="GK21">
        <v>1.01685</v>
      </c>
      <c r="GL21">
        <v>2.3730500000000001</v>
      </c>
      <c r="GM21">
        <v>1.5942400000000001</v>
      </c>
      <c r="GN21">
        <v>2.3168899999999999</v>
      </c>
      <c r="GO21">
        <v>1.40015</v>
      </c>
      <c r="GP21">
        <v>2.2460900000000001</v>
      </c>
      <c r="GQ21">
        <v>29.367599999999999</v>
      </c>
      <c r="GR21">
        <v>13.7643</v>
      </c>
      <c r="GS21">
        <v>18</v>
      </c>
      <c r="GT21">
        <v>383.964</v>
      </c>
      <c r="GU21">
        <v>681.05100000000004</v>
      </c>
      <c r="GV21">
        <v>14.1036</v>
      </c>
      <c r="GW21">
        <v>22.520600000000002</v>
      </c>
      <c r="GX21">
        <v>30.000699999999998</v>
      </c>
      <c r="GY21">
        <v>22.3567</v>
      </c>
      <c r="GZ21">
        <v>22.273499999999999</v>
      </c>
      <c r="HA21">
        <v>20.418399999999998</v>
      </c>
      <c r="HB21">
        <v>10</v>
      </c>
      <c r="HC21">
        <v>-30</v>
      </c>
      <c r="HD21">
        <v>14.0968</v>
      </c>
      <c r="HE21">
        <v>410.13299999999998</v>
      </c>
      <c r="HF21">
        <v>0</v>
      </c>
      <c r="HG21">
        <v>104.544</v>
      </c>
      <c r="HH21">
        <v>104.07</v>
      </c>
    </row>
    <row r="22" spans="1:216" x14ac:dyDescent="0.2">
      <c r="A22">
        <v>4</v>
      </c>
      <c r="B22">
        <v>1689717359.0999999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1689717359.0999999</v>
      </c>
      <c r="M22">
        <f t="shared" si="0"/>
        <v>1.3844458128844711E-3</v>
      </c>
      <c r="N22">
        <f t="shared" si="1"/>
        <v>1.384445812884471</v>
      </c>
      <c r="O22">
        <f t="shared" si="2"/>
        <v>13.462492740853918</v>
      </c>
      <c r="P22">
        <f t="shared" si="3"/>
        <v>400.03699999999998</v>
      </c>
      <c r="Q22">
        <f t="shared" si="4"/>
        <v>260.9424773161503</v>
      </c>
      <c r="R22">
        <f t="shared" si="5"/>
        <v>26.260342315391355</v>
      </c>
      <c r="S22">
        <f t="shared" si="6"/>
        <v>40.258330751166</v>
      </c>
      <c r="T22">
        <f t="shared" si="7"/>
        <v>0.16332410312472834</v>
      </c>
      <c r="U22">
        <f t="shared" si="8"/>
        <v>3.8786104121488716</v>
      </c>
      <c r="V22">
        <f t="shared" si="9"/>
        <v>0.15959736608124819</v>
      </c>
      <c r="W22">
        <f t="shared" si="10"/>
        <v>0.10007610369661687</v>
      </c>
      <c r="X22">
        <f t="shared" si="11"/>
        <v>206.72952000000001</v>
      </c>
      <c r="Y22">
        <f t="shared" si="12"/>
        <v>18.65290095159726</v>
      </c>
      <c r="Z22">
        <f t="shared" si="13"/>
        <v>18.65290095159726</v>
      </c>
      <c r="AA22">
        <f t="shared" si="14"/>
        <v>2.1578674423081172</v>
      </c>
      <c r="AB22">
        <f t="shared" si="15"/>
        <v>62.797358056735753</v>
      </c>
      <c r="AC22">
        <f t="shared" si="16"/>
        <v>1.2998816483988003</v>
      </c>
      <c r="AD22">
        <f t="shared" si="17"/>
        <v>2.0699623178803024</v>
      </c>
      <c r="AE22">
        <f t="shared" si="18"/>
        <v>0.85798579390931695</v>
      </c>
      <c r="AF22">
        <f t="shared" si="19"/>
        <v>-61.054060348205176</v>
      </c>
      <c r="AG22">
        <f t="shared" si="20"/>
        <v>-138.63591531232305</v>
      </c>
      <c r="AH22">
        <f t="shared" si="21"/>
        <v>-7.0636395981355147</v>
      </c>
      <c r="AI22">
        <f t="shared" si="22"/>
        <v>-2.4095258663749064E-2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54842.386381890508</v>
      </c>
      <c r="AO22">
        <f t="shared" si="26"/>
        <v>1249.95</v>
      </c>
      <c r="AP22">
        <f t="shared" si="27"/>
        <v>1053.7080000000001</v>
      </c>
      <c r="AQ22">
        <f t="shared" si="28"/>
        <v>0.84300012000480018</v>
      </c>
      <c r="AR22">
        <f t="shared" si="29"/>
        <v>0.16539023160926436</v>
      </c>
      <c r="AS22">
        <v>1689717359.0999999</v>
      </c>
      <c r="AT22">
        <v>400.03699999999998</v>
      </c>
      <c r="AU22">
        <v>410.06900000000002</v>
      </c>
      <c r="AV22">
        <v>12.916600000000001</v>
      </c>
      <c r="AW22">
        <v>11.938499999999999</v>
      </c>
      <c r="AX22">
        <v>402.6</v>
      </c>
      <c r="AY22">
        <v>13.2234</v>
      </c>
      <c r="AZ22">
        <v>400.14699999999999</v>
      </c>
      <c r="BA22">
        <v>100.59</v>
      </c>
      <c r="BB22">
        <v>4.6517999999999997E-2</v>
      </c>
      <c r="BC22">
        <v>17.989899999999999</v>
      </c>
      <c r="BD22">
        <v>17.7255</v>
      </c>
      <c r="BE22">
        <v>999.9</v>
      </c>
      <c r="BF22">
        <v>0</v>
      </c>
      <c r="BG22">
        <v>0</v>
      </c>
      <c r="BH22">
        <v>10001.200000000001</v>
      </c>
      <c r="BI22">
        <v>0</v>
      </c>
      <c r="BJ22">
        <v>97.511300000000006</v>
      </c>
      <c r="BK22">
        <v>-10.031700000000001</v>
      </c>
      <c r="BL22">
        <v>405.27199999999999</v>
      </c>
      <c r="BM22">
        <v>415.024</v>
      </c>
      <c r="BN22">
        <v>0.97810299999999994</v>
      </c>
      <c r="BO22">
        <v>410.06900000000002</v>
      </c>
      <c r="BP22">
        <v>11.938499999999999</v>
      </c>
      <c r="BQ22">
        <v>1.2992900000000001</v>
      </c>
      <c r="BR22">
        <v>1.2009000000000001</v>
      </c>
      <c r="BS22">
        <v>10.7906</v>
      </c>
      <c r="BT22">
        <v>9.6127099999999999</v>
      </c>
      <c r="BU22">
        <v>1249.95</v>
      </c>
      <c r="BV22">
        <v>0.89999600000000002</v>
      </c>
      <c r="BW22">
        <v>0.100004</v>
      </c>
      <c r="BX22">
        <v>0</v>
      </c>
      <c r="BY22">
        <v>2.6684000000000001</v>
      </c>
      <c r="BZ22">
        <v>0</v>
      </c>
      <c r="CA22">
        <v>5788.99</v>
      </c>
      <c r="CB22">
        <v>10138.700000000001</v>
      </c>
      <c r="CC22">
        <v>39.75</v>
      </c>
      <c r="CD22">
        <v>42</v>
      </c>
      <c r="CE22">
        <v>40.436999999999998</v>
      </c>
      <c r="CF22">
        <v>40.686999999999998</v>
      </c>
      <c r="CG22">
        <v>38.811999999999998</v>
      </c>
      <c r="CH22">
        <v>1124.95</v>
      </c>
      <c r="CI22">
        <v>125</v>
      </c>
      <c r="CJ22">
        <v>0</v>
      </c>
      <c r="CK22">
        <v>1689717370.9000001</v>
      </c>
      <c r="CL22">
        <v>0</v>
      </c>
      <c r="CM22">
        <v>1689717062.0999999</v>
      </c>
      <c r="CN22" t="s">
        <v>353</v>
      </c>
      <c r="CO22">
        <v>1689717058.5999999</v>
      </c>
      <c r="CP22">
        <v>1689717062.0999999</v>
      </c>
      <c r="CQ22">
        <v>50</v>
      </c>
      <c r="CR22">
        <v>0.10100000000000001</v>
      </c>
      <c r="CS22">
        <v>-5.0000000000000001E-3</v>
      </c>
      <c r="CT22">
        <v>-2.5950000000000002</v>
      </c>
      <c r="CU22">
        <v>-0.307</v>
      </c>
      <c r="CV22">
        <v>410</v>
      </c>
      <c r="CW22">
        <v>12</v>
      </c>
      <c r="CX22">
        <v>0.18</v>
      </c>
      <c r="CY22">
        <v>0.09</v>
      </c>
      <c r="CZ22">
        <v>9.6221030910356031</v>
      </c>
      <c r="DA22">
        <v>0.28650422471741432</v>
      </c>
      <c r="DB22">
        <v>3.7881705520878863E-2</v>
      </c>
      <c r="DC22">
        <v>1</v>
      </c>
      <c r="DD22">
        <v>410.01902499999989</v>
      </c>
      <c r="DE22">
        <v>0.13396998123806769</v>
      </c>
      <c r="DF22">
        <v>2.9916122325594881E-2</v>
      </c>
      <c r="DG22">
        <v>-1</v>
      </c>
      <c r="DH22">
        <v>1249.9984999999999</v>
      </c>
      <c r="DI22">
        <v>7.5255536759746555E-2</v>
      </c>
      <c r="DJ22">
        <v>0.13216561580077479</v>
      </c>
      <c r="DK22">
        <v>1</v>
      </c>
      <c r="DL22">
        <v>2</v>
      </c>
      <c r="DM22">
        <v>2</v>
      </c>
      <c r="DN22" t="s">
        <v>354</v>
      </c>
      <c r="DO22">
        <v>2.6929799999999999</v>
      </c>
      <c r="DP22">
        <v>2.6534200000000001</v>
      </c>
      <c r="DQ22">
        <v>9.4846E-2</v>
      </c>
      <c r="DR22">
        <v>9.5750500000000002E-2</v>
      </c>
      <c r="DS22">
        <v>7.5196499999999999E-2</v>
      </c>
      <c r="DT22">
        <v>6.9100900000000007E-2</v>
      </c>
      <c r="DU22">
        <v>27390</v>
      </c>
      <c r="DV22">
        <v>30895.4</v>
      </c>
      <c r="DW22">
        <v>28474.2</v>
      </c>
      <c r="DX22">
        <v>32758.6</v>
      </c>
      <c r="DY22">
        <v>36608.6</v>
      </c>
      <c r="DZ22">
        <v>41310.400000000001</v>
      </c>
      <c r="EA22">
        <v>41785.699999999997</v>
      </c>
      <c r="EB22">
        <v>47240.1</v>
      </c>
      <c r="EC22">
        <v>1.8194699999999999</v>
      </c>
      <c r="ED22">
        <v>2.2048000000000001</v>
      </c>
      <c r="EE22">
        <v>-4.6443199999999997E-2</v>
      </c>
      <c r="EF22">
        <v>0</v>
      </c>
      <c r="EG22">
        <v>18.496200000000002</v>
      </c>
      <c r="EH22">
        <v>999.9</v>
      </c>
      <c r="EI22">
        <v>41</v>
      </c>
      <c r="EJ22">
        <v>26.4</v>
      </c>
      <c r="EK22">
        <v>14.0822</v>
      </c>
      <c r="EL22">
        <v>63.095100000000002</v>
      </c>
      <c r="EM22">
        <v>2.2115399999999998</v>
      </c>
      <c r="EN22">
        <v>1</v>
      </c>
      <c r="EO22">
        <v>-0.34572399999999998</v>
      </c>
      <c r="EP22">
        <v>3.8031700000000002</v>
      </c>
      <c r="EQ22">
        <v>20.1996</v>
      </c>
      <c r="ER22">
        <v>5.22912</v>
      </c>
      <c r="ES22">
        <v>12.0099</v>
      </c>
      <c r="ET22">
        <v>4.99</v>
      </c>
      <c r="EU22">
        <v>3.3050000000000002</v>
      </c>
      <c r="EV22">
        <v>6184</v>
      </c>
      <c r="EW22">
        <v>9553.7000000000007</v>
      </c>
      <c r="EX22">
        <v>503</v>
      </c>
      <c r="EY22">
        <v>58.7</v>
      </c>
      <c r="EZ22">
        <v>1.8525700000000001</v>
      </c>
      <c r="FA22">
        <v>1.86148</v>
      </c>
      <c r="FB22">
        <v>1.8605</v>
      </c>
      <c r="FC22">
        <v>1.8565400000000001</v>
      </c>
      <c r="FD22">
        <v>1.8609100000000001</v>
      </c>
      <c r="FE22">
        <v>1.8571500000000001</v>
      </c>
      <c r="FF22">
        <v>1.85928</v>
      </c>
      <c r="FG22">
        <v>1.8621700000000001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-2.5630000000000002</v>
      </c>
      <c r="FV22">
        <v>-0.30680000000000002</v>
      </c>
      <c r="FW22">
        <v>-1.1187017798408661</v>
      </c>
      <c r="FX22">
        <v>-4.0117494158234393E-3</v>
      </c>
      <c r="FY22">
        <v>1.087516141204025E-6</v>
      </c>
      <c r="FZ22">
        <v>-8.657206703991749E-11</v>
      </c>
      <c r="GA22">
        <v>-0.30680000000000079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</v>
      </c>
      <c r="GJ22">
        <v>5</v>
      </c>
      <c r="GK22">
        <v>1.01685</v>
      </c>
      <c r="GL22">
        <v>2.3718300000000001</v>
      </c>
      <c r="GM22">
        <v>1.5942400000000001</v>
      </c>
      <c r="GN22">
        <v>2.3168899999999999</v>
      </c>
      <c r="GO22">
        <v>1.40015</v>
      </c>
      <c r="GP22">
        <v>2.33643</v>
      </c>
      <c r="GQ22">
        <v>29.367599999999999</v>
      </c>
      <c r="GR22">
        <v>13.773</v>
      </c>
      <c r="GS22">
        <v>18</v>
      </c>
      <c r="GT22">
        <v>384.214</v>
      </c>
      <c r="GU22">
        <v>680.97799999999995</v>
      </c>
      <c r="GV22">
        <v>14.224399999999999</v>
      </c>
      <c r="GW22">
        <v>22.588999999999999</v>
      </c>
      <c r="GX22">
        <v>30.000499999999999</v>
      </c>
      <c r="GY22">
        <v>22.424299999999999</v>
      </c>
      <c r="GZ22">
        <v>22.3401</v>
      </c>
      <c r="HA22">
        <v>20.414100000000001</v>
      </c>
      <c r="HB22">
        <v>10</v>
      </c>
      <c r="HC22">
        <v>-30</v>
      </c>
      <c r="HD22">
        <v>14.2285</v>
      </c>
      <c r="HE22">
        <v>410.05099999999999</v>
      </c>
      <c r="HF22">
        <v>0</v>
      </c>
      <c r="HG22">
        <v>104.533</v>
      </c>
      <c r="HH22">
        <v>104.062</v>
      </c>
    </row>
    <row r="23" spans="1:216" x14ac:dyDescent="0.2">
      <c r="A23">
        <v>5</v>
      </c>
      <c r="B23">
        <v>1689717419.5999999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1689717419.5999999</v>
      </c>
      <c r="M23">
        <f t="shared" si="0"/>
        <v>1.3562719201917566E-3</v>
      </c>
      <c r="N23">
        <f t="shared" si="1"/>
        <v>1.3562719201917566</v>
      </c>
      <c r="O23">
        <f t="shared" si="2"/>
        <v>13.29056980097592</v>
      </c>
      <c r="P23">
        <f t="shared" si="3"/>
        <v>399.94</v>
      </c>
      <c r="Q23">
        <f t="shared" si="4"/>
        <v>263.77727875862985</v>
      </c>
      <c r="R23">
        <f t="shared" si="5"/>
        <v>26.545154199278063</v>
      </c>
      <c r="S23">
        <f t="shared" si="6"/>
        <v>40.247852356434002</v>
      </c>
      <c r="T23">
        <f t="shared" si="7"/>
        <v>0.16471977396749968</v>
      </c>
      <c r="U23">
        <f t="shared" si="8"/>
        <v>3.8768852249076922</v>
      </c>
      <c r="V23">
        <f t="shared" si="9"/>
        <v>0.16092822331848719</v>
      </c>
      <c r="W23">
        <f t="shared" si="10"/>
        <v>0.1009135263291456</v>
      </c>
      <c r="X23">
        <f t="shared" si="11"/>
        <v>165.42148200000003</v>
      </c>
      <c r="Y23">
        <f t="shared" si="12"/>
        <v>18.481454745429524</v>
      </c>
      <c r="Z23">
        <f t="shared" si="13"/>
        <v>18.481454745429524</v>
      </c>
      <c r="AA23">
        <f t="shared" si="14"/>
        <v>2.1348278217996746</v>
      </c>
      <c r="AB23">
        <f t="shared" si="15"/>
        <v>62.817643470884356</v>
      </c>
      <c r="AC23">
        <f t="shared" si="16"/>
        <v>1.3011768180551699</v>
      </c>
      <c r="AD23">
        <f t="shared" si="17"/>
        <v>2.0713556672310678</v>
      </c>
      <c r="AE23">
        <f t="shared" si="18"/>
        <v>0.83365100374450463</v>
      </c>
      <c r="AF23">
        <f t="shared" si="19"/>
        <v>-59.811591680456466</v>
      </c>
      <c r="AG23">
        <f t="shared" si="20"/>
        <v>-100.50375628376003</v>
      </c>
      <c r="AH23">
        <f t="shared" si="21"/>
        <v>-5.1188041885122377</v>
      </c>
      <c r="AI23">
        <f t="shared" si="22"/>
        <v>-1.2670152728702533E-2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54806.670748309625</v>
      </c>
      <c r="AO23">
        <f t="shared" si="26"/>
        <v>1000.19</v>
      </c>
      <c r="AP23">
        <f t="shared" si="27"/>
        <v>843.16020000000015</v>
      </c>
      <c r="AQ23">
        <f t="shared" si="28"/>
        <v>0.84300002999430113</v>
      </c>
      <c r="AR23">
        <f t="shared" si="29"/>
        <v>0.1653900578890011</v>
      </c>
      <c r="AS23">
        <v>1689717419.5999999</v>
      </c>
      <c r="AT23">
        <v>399.94</v>
      </c>
      <c r="AU23">
        <v>409.84199999999998</v>
      </c>
      <c r="AV23">
        <v>12.9297</v>
      </c>
      <c r="AW23">
        <v>11.971399999999999</v>
      </c>
      <c r="AX23">
        <v>402.50299999999999</v>
      </c>
      <c r="AY23">
        <v>13.236499999999999</v>
      </c>
      <c r="AZ23">
        <v>400.09800000000001</v>
      </c>
      <c r="BA23">
        <v>100.58799999999999</v>
      </c>
      <c r="BB23">
        <v>4.67261E-2</v>
      </c>
      <c r="BC23">
        <v>18.000599999999999</v>
      </c>
      <c r="BD23">
        <v>17.703399999999998</v>
      </c>
      <c r="BE23">
        <v>999.9</v>
      </c>
      <c r="BF23">
        <v>0</v>
      </c>
      <c r="BG23">
        <v>0</v>
      </c>
      <c r="BH23">
        <v>9995</v>
      </c>
      <c r="BI23">
        <v>0</v>
      </c>
      <c r="BJ23">
        <v>95.982500000000002</v>
      </c>
      <c r="BK23">
        <v>-9.90198</v>
      </c>
      <c r="BL23">
        <v>405.17899999999997</v>
      </c>
      <c r="BM23">
        <v>414.80799999999999</v>
      </c>
      <c r="BN23">
        <v>0.95825700000000003</v>
      </c>
      <c r="BO23">
        <v>409.84199999999998</v>
      </c>
      <c r="BP23">
        <v>11.971399999999999</v>
      </c>
      <c r="BQ23">
        <v>1.30057</v>
      </c>
      <c r="BR23">
        <v>1.20418</v>
      </c>
      <c r="BS23">
        <v>10.805400000000001</v>
      </c>
      <c r="BT23">
        <v>9.6532999999999998</v>
      </c>
      <c r="BU23">
        <v>1000.19</v>
      </c>
      <c r="BV23">
        <v>0.89999700000000005</v>
      </c>
      <c r="BW23">
        <v>0.10000299999999999</v>
      </c>
      <c r="BX23">
        <v>0</v>
      </c>
      <c r="BY23">
        <v>1.9053</v>
      </c>
      <c r="BZ23">
        <v>0</v>
      </c>
      <c r="CA23">
        <v>5001.5600000000004</v>
      </c>
      <c r="CB23">
        <v>8112.88</v>
      </c>
      <c r="CC23">
        <v>38.25</v>
      </c>
      <c r="CD23">
        <v>40.375</v>
      </c>
      <c r="CE23">
        <v>39.186999999999998</v>
      </c>
      <c r="CF23">
        <v>38.625</v>
      </c>
      <c r="CG23">
        <v>37.436999999999998</v>
      </c>
      <c r="CH23">
        <v>900.17</v>
      </c>
      <c r="CI23">
        <v>100.02</v>
      </c>
      <c r="CJ23">
        <v>0</v>
      </c>
      <c r="CK23">
        <v>1689717430.9000001</v>
      </c>
      <c r="CL23">
        <v>0</v>
      </c>
      <c r="CM23">
        <v>1689717062.0999999</v>
      </c>
      <c r="CN23" t="s">
        <v>353</v>
      </c>
      <c r="CO23">
        <v>1689717058.5999999</v>
      </c>
      <c r="CP23">
        <v>1689717062.0999999</v>
      </c>
      <c r="CQ23">
        <v>50</v>
      </c>
      <c r="CR23">
        <v>0.10100000000000001</v>
      </c>
      <c r="CS23">
        <v>-5.0000000000000001E-3</v>
      </c>
      <c r="CT23">
        <v>-2.5950000000000002</v>
      </c>
      <c r="CU23">
        <v>-0.307</v>
      </c>
      <c r="CV23">
        <v>410</v>
      </c>
      <c r="CW23">
        <v>12</v>
      </c>
      <c r="CX23">
        <v>0.18</v>
      </c>
      <c r="CY23">
        <v>0.09</v>
      </c>
      <c r="CZ23">
        <v>9.3999569331039883</v>
      </c>
      <c r="DA23">
        <v>0.38037528865818337</v>
      </c>
      <c r="DB23">
        <v>6.0021152308403158E-2</v>
      </c>
      <c r="DC23">
        <v>1</v>
      </c>
      <c r="DD23">
        <v>409.77920000000012</v>
      </c>
      <c r="DE23">
        <v>0.1397448405251939</v>
      </c>
      <c r="DF23">
        <v>3.2727053029570748E-2</v>
      </c>
      <c r="DG23">
        <v>-1</v>
      </c>
      <c r="DH23">
        <v>1000.0191</v>
      </c>
      <c r="DI23">
        <v>1.077124886128362E-2</v>
      </c>
      <c r="DJ23">
        <v>0.10390399414844501</v>
      </c>
      <c r="DK23">
        <v>1</v>
      </c>
      <c r="DL23">
        <v>2</v>
      </c>
      <c r="DM23">
        <v>2</v>
      </c>
      <c r="DN23" t="s">
        <v>354</v>
      </c>
      <c r="DO23">
        <v>2.6927400000000001</v>
      </c>
      <c r="DP23">
        <v>2.6535700000000002</v>
      </c>
      <c r="DQ23">
        <v>9.4811699999999999E-2</v>
      </c>
      <c r="DR23">
        <v>9.5694399999999999E-2</v>
      </c>
      <c r="DS23">
        <v>7.5238700000000006E-2</v>
      </c>
      <c r="DT23">
        <v>6.9231600000000004E-2</v>
      </c>
      <c r="DU23">
        <v>27388.1</v>
      </c>
      <c r="DV23">
        <v>30894.400000000001</v>
      </c>
      <c r="DW23">
        <v>28471.4</v>
      </c>
      <c r="DX23">
        <v>32755.9</v>
      </c>
      <c r="DY23">
        <v>36603.4</v>
      </c>
      <c r="DZ23">
        <v>41300.800000000003</v>
      </c>
      <c r="EA23">
        <v>41781.699999999997</v>
      </c>
      <c r="EB23">
        <v>47235.9</v>
      </c>
      <c r="EC23">
        <v>1.8184499999999999</v>
      </c>
      <c r="ED23">
        <v>2.2038799999999998</v>
      </c>
      <c r="EE23">
        <v>-4.5776400000000002E-2</v>
      </c>
      <c r="EF23">
        <v>0</v>
      </c>
      <c r="EG23">
        <v>18.463000000000001</v>
      </c>
      <c r="EH23">
        <v>999.9</v>
      </c>
      <c r="EI23">
        <v>41</v>
      </c>
      <c r="EJ23">
        <v>26.4</v>
      </c>
      <c r="EK23">
        <v>14.083</v>
      </c>
      <c r="EL23">
        <v>63.275100000000002</v>
      </c>
      <c r="EM23">
        <v>2.3277199999999998</v>
      </c>
      <c r="EN23">
        <v>1</v>
      </c>
      <c r="EO23">
        <v>-0.341032</v>
      </c>
      <c r="EP23">
        <v>3.77366</v>
      </c>
      <c r="EQ23">
        <v>20.202000000000002</v>
      </c>
      <c r="ER23">
        <v>5.2292699999999996</v>
      </c>
      <c r="ES23">
        <v>12.0099</v>
      </c>
      <c r="ET23">
        <v>4.9901499999999999</v>
      </c>
      <c r="EU23">
        <v>3.3050000000000002</v>
      </c>
      <c r="EV23">
        <v>6185.5</v>
      </c>
      <c r="EW23">
        <v>9555.5</v>
      </c>
      <c r="EX23">
        <v>503</v>
      </c>
      <c r="EY23">
        <v>58.8</v>
      </c>
      <c r="EZ23">
        <v>1.8525700000000001</v>
      </c>
      <c r="FA23">
        <v>1.86154</v>
      </c>
      <c r="FB23">
        <v>1.8605</v>
      </c>
      <c r="FC23">
        <v>1.8565400000000001</v>
      </c>
      <c r="FD23">
        <v>1.86094</v>
      </c>
      <c r="FE23">
        <v>1.8571599999999999</v>
      </c>
      <c r="FF23">
        <v>1.85928</v>
      </c>
      <c r="FG23">
        <v>1.8621799999999999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-2.5630000000000002</v>
      </c>
      <c r="FV23">
        <v>-0.30680000000000002</v>
      </c>
      <c r="FW23">
        <v>-1.1187017798408661</v>
      </c>
      <c r="FX23">
        <v>-4.0117494158234393E-3</v>
      </c>
      <c r="FY23">
        <v>1.087516141204025E-6</v>
      </c>
      <c r="FZ23">
        <v>-8.657206703991749E-11</v>
      </c>
      <c r="GA23">
        <v>-0.30680000000000079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</v>
      </c>
      <c r="GJ23">
        <v>6</v>
      </c>
      <c r="GK23">
        <v>1.01685</v>
      </c>
      <c r="GL23">
        <v>2.3706100000000001</v>
      </c>
      <c r="GM23">
        <v>1.5942400000000001</v>
      </c>
      <c r="GN23">
        <v>2.3168899999999999</v>
      </c>
      <c r="GO23">
        <v>1.40015</v>
      </c>
      <c r="GP23">
        <v>2.3571800000000001</v>
      </c>
      <c r="GQ23">
        <v>29.367599999999999</v>
      </c>
      <c r="GR23">
        <v>13.773</v>
      </c>
      <c r="GS23">
        <v>18</v>
      </c>
      <c r="GT23">
        <v>384.14</v>
      </c>
      <c r="GU23">
        <v>680.97500000000002</v>
      </c>
      <c r="GV23">
        <v>14.3385</v>
      </c>
      <c r="GW23">
        <v>22.649899999999999</v>
      </c>
      <c r="GX23">
        <v>30.000299999999999</v>
      </c>
      <c r="GY23">
        <v>22.486000000000001</v>
      </c>
      <c r="GZ23">
        <v>22.398900000000001</v>
      </c>
      <c r="HA23">
        <v>20.4072</v>
      </c>
      <c r="HB23">
        <v>10</v>
      </c>
      <c r="HC23">
        <v>-30</v>
      </c>
      <c r="HD23">
        <v>14.3363</v>
      </c>
      <c r="HE23">
        <v>409.78100000000001</v>
      </c>
      <c r="HF23">
        <v>0</v>
      </c>
      <c r="HG23">
        <v>104.523</v>
      </c>
      <c r="HH23">
        <v>104.05200000000001</v>
      </c>
    </row>
    <row r="24" spans="1:216" x14ac:dyDescent="0.2">
      <c r="A24">
        <v>6</v>
      </c>
      <c r="B24">
        <v>1689717480.0999999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1689717480.0999999</v>
      </c>
      <c r="M24">
        <f t="shared" si="0"/>
        <v>1.3673439616379806E-3</v>
      </c>
      <c r="N24">
        <f t="shared" si="1"/>
        <v>1.3673439616379806</v>
      </c>
      <c r="O24">
        <f t="shared" si="2"/>
        <v>12.608561608702178</v>
      </c>
      <c r="P24">
        <f t="shared" si="3"/>
        <v>399.92099999999999</v>
      </c>
      <c r="Q24">
        <f t="shared" si="4"/>
        <v>277.02915338769776</v>
      </c>
      <c r="R24">
        <f t="shared" si="5"/>
        <v>27.878262631284358</v>
      </c>
      <c r="S24">
        <f t="shared" si="6"/>
        <v>40.2452324364681</v>
      </c>
      <c r="T24">
        <f t="shared" si="7"/>
        <v>0.17380805998064225</v>
      </c>
      <c r="U24">
        <f t="shared" si="8"/>
        <v>3.875820385512736</v>
      </c>
      <c r="V24">
        <f t="shared" si="9"/>
        <v>0.1695912151636704</v>
      </c>
      <c r="W24">
        <f t="shared" si="10"/>
        <v>0.10636485512518892</v>
      </c>
      <c r="X24">
        <f t="shared" si="11"/>
        <v>124.06272716953688</v>
      </c>
      <c r="Y24">
        <f t="shared" si="12"/>
        <v>18.231804566534354</v>
      </c>
      <c r="Z24">
        <f t="shared" si="13"/>
        <v>18.231804566534354</v>
      </c>
      <c r="AA24">
        <f t="shared" si="14"/>
        <v>2.1016646561051866</v>
      </c>
      <c r="AB24">
        <f t="shared" si="15"/>
        <v>63.19034859475822</v>
      </c>
      <c r="AC24">
        <f t="shared" si="16"/>
        <v>1.3040320350306298</v>
      </c>
      <c r="AD24">
        <f t="shared" si="17"/>
        <v>2.0636569729871725</v>
      </c>
      <c r="AE24">
        <f t="shared" si="18"/>
        <v>0.79763262107455679</v>
      </c>
      <c r="AF24">
        <f t="shared" si="19"/>
        <v>-60.299868708234946</v>
      </c>
      <c r="AG24">
        <f t="shared" si="20"/>
        <v>-60.680971784437233</v>
      </c>
      <c r="AH24">
        <f t="shared" si="21"/>
        <v>-3.0865040483092367</v>
      </c>
      <c r="AI24">
        <f t="shared" si="22"/>
        <v>-4.6173714445316705E-3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54797.003216081735</v>
      </c>
      <c r="AO24">
        <f t="shared" si="26"/>
        <v>750.12300000000005</v>
      </c>
      <c r="AP24">
        <f t="shared" si="27"/>
        <v>632.35362899976008</v>
      </c>
      <c r="AQ24">
        <f t="shared" si="28"/>
        <v>0.842999920012798</v>
      </c>
      <c r="AR24">
        <f t="shared" si="29"/>
        <v>0.16538984562470005</v>
      </c>
      <c r="AS24">
        <v>1689717480.0999999</v>
      </c>
      <c r="AT24">
        <v>399.92099999999999</v>
      </c>
      <c r="AU24">
        <v>409.33800000000002</v>
      </c>
      <c r="AV24">
        <v>12.958299999999999</v>
      </c>
      <c r="AW24">
        <v>11.9922</v>
      </c>
      <c r="AX24">
        <v>402.48399999999998</v>
      </c>
      <c r="AY24">
        <v>13.2651</v>
      </c>
      <c r="AZ24">
        <v>400.096</v>
      </c>
      <c r="BA24">
        <v>100.586</v>
      </c>
      <c r="BB24">
        <v>4.6956100000000001E-2</v>
      </c>
      <c r="BC24">
        <v>17.941400000000002</v>
      </c>
      <c r="BD24">
        <v>17.634</v>
      </c>
      <c r="BE24">
        <v>999.9</v>
      </c>
      <c r="BF24">
        <v>0</v>
      </c>
      <c r="BG24">
        <v>0</v>
      </c>
      <c r="BH24">
        <v>9991.25</v>
      </c>
      <c r="BI24">
        <v>0</v>
      </c>
      <c r="BJ24">
        <v>94.110399999999998</v>
      </c>
      <c r="BK24">
        <v>-9.4174500000000005</v>
      </c>
      <c r="BL24">
        <v>405.17099999999999</v>
      </c>
      <c r="BM24">
        <v>414.30700000000002</v>
      </c>
      <c r="BN24">
        <v>0.96607600000000005</v>
      </c>
      <c r="BO24">
        <v>409.33800000000002</v>
      </c>
      <c r="BP24">
        <v>11.9922</v>
      </c>
      <c r="BQ24">
        <v>1.30342</v>
      </c>
      <c r="BR24">
        <v>1.20625</v>
      </c>
      <c r="BS24">
        <v>10.8384</v>
      </c>
      <c r="BT24">
        <v>9.6788799999999995</v>
      </c>
      <c r="BU24">
        <v>750.12300000000005</v>
      </c>
      <c r="BV24">
        <v>0.90000199999999997</v>
      </c>
      <c r="BW24">
        <v>9.9998299999999998E-2</v>
      </c>
      <c r="BX24">
        <v>0</v>
      </c>
      <c r="BY24">
        <v>2.7195999999999998</v>
      </c>
      <c r="BZ24">
        <v>0</v>
      </c>
      <c r="CA24">
        <v>4277.2700000000004</v>
      </c>
      <c r="CB24">
        <v>6084.48</v>
      </c>
      <c r="CC24">
        <v>36.936999999999998</v>
      </c>
      <c r="CD24">
        <v>39.311999999999998</v>
      </c>
      <c r="CE24">
        <v>38.061999999999998</v>
      </c>
      <c r="CF24">
        <v>37.436999999999998</v>
      </c>
      <c r="CG24">
        <v>36.25</v>
      </c>
      <c r="CH24">
        <v>675.11</v>
      </c>
      <c r="CI24">
        <v>75.010000000000005</v>
      </c>
      <c r="CJ24">
        <v>0</v>
      </c>
      <c r="CK24">
        <v>1689717491.5</v>
      </c>
      <c r="CL24">
        <v>0</v>
      </c>
      <c r="CM24">
        <v>1689717062.0999999</v>
      </c>
      <c r="CN24" t="s">
        <v>353</v>
      </c>
      <c r="CO24">
        <v>1689717058.5999999</v>
      </c>
      <c r="CP24">
        <v>1689717062.0999999</v>
      </c>
      <c r="CQ24">
        <v>50</v>
      </c>
      <c r="CR24">
        <v>0.10100000000000001</v>
      </c>
      <c r="CS24">
        <v>-5.0000000000000001E-3</v>
      </c>
      <c r="CT24">
        <v>-2.5950000000000002</v>
      </c>
      <c r="CU24">
        <v>-0.307</v>
      </c>
      <c r="CV24">
        <v>410</v>
      </c>
      <c r="CW24">
        <v>12</v>
      </c>
      <c r="CX24">
        <v>0.18</v>
      </c>
      <c r="CY24">
        <v>0.09</v>
      </c>
      <c r="CZ24">
        <v>8.9602350507869186</v>
      </c>
      <c r="DA24">
        <v>5.8467981665352491E-2</v>
      </c>
      <c r="DB24">
        <v>6.8403352798618616E-2</v>
      </c>
      <c r="DC24">
        <v>1</v>
      </c>
      <c r="DD24">
        <v>409.37726829268303</v>
      </c>
      <c r="DE24">
        <v>-0.1917700348432706</v>
      </c>
      <c r="DF24">
        <v>4.9960972275806773E-2</v>
      </c>
      <c r="DG24">
        <v>-1</v>
      </c>
      <c r="DH24">
        <v>749.99378048780488</v>
      </c>
      <c r="DI24">
        <v>-0.13054222150248129</v>
      </c>
      <c r="DJ24">
        <v>0.11463228851634009</v>
      </c>
      <c r="DK24">
        <v>1</v>
      </c>
      <c r="DL24">
        <v>2</v>
      </c>
      <c r="DM24">
        <v>2</v>
      </c>
      <c r="DN24" t="s">
        <v>354</v>
      </c>
      <c r="DO24">
        <v>2.6926800000000002</v>
      </c>
      <c r="DP24">
        <v>2.6537700000000002</v>
      </c>
      <c r="DQ24">
        <v>9.4795000000000004E-2</v>
      </c>
      <c r="DR24">
        <v>9.5591800000000005E-2</v>
      </c>
      <c r="DS24">
        <v>7.535E-2</v>
      </c>
      <c r="DT24">
        <v>6.9311700000000004E-2</v>
      </c>
      <c r="DU24">
        <v>27387.3</v>
      </c>
      <c r="DV24">
        <v>30896.9</v>
      </c>
      <c r="DW24">
        <v>28470.3</v>
      </c>
      <c r="DX24">
        <v>32754.9</v>
      </c>
      <c r="DY24">
        <v>36597.4</v>
      </c>
      <c r="DZ24">
        <v>41296</v>
      </c>
      <c r="EA24">
        <v>41780</v>
      </c>
      <c r="EB24">
        <v>47234.5</v>
      </c>
      <c r="EC24">
        <v>1.81772</v>
      </c>
      <c r="ED24">
        <v>2.2033200000000002</v>
      </c>
      <c r="EE24">
        <v>-4.73745E-2</v>
      </c>
      <c r="EF24">
        <v>0</v>
      </c>
      <c r="EG24">
        <v>18.420300000000001</v>
      </c>
      <c r="EH24">
        <v>999.9</v>
      </c>
      <c r="EI24">
        <v>41</v>
      </c>
      <c r="EJ24">
        <v>26.4</v>
      </c>
      <c r="EK24">
        <v>14.0825</v>
      </c>
      <c r="EL24">
        <v>63.1751</v>
      </c>
      <c r="EM24">
        <v>2.0032000000000001</v>
      </c>
      <c r="EN24">
        <v>1</v>
      </c>
      <c r="EO24">
        <v>-0.34012199999999998</v>
      </c>
      <c r="EP24">
        <v>3.2657699999999998</v>
      </c>
      <c r="EQ24">
        <v>20.215399999999999</v>
      </c>
      <c r="ER24">
        <v>5.2286700000000002</v>
      </c>
      <c r="ES24">
        <v>12.0099</v>
      </c>
      <c r="ET24">
        <v>4.9901</v>
      </c>
      <c r="EU24">
        <v>3.3050000000000002</v>
      </c>
      <c r="EV24">
        <v>6187</v>
      </c>
      <c r="EW24">
        <v>9557.2000000000007</v>
      </c>
      <c r="EX24">
        <v>503</v>
      </c>
      <c r="EY24">
        <v>58.8</v>
      </c>
      <c r="EZ24">
        <v>1.8525700000000001</v>
      </c>
      <c r="FA24">
        <v>1.8615200000000001</v>
      </c>
      <c r="FB24">
        <v>1.8605</v>
      </c>
      <c r="FC24">
        <v>1.8565400000000001</v>
      </c>
      <c r="FD24">
        <v>1.8608899999999999</v>
      </c>
      <c r="FE24">
        <v>1.8571500000000001</v>
      </c>
      <c r="FF24">
        <v>1.85928</v>
      </c>
      <c r="FG24">
        <v>1.8621799999999999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-2.5630000000000002</v>
      </c>
      <c r="FV24">
        <v>-0.30680000000000002</v>
      </c>
      <c r="FW24">
        <v>-1.1187017798408661</v>
      </c>
      <c r="FX24">
        <v>-4.0117494158234393E-3</v>
      </c>
      <c r="FY24">
        <v>1.087516141204025E-6</v>
      </c>
      <c r="FZ24">
        <v>-8.657206703991749E-11</v>
      </c>
      <c r="GA24">
        <v>-0.30680000000000079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</v>
      </c>
      <c r="GJ24">
        <v>7</v>
      </c>
      <c r="GK24">
        <v>1.01562</v>
      </c>
      <c r="GL24">
        <v>2.3730500000000001</v>
      </c>
      <c r="GM24">
        <v>1.5942400000000001</v>
      </c>
      <c r="GN24">
        <v>2.3168899999999999</v>
      </c>
      <c r="GO24">
        <v>1.40015</v>
      </c>
      <c r="GP24">
        <v>2.2705099999999998</v>
      </c>
      <c r="GQ24">
        <v>29.367599999999999</v>
      </c>
      <c r="GR24">
        <v>13.7643</v>
      </c>
      <c r="GS24">
        <v>18</v>
      </c>
      <c r="GT24">
        <v>384.11399999999998</v>
      </c>
      <c r="GU24">
        <v>681.15800000000002</v>
      </c>
      <c r="GV24">
        <v>14.609500000000001</v>
      </c>
      <c r="GW24">
        <v>22.691600000000001</v>
      </c>
      <c r="GX24">
        <v>30.0001</v>
      </c>
      <c r="GY24">
        <v>22.5334</v>
      </c>
      <c r="GZ24">
        <v>22.447199999999999</v>
      </c>
      <c r="HA24">
        <v>20.396599999999999</v>
      </c>
      <c r="HB24">
        <v>10</v>
      </c>
      <c r="HC24">
        <v>-30</v>
      </c>
      <c r="HD24">
        <v>14.6219</v>
      </c>
      <c r="HE24">
        <v>409.517</v>
      </c>
      <c r="HF24">
        <v>0</v>
      </c>
      <c r="HG24">
        <v>104.51900000000001</v>
      </c>
      <c r="HH24">
        <v>104.04900000000001</v>
      </c>
    </row>
    <row r="25" spans="1:216" x14ac:dyDescent="0.2">
      <c r="A25">
        <v>7</v>
      </c>
      <c r="B25">
        <v>1689717540.5999999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1689717540.5999999</v>
      </c>
      <c r="M25">
        <f t="shared" si="0"/>
        <v>1.3593188803503167E-3</v>
      </c>
      <c r="N25">
        <f t="shared" si="1"/>
        <v>1.3593188803503167</v>
      </c>
      <c r="O25">
        <f t="shared" si="2"/>
        <v>12.096609275367584</v>
      </c>
      <c r="P25">
        <f t="shared" si="3"/>
        <v>399.98899999999998</v>
      </c>
      <c r="Q25">
        <f t="shared" si="4"/>
        <v>282.32503537376874</v>
      </c>
      <c r="R25">
        <f t="shared" si="5"/>
        <v>28.411099926759015</v>
      </c>
      <c r="S25">
        <f t="shared" si="6"/>
        <v>40.251929601494595</v>
      </c>
      <c r="T25">
        <f t="shared" si="7"/>
        <v>0.17444414901843855</v>
      </c>
      <c r="U25">
        <f t="shared" si="8"/>
        <v>3.8786918963275392</v>
      </c>
      <c r="V25">
        <f t="shared" si="9"/>
        <v>0.17019985104416868</v>
      </c>
      <c r="W25">
        <f t="shared" si="10"/>
        <v>0.1067476392672328</v>
      </c>
      <c r="X25">
        <f t="shared" si="11"/>
        <v>99.243327776912309</v>
      </c>
      <c r="Y25">
        <f t="shared" si="12"/>
        <v>18.17824650127956</v>
      </c>
      <c r="Z25">
        <f t="shared" si="13"/>
        <v>18.17824650127956</v>
      </c>
      <c r="AA25">
        <f t="shared" si="14"/>
        <v>2.0946092394768692</v>
      </c>
      <c r="AB25">
        <f t="shared" si="15"/>
        <v>62.981387304747869</v>
      </c>
      <c r="AC25">
        <f t="shared" si="16"/>
        <v>1.3044700925407799</v>
      </c>
      <c r="AD25">
        <f t="shared" si="17"/>
        <v>2.0711993628035597</v>
      </c>
      <c r="AE25">
        <f t="shared" si="18"/>
        <v>0.79013914693608922</v>
      </c>
      <c r="AF25">
        <f t="shared" si="19"/>
        <v>-59.94596262344897</v>
      </c>
      <c r="AG25">
        <f t="shared" si="20"/>
        <v>-37.398240898958456</v>
      </c>
      <c r="AH25">
        <f t="shared" si="21"/>
        <v>-1.9008757576782558</v>
      </c>
      <c r="AI25">
        <f t="shared" si="22"/>
        <v>-1.7515031733665865E-3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54842.096434788516</v>
      </c>
      <c r="AO25">
        <f t="shared" si="26"/>
        <v>600.06200000000001</v>
      </c>
      <c r="AP25">
        <f t="shared" si="27"/>
        <v>505.85178599840015</v>
      </c>
      <c r="AQ25">
        <f t="shared" si="28"/>
        <v>0.84299920007999196</v>
      </c>
      <c r="AR25">
        <f t="shared" si="29"/>
        <v>0.16538845615438455</v>
      </c>
      <c r="AS25">
        <v>1689717540.5999999</v>
      </c>
      <c r="AT25">
        <v>399.98899999999998</v>
      </c>
      <c r="AU25">
        <v>409.03800000000001</v>
      </c>
      <c r="AV25">
        <v>12.9627</v>
      </c>
      <c r="AW25">
        <v>12.0022</v>
      </c>
      <c r="AX25">
        <v>402.55200000000002</v>
      </c>
      <c r="AY25">
        <v>13.269500000000001</v>
      </c>
      <c r="AZ25">
        <v>400.065</v>
      </c>
      <c r="BA25">
        <v>100.586</v>
      </c>
      <c r="BB25">
        <v>4.6591399999999998E-2</v>
      </c>
      <c r="BC25">
        <v>17.999400000000001</v>
      </c>
      <c r="BD25">
        <v>17.712499999999999</v>
      </c>
      <c r="BE25">
        <v>999.9</v>
      </c>
      <c r="BF25">
        <v>0</v>
      </c>
      <c r="BG25">
        <v>0</v>
      </c>
      <c r="BH25">
        <v>10001.9</v>
      </c>
      <c r="BI25">
        <v>0</v>
      </c>
      <c r="BJ25">
        <v>92.966800000000006</v>
      </c>
      <c r="BK25">
        <v>-9.0481300000000005</v>
      </c>
      <c r="BL25">
        <v>405.24200000000002</v>
      </c>
      <c r="BM25">
        <v>414.00700000000001</v>
      </c>
      <c r="BN25">
        <v>0.96050199999999997</v>
      </c>
      <c r="BO25">
        <v>409.03800000000001</v>
      </c>
      <c r="BP25">
        <v>12.0022</v>
      </c>
      <c r="BQ25">
        <v>1.3038700000000001</v>
      </c>
      <c r="BR25">
        <v>1.2072499999999999</v>
      </c>
      <c r="BS25">
        <v>10.843500000000001</v>
      </c>
      <c r="BT25">
        <v>9.6912900000000004</v>
      </c>
      <c r="BU25">
        <v>600.06200000000001</v>
      </c>
      <c r="BV25">
        <v>0.90002700000000002</v>
      </c>
      <c r="BW25">
        <v>9.9972900000000003E-2</v>
      </c>
      <c r="BX25">
        <v>0</v>
      </c>
      <c r="BY25">
        <v>3.1295999999999999</v>
      </c>
      <c r="BZ25">
        <v>0</v>
      </c>
      <c r="CA25">
        <v>3817.45</v>
      </c>
      <c r="CB25">
        <v>4867.33</v>
      </c>
      <c r="CC25">
        <v>35.75</v>
      </c>
      <c r="CD25">
        <v>38.5</v>
      </c>
      <c r="CE25">
        <v>37.061999999999998</v>
      </c>
      <c r="CF25">
        <v>36.686999999999998</v>
      </c>
      <c r="CG25">
        <v>35.311999999999998</v>
      </c>
      <c r="CH25">
        <v>540.07000000000005</v>
      </c>
      <c r="CI25">
        <v>59.99</v>
      </c>
      <c r="CJ25">
        <v>0</v>
      </c>
      <c r="CK25">
        <v>1689717552.0999999</v>
      </c>
      <c r="CL25">
        <v>0</v>
      </c>
      <c r="CM25">
        <v>1689717062.0999999</v>
      </c>
      <c r="CN25" t="s">
        <v>353</v>
      </c>
      <c r="CO25">
        <v>1689717058.5999999</v>
      </c>
      <c r="CP25">
        <v>1689717062.0999999</v>
      </c>
      <c r="CQ25">
        <v>50</v>
      </c>
      <c r="CR25">
        <v>0.10100000000000001</v>
      </c>
      <c r="CS25">
        <v>-5.0000000000000001E-3</v>
      </c>
      <c r="CT25">
        <v>-2.5950000000000002</v>
      </c>
      <c r="CU25">
        <v>-0.307</v>
      </c>
      <c r="CV25">
        <v>410</v>
      </c>
      <c r="CW25">
        <v>12</v>
      </c>
      <c r="CX25">
        <v>0.18</v>
      </c>
      <c r="CY25">
        <v>0.09</v>
      </c>
      <c r="CZ25">
        <v>8.5800206055535106</v>
      </c>
      <c r="DA25">
        <v>0.43535936752276799</v>
      </c>
      <c r="DB25">
        <v>5.1611631360949151E-2</v>
      </c>
      <c r="DC25">
        <v>1</v>
      </c>
      <c r="DD25">
        <v>408.96946341463422</v>
      </c>
      <c r="DE25">
        <v>0.32479442508715489</v>
      </c>
      <c r="DF25">
        <v>4.1692894382602153E-2</v>
      </c>
      <c r="DG25">
        <v>-1</v>
      </c>
      <c r="DH25">
        <v>600.00982926829272</v>
      </c>
      <c r="DI25">
        <v>6.3776445918349758E-2</v>
      </c>
      <c r="DJ25">
        <v>4.3051813615249727E-2</v>
      </c>
      <c r="DK25">
        <v>1</v>
      </c>
      <c r="DL25">
        <v>2</v>
      </c>
      <c r="DM25">
        <v>2</v>
      </c>
      <c r="DN25" t="s">
        <v>354</v>
      </c>
      <c r="DO25">
        <v>2.6925300000000001</v>
      </c>
      <c r="DP25">
        <v>2.6535099999999998</v>
      </c>
      <c r="DQ25">
        <v>9.4798099999999996E-2</v>
      </c>
      <c r="DR25">
        <v>9.55289E-2</v>
      </c>
      <c r="DS25">
        <v>7.5361600000000001E-2</v>
      </c>
      <c r="DT25">
        <v>6.9348000000000007E-2</v>
      </c>
      <c r="DU25">
        <v>27386.7</v>
      </c>
      <c r="DV25">
        <v>30898.2</v>
      </c>
      <c r="DW25">
        <v>28469.7</v>
      </c>
      <c r="DX25">
        <v>32754.2</v>
      </c>
      <c r="DY25">
        <v>36596</v>
      </c>
      <c r="DZ25">
        <v>41293.300000000003</v>
      </c>
      <c r="EA25">
        <v>41779</v>
      </c>
      <c r="EB25">
        <v>47233.3</v>
      </c>
      <c r="EC25">
        <v>1.81755</v>
      </c>
      <c r="ED25">
        <v>2.2028500000000002</v>
      </c>
      <c r="EE25">
        <v>-4.2788699999999999E-2</v>
      </c>
      <c r="EF25">
        <v>0</v>
      </c>
      <c r="EG25">
        <v>18.422599999999999</v>
      </c>
      <c r="EH25">
        <v>999.9</v>
      </c>
      <c r="EI25">
        <v>41</v>
      </c>
      <c r="EJ25">
        <v>26.4</v>
      </c>
      <c r="EK25">
        <v>14.0837</v>
      </c>
      <c r="EL25">
        <v>62.695099999999996</v>
      </c>
      <c r="EM25">
        <v>2.38381</v>
      </c>
      <c r="EN25">
        <v>1</v>
      </c>
      <c r="EO25">
        <v>-0.338171</v>
      </c>
      <c r="EP25">
        <v>3.22241</v>
      </c>
      <c r="EQ25">
        <v>20.217099999999999</v>
      </c>
      <c r="ER25">
        <v>5.2277699999999996</v>
      </c>
      <c r="ES25">
        <v>12.0099</v>
      </c>
      <c r="ET25">
        <v>4.9899500000000003</v>
      </c>
      <c r="EU25">
        <v>3.3050000000000002</v>
      </c>
      <c r="EV25">
        <v>6188.3</v>
      </c>
      <c r="EW25">
        <v>9558.6</v>
      </c>
      <c r="EX25">
        <v>503</v>
      </c>
      <c r="EY25">
        <v>58.8</v>
      </c>
      <c r="EZ25">
        <v>1.8525700000000001</v>
      </c>
      <c r="FA25">
        <v>1.8615699999999999</v>
      </c>
      <c r="FB25">
        <v>1.86056</v>
      </c>
      <c r="FC25">
        <v>1.8566199999999999</v>
      </c>
      <c r="FD25">
        <v>1.8609500000000001</v>
      </c>
      <c r="FE25">
        <v>1.8571899999999999</v>
      </c>
      <c r="FF25">
        <v>1.85928</v>
      </c>
      <c r="FG25">
        <v>1.8621799999999999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-2.5630000000000002</v>
      </c>
      <c r="FV25">
        <v>-0.30680000000000002</v>
      </c>
      <c r="FW25">
        <v>-1.1187017798408661</v>
      </c>
      <c r="FX25">
        <v>-4.0117494158234393E-3</v>
      </c>
      <c r="FY25">
        <v>1.087516141204025E-6</v>
      </c>
      <c r="FZ25">
        <v>-8.657206703991749E-11</v>
      </c>
      <c r="GA25">
        <v>-0.30680000000000079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</v>
      </c>
      <c r="GJ25">
        <v>8</v>
      </c>
      <c r="GK25">
        <v>1.0144</v>
      </c>
      <c r="GL25">
        <v>2.3706100000000001</v>
      </c>
      <c r="GM25">
        <v>1.5942400000000001</v>
      </c>
      <c r="GN25">
        <v>2.3168899999999999</v>
      </c>
      <c r="GO25">
        <v>1.40015</v>
      </c>
      <c r="GP25">
        <v>2.32056</v>
      </c>
      <c r="GQ25">
        <v>29.3889</v>
      </c>
      <c r="GR25">
        <v>13.773</v>
      </c>
      <c r="GS25">
        <v>18</v>
      </c>
      <c r="GT25">
        <v>384.28300000000002</v>
      </c>
      <c r="GU25">
        <v>681.25699999999995</v>
      </c>
      <c r="GV25">
        <v>14.9595</v>
      </c>
      <c r="GW25">
        <v>22.718599999999999</v>
      </c>
      <c r="GX25">
        <v>30.0002</v>
      </c>
      <c r="GY25">
        <v>22.568999999999999</v>
      </c>
      <c r="GZ25">
        <v>22.4847</v>
      </c>
      <c r="HA25">
        <v>20.376200000000001</v>
      </c>
      <c r="HB25">
        <v>10</v>
      </c>
      <c r="HC25">
        <v>-30</v>
      </c>
      <c r="HD25">
        <v>14.9564</v>
      </c>
      <c r="HE25">
        <v>408.98599999999999</v>
      </c>
      <c r="HF25">
        <v>0</v>
      </c>
      <c r="HG25">
        <v>104.517</v>
      </c>
      <c r="HH25">
        <v>104.047</v>
      </c>
    </row>
    <row r="26" spans="1:216" x14ac:dyDescent="0.2">
      <c r="A26">
        <v>8</v>
      </c>
      <c r="B26">
        <v>1689717601.0999999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1689717601.0999999</v>
      </c>
      <c r="M26">
        <f t="shared" si="0"/>
        <v>1.3278156719506498E-3</v>
      </c>
      <c r="N26">
        <f t="shared" si="1"/>
        <v>1.3278156719506498</v>
      </c>
      <c r="O26">
        <f t="shared" si="2"/>
        <v>11.373702415387422</v>
      </c>
      <c r="P26">
        <f t="shared" si="3"/>
        <v>399.99599999999998</v>
      </c>
      <c r="Q26">
        <f t="shared" si="4"/>
        <v>288.85662584240555</v>
      </c>
      <c r="R26">
        <f t="shared" si="5"/>
        <v>29.068711085808214</v>
      </c>
      <c r="S26">
        <f t="shared" si="6"/>
        <v>40.253077545199204</v>
      </c>
      <c r="T26">
        <f t="shared" si="7"/>
        <v>0.17395792370977226</v>
      </c>
      <c r="U26">
        <f t="shared" si="8"/>
        <v>3.8716304228712715</v>
      </c>
      <c r="V26">
        <f t="shared" si="9"/>
        <v>0.16972944746876259</v>
      </c>
      <c r="W26">
        <f t="shared" si="10"/>
        <v>0.10645225565819805</v>
      </c>
      <c r="X26">
        <f t="shared" si="11"/>
        <v>82.701384000000004</v>
      </c>
      <c r="Y26">
        <f t="shared" si="12"/>
        <v>18.045979369241127</v>
      </c>
      <c r="Z26">
        <f t="shared" si="13"/>
        <v>18.045979369241127</v>
      </c>
      <c r="AA26">
        <f t="shared" si="14"/>
        <v>2.0772740967501337</v>
      </c>
      <c r="AB26">
        <f t="shared" si="15"/>
        <v>63.173172752609752</v>
      </c>
      <c r="AC26">
        <f t="shared" si="16"/>
        <v>1.3032265443300401</v>
      </c>
      <c r="AD26">
        <f t="shared" si="17"/>
        <v>2.0629429986579271</v>
      </c>
      <c r="AE26">
        <f t="shared" si="18"/>
        <v>0.7740475524200936</v>
      </c>
      <c r="AF26">
        <f t="shared" si="19"/>
        <v>-58.556671133023656</v>
      </c>
      <c r="AG26">
        <f t="shared" si="20"/>
        <v>-22.976573859889307</v>
      </c>
      <c r="AH26">
        <f t="shared" si="21"/>
        <v>-1.1688021451366444</v>
      </c>
      <c r="AI26">
        <f t="shared" si="22"/>
        <v>-6.6313804959605704E-4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54716.325701759168</v>
      </c>
      <c r="AO26">
        <f t="shared" si="26"/>
        <v>500.04</v>
      </c>
      <c r="AP26">
        <f t="shared" si="27"/>
        <v>421.53359999999998</v>
      </c>
      <c r="AQ26">
        <f t="shared" si="28"/>
        <v>0.84299976001919841</v>
      </c>
      <c r="AR26">
        <f t="shared" si="29"/>
        <v>0.16538953683705304</v>
      </c>
      <c r="AS26">
        <v>1689717601.0999999</v>
      </c>
      <c r="AT26">
        <v>399.99599999999998</v>
      </c>
      <c r="AU26">
        <v>408.51799999999997</v>
      </c>
      <c r="AV26">
        <v>12.950200000000001</v>
      </c>
      <c r="AW26">
        <v>12.012</v>
      </c>
      <c r="AX26">
        <v>402.55900000000003</v>
      </c>
      <c r="AY26">
        <v>13.257</v>
      </c>
      <c r="AZ26">
        <v>400.08699999999999</v>
      </c>
      <c r="BA26">
        <v>100.587</v>
      </c>
      <c r="BB26">
        <v>4.6700199999999997E-2</v>
      </c>
      <c r="BC26">
        <v>17.9359</v>
      </c>
      <c r="BD26">
        <v>17.650700000000001</v>
      </c>
      <c r="BE26">
        <v>999.9</v>
      </c>
      <c r="BF26">
        <v>0</v>
      </c>
      <c r="BG26">
        <v>0</v>
      </c>
      <c r="BH26">
        <v>9975.6200000000008</v>
      </c>
      <c r="BI26">
        <v>0</v>
      </c>
      <c r="BJ26">
        <v>92.643000000000001</v>
      </c>
      <c r="BK26">
        <v>-8.5223099999999992</v>
      </c>
      <c r="BL26">
        <v>405.24400000000003</v>
      </c>
      <c r="BM26">
        <v>413.48500000000001</v>
      </c>
      <c r="BN26">
        <v>0.93810700000000002</v>
      </c>
      <c r="BO26">
        <v>408.51799999999997</v>
      </c>
      <c r="BP26">
        <v>12.012</v>
      </c>
      <c r="BQ26">
        <v>1.3026199999999999</v>
      </c>
      <c r="BR26">
        <v>1.20825</v>
      </c>
      <c r="BS26">
        <v>10.8291</v>
      </c>
      <c r="BT26">
        <v>9.70364</v>
      </c>
      <c r="BU26">
        <v>500.04</v>
      </c>
      <c r="BV26">
        <v>0.90001500000000001</v>
      </c>
      <c r="BW26">
        <v>9.9984500000000004E-2</v>
      </c>
      <c r="BX26">
        <v>0</v>
      </c>
      <c r="BY26">
        <v>2.3576000000000001</v>
      </c>
      <c r="BZ26">
        <v>0</v>
      </c>
      <c r="CA26">
        <v>3493.48</v>
      </c>
      <c r="CB26">
        <v>4056</v>
      </c>
      <c r="CC26">
        <v>35</v>
      </c>
      <c r="CD26">
        <v>38.25</v>
      </c>
      <c r="CE26">
        <v>36.75</v>
      </c>
      <c r="CF26">
        <v>36.625</v>
      </c>
      <c r="CG26">
        <v>34.936999999999998</v>
      </c>
      <c r="CH26">
        <v>450.04</v>
      </c>
      <c r="CI26">
        <v>50</v>
      </c>
      <c r="CJ26">
        <v>0</v>
      </c>
      <c r="CK26">
        <v>1689717612.7</v>
      </c>
      <c r="CL26">
        <v>0</v>
      </c>
      <c r="CM26">
        <v>1689717062.0999999</v>
      </c>
      <c r="CN26" t="s">
        <v>353</v>
      </c>
      <c r="CO26">
        <v>1689717058.5999999</v>
      </c>
      <c r="CP26">
        <v>1689717062.0999999</v>
      </c>
      <c r="CQ26">
        <v>50</v>
      </c>
      <c r="CR26">
        <v>0.10100000000000001</v>
      </c>
      <c r="CS26">
        <v>-5.0000000000000001E-3</v>
      </c>
      <c r="CT26">
        <v>-2.5950000000000002</v>
      </c>
      <c r="CU26">
        <v>-0.307</v>
      </c>
      <c r="CV26">
        <v>410</v>
      </c>
      <c r="CW26">
        <v>12</v>
      </c>
      <c r="CX26">
        <v>0.18</v>
      </c>
      <c r="CY26">
        <v>0.09</v>
      </c>
      <c r="CZ26">
        <v>8.1611793099690075</v>
      </c>
      <c r="DA26">
        <v>0.25632776818065173</v>
      </c>
      <c r="DB26">
        <v>5.3593814770962499E-2</v>
      </c>
      <c r="DC26">
        <v>1</v>
      </c>
      <c r="DD26">
        <v>408.54017499999998</v>
      </c>
      <c r="DE26">
        <v>0.30563977485878968</v>
      </c>
      <c r="DF26">
        <v>3.9953027106845673E-2</v>
      </c>
      <c r="DG26">
        <v>-1</v>
      </c>
      <c r="DH26">
        <v>499.99156097560967</v>
      </c>
      <c r="DI26">
        <v>-9.6340225300027574E-2</v>
      </c>
      <c r="DJ26">
        <v>0.12273271549471509</v>
      </c>
      <c r="DK26">
        <v>1</v>
      </c>
      <c r="DL26">
        <v>2</v>
      </c>
      <c r="DM26">
        <v>2</v>
      </c>
      <c r="DN26" t="s">
        <v>354</v>
      </c>
      <c r="DO26">
        <v>2.6926000000000001</v>
      </c>
      <c r="DP26">
        <v>2.6533799999999998</v>
      </c>
      <c r="DQ26">
        <v>9.4798599999999997E-2</v>
      </c>
      <c r="DR26">
        <v>9.5436900000000005E-2</v>
      </c>
      <c r="DS26">
        <v>7.5307700000000005E-2</v>
      </c>
      <c r="DT26">
        <v>6.9390199999999999E-2</v>
      </c>
      <c r="DU26">
        <v>27386.799999999999</v>
      </c>
      <c r="DV26">
        <v>30902.2</v>
      </c>
      <c r="DW26">
        <v>28469.9</v>
      </c>
      <c r="DX26">
        <v>32755</v>
      </c>
      <c r="DY26">
        <v>36598.9</v>
      </c>
      <c r="DZ26">
        <v>41292.300000000003</v>
      </c>
      <c r="EA26">
        <v>41779.800000000003</v>
      </c>
      <c r="EB26">
        <v>47234.3</v>
      </c>
      <c r="EC26">
        <v>1.81795</v>
      </c>
      <c r="ED26">
        <v>2.2030699999999999</v>
      </c>
      <c r="EE26">
        <v>-4.5720499999999997E-2</v>
      </c>
      <c r="EF26">
        <v>0</v>
      </c>
      <c r="EG26">
        <v>18.409500000000001</v>
      </c>
      <c r="EH26">
        <v>999.9</v>
      </c>
      <c r="EI26">
        <v>41</v>
      </c>
      <c r="EJ26">
        <v>26.5</v>
      </c>
      <c r="EK26">
        <v>14.167</v>
      </c>
      <c r="EL26">
        <v>63.075099999999999</v>
      </c>
      <c r="EM26">
        <v>1.8629800000000001</v>
      </c>
      <c r="EN26">
        <v>1</v>
      </c>
      <c r="EO26">
        <v>-0.33998699999999998</v>
      </c>
      <c r="EP26">
        <v>3.13896</v>
      </c>
      <c r="EQ26">
        <v>20.221299999999999</v>
      </c>
      <c r="ER26">
        <v>5.2280699999999998</v>
      </c>
      <c r="ES26">
        <v>12.0099</v>
      </c>
      <c r="ET26">
        <v>4.9897999999999998</v>
      </c>
      <c r="EU26">
        <v>3.3050000000000002</v>
      </c>
      <c r="EV26">
        <v>6189.8</v>
      </c>
      <c r="EW26">
        <v>9560.4</v>
      </c>
      <c r="EX26">
        <v>503</v>
      </c>
      <c r="EY26">
        <v>58.8</v>
      </c>
      <c r="EZ26">
        <v>1.8525700000000001</v>
      </c>
      <c r="FA26">
        <v>1.8615299999999999</v>
      </c>
      <c r="FB26">
        <v>1.86052</v>
      </c>
      <c r="FC26">
        <v>1.8565499999999999</v>
      </c>
      <c r="FD26">
        <v>1.86094</v>
      </c>
      <c r="FE26">
        <v>1.8571500000000001</v>
      </c>
      <c r="FF26">
        <v>1.85928</v>
      </c>
      <c r="FG26">
        <v>1.8621799999999999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-2.5630000000000002</v>
      </c>
      <c r="FV26">
        <v>-0.30680000000000002</v>
      </c>
      <c r="FW26">
        <v>-1.1187017798408661</v>
      </c>
      <c r="FX26">
        <v>-4.0117494158234393E-3</v>
      </c>
      <c r="FY26">
        <v>1.087516141204025E-6</v>
      </c>
      <c r="FZ26">
        <v>-8.657206703991749E-11</v>
      </c>
      <c r="GA26">
        <v>-0.30680000000000079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</v>
      </c>
      <c r="GJ26">
        <v>9</v>
      </c>
      <c r="GK26">
        <v>1.0144</v>
      </c>
      <c r="GL26">
        <v>2.3742700000000001</v>
      </c>
      <c r="GM26">
        <v>1.5942400000000001</v>
      </c>
      <c r="GN26">
        <v>2.3156699999999999</v>
      </c>
      <c r="GO26">
        <v>1.40015</v>
      </c>
      <c r="GP26">
        <v>2.32422</v>
      </c>
      <c r="GQ26">
        <v>29.3889</v>
      </c>
      <c r="GR26">
        <v>13.773</v>
      </c>
      <c r="GS26">
        <v>18</v>
      </c>
      <c r="GT26">
        <v>384.54399999999998</v>
      </c>
      <c r="GU26">
        <v>681.55399999999997</v>
      </c>
      <c r="GV26">
        <v>14.851599999999999</v>
      </c>
      <c r="GW26">
        <v>22.715699999999998</v>
      </c>
      <c r="GX26">
        <v>29.999700000000001</v>
      </c>
      <c r="GY26">
        <v>22.576799999999999</v>
      </c>
      <c r="GZ26">
        <v>22.491499999999998</v>
      </c>
      <c r="HA26">
        <v>20.360800000000001</v>
      </c>
      <c r="HB26">
        <v>10</v>
      </c>
      <c r="HC26">
        <v>-30</v>
      </c>
      <c r="HD26">
        <v>14.901199999999999</v>
      </c>
      <c r="HE26">
        <v>408.69900000000001</v>
      </c>
      <c r="HF26">
        <v>0</v>
      </c>
      <c r="HG26">
        <v>104.518</v>
      </c>
      <c r="HH26">
        <v>104.04900000000001</v>
      </c>
    </row>
    <row r="27" spans="1:216" x14ac:dyDescent="0.2">
      <c r="A27">
        <v>9</v>
      </c>
      <c r="B27">
        <v>1689717662</v>
      </c>
      <c r="C27">
        <v>484.40000009536737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1689717662</v>
      </c>
      <c r="M27">
        <f t="shared" si="0"/>
        <v>1.3458349579153785E-3</v>
      </c>
      <c r="N27">
        <f t="shared" si="1"/>
        <v>1.3458349579153785</v>
      </c>
      <c r="O27">
        <f t="shared" si="2"/>
        <v>10.131482875852459</v>
      </c>
      <c r="P27">
        <f t="shared" si="3"/>
        <v>400.00799999999998</v>
      </c>
      <c r="Q27">
        <f t="shared" si="4"/>
        <v>302.60464143503435</v>
      </c>
      <c r="R27">
        <f t="shared" si="5"/>
        <v>30.452575120955597</v>
      </c>
      <c r="S27">
        <f t="shared" si="6"/>
        <v>40.254748278864</v>
      </c>
      <c r="T27">
        <f t="shared" si="7"/>
        <v>0.17798129944717633</v>
      </c>
      <c r="U27">
        <f t="shared" si="8"/>
        <v>3.8849692083766887</v>
      </c>
      <c r="V27">
        <f t="shared" si="9"/>
        <v>0.17357242708798759</v>
      </c>
      <c r="W27">
        <f t="shared" si="10"/>
        <v>0.10886979011240075</v>
      </c>
      <c r="X27">
        <f t="shared" si="11"/>
        <v>62.00377656061778</v>
      </c>
      <c r="Y27">
        <f t="shared" si="12"/>
        <v>18.006053073627097</v>
      </c>
      <c r="Z27">
        <f t="shared" si="13"/>
        <v>18.006053073627097</v>
      </c>
      <c r="AA27">
        <f t="shared" si="14"/>
        <v>2.072066080540572</v>
      </c>
      <c r="AB27">
        <f t="shared" si="15"/>
        <v>63.021695433732596</v>
      </c>
      <c r="AC27">
        <f t="shared" si="16"/>
        <v>1.3048617592853999</v>
      </c>
      <c r="AD27">
        <f t="shared" si="17"/>
        <v>2.0704961209072263</v>
      </c>
      <c r="AE27">
        <f t="shared" si="18"/>
        <v>0.76720432125517202</v>
      </c>
      <c r="AF27">
        <f t="shared" si="19"/>
        <v>-59.351321644068193</v>
      </c>
      <c r="AG27">
        <f t="shared" si="20"/>
        <v>-2.5244736028568959</v>
      </c>
      <c r="AH27">
        <f t="shared" si="21"/>
        <v>-0.12798926545811048</v>
      </c>
      <c r="AI27">
        <f t="shared" si="22"/>
        <v>-7.9517654207883481E-6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54965.646738569041</v>
      </c>
      <c r="AO27">
        <f t="shared" si="26"/>
        <v>374.89400000000001</v>
      </c>
      <c r="AP27">
        <f t="shared" si="27"/>
        <v>316.03567200032006</v>
      </c>
      <c r="AQ27">
        <f t="shared" si="28"/>
        <v>0.84300008002347349</v>
      </c>
      <c r="AR27">
        <f t="shared" si="29"/>
        <v>0.16539015444530394</v>
      </c>
      <c r="AS27">
        <v>1689717662</v>
      </c>
      <c r="AT27">
        <v>400.00799999999998</v>
      </c>
      <c r="AU27">
        <v>407.64499999999998</v>
      </c>
      <c r="AV27">
        <v>12.9663</v>
      </c>
      <c r="AW27">
        <v>12.015499999999999</v>
      </c>
      <c r="AX27">
        <v>402.57100000000003</v>
      </c>
      <c r="AY27">
        <v>13.273099999999999</v>
      </c>
      <c r="AZ27">
        <v>400.13600000000002</v>
      </c>
      <c r="BA27">
        <v>100.58799999999999</v>
      </c>
      <c r="BB27">
        <v>4.6857999999999997E-2</v>
      </c>
      <c r="BC27">
        <v>17.994</v>
      </c>
      <c r="BD27">
        <v>17.721699999999998</v>
      </c>
      <c r="BE27">
        <v>999.9</v>
      </c>
      <c r="BF27">
        <v>0</v>
      </c>
      <c r="BG27">
        <v>0</v>
      </c>
      <c r="BH27">
        <v>10025</v>
      </c>
      <c r="BI27">
        <v>0</v>
      </c>
      <c r="BJ27">
        <v>93.002799999999993</v>
      </c>
      <c r="BK27">
        <v>-7.6366300000000003</v>
      </c>
      <c r="BL27">
        <v>405.26299999999998</v>
      </c>
      <c r="BM27">
        <v>412.60300000000001</v>
      </c>
      <c r="BN27">
        <v>0.95075900000000002</v>
      </c>
      <c r="BO27">
        <v>407.64499999999998</v>
      </c>
      <c r="BP27">
        <v>12.015499999999999</v>
      </c>
      <c r="BQ27">
        <v>1.3042499999999999</v>
      </c>
      <c r="BR27">
        <v>1.20862</v>
      </c>
      <c r="BS27">
        <v>10.848000000000001</v>
      </c>
      <c r="BT27">
        <v>9.7081400000000002</v>
      </c>
      <c r="BU27">
        <v>374.89400000000001</v>
      </c>
      <c r="BV27">
        <v>0.89999300000000004</v>
      </c>
      <c r="BW27">
        <v>0.100007</v>
      </c>
      <c r="BX27">
        <v>0</v>
      </c>
      <c r="BY27">
        <v>2.7242000000000002</v>
      </c>
      <c r="BZ27">
        <v>0</v>
      </c>
      <c r="CA27">
        <v>3055.68</v>
      </c>
      <c r="CB27">
        <v>3040.87</v>
      </c>
      <c r="CC27">
        <v>35.25</v>
      </c>
      <c r="CD27">
        <v>39.561999999999998</v>
      </c>
      <c r="CE27">
        <v>37.436999999999998</v>
      </c>
      <c r="CF27">
        <v>38</v>
      </c>
      <c r="CG27">
        <v>35.436999999999998</v>
      </c>
      <c r="CH27">
        <v>337.4</v>
      </c>
      <c r="CI27">
        <v>37.49</v>
      </c>
      <c r="CJ27">
        <v>0</v>
      </c>
      <c r="CK27">
        <v>1689717673.9000001</v>
      </c>
      <c r="CL27">
        <v>0</v>
      </c>
      <c r="CM27">
        <v>1689717062.0999999</v>
      </c>
      <c r="CN27" t="s">
        <v>353</v>
      </c>
      <c r="CO27">
        <v>1689717058.5999999</v>
      </c>
      <c r="CP27">
        <v>1689717062.0999999</v>
      </c>
      <c r="CQ27">
        <v>50</v>
      </c>
      <c r="CR27">
        <v>0.10100000000000001</v>
      </c>
      <c r="CS27">
        <v>-5.0000000000000001E-3</v>
      </c>
      <c r="CT27">
        <v>-2.5950000000000002</v>
      </c>
      <c r="CU27">
        <v>-0.307</v>
      </c>
      <c r="CV27">
        <v>410</v>
      </c>
      <c r="CW27">
        <v>12</v>
      </c>
      <c r="CX27">
        <v>0.18</v>
      </c>
      <c r="CY27">
        <v>0.09</v>
      </c>
      <c r="CZ27">
        <v>7.1608467432843783</v>
      </c>
      <c r="DA27">
        <v>0.45036359873986248</v>
      </c>
      <c r="DB27">
        <v>6.1682980278808183E-2</v>
      </c>
      <c r="DC27">
        <v>1</v>
      </c>
      <c r="DD27">
        <v>407.57712195121951</v>
      </c>
      <c r="DE27">
        <v>0.17778397212617689</v>
      </c>
      <c r="DF27">
        <v>4.2910681552671533E-2</v>
      </c>
      <c r="DG27">
        <v>-1</v>
      </c>
      <c r="DH27">
        <v>374.97580487804879</v>
      </c>
      <c r="DI27">
        <v>-1.0505422644306961E-2</v>
      </c>
      <c r="DJ27">
        <v>0.13168573445567491</v>
      </c>
      <c r="DK27">
        <v>1</v>
      </c>
      <c r="DL27">
        <v>2</v>
      </c>
      <c r="DM27">
        <v>2</v>
      </c>
      <c r="DN27" t="s">
        <v>354</v>
      </c>
      <c r="DO27">
        <v>2.6928000000000001</v>
      </c>
      <c r="DP27">
        <v>2.6539600000000001</v>
      </c>
      <c r="DQ27">
        <v>9.4806199999999993E-2</v>
      </c>
      <c r="DR27">
        <v>9.5286300000000004E-2</v>
      </c>
      <c r="DS27">
        <v>7.5380500000000003E-2</v>
      </c>
      <c r="DT27">
        <v>6.94081E-2</v>
      </c>
      <c r="DU27">
        <v>27388.1</v>
      </c>
      <c r="DV27">
        <v>30909.7</v>
      </c>
      <c r="DW27">
        <v>28471.4</v>
      </c>
      <c r="DX27">
        <v>32757.4</v>
      </c>
      <c r="DY27">
        <v>36597.4</v>
      </c>
      <c r="DZ27">
        <v>41294.800000000003</v>
      </c>
      <c r="EA27">
        <v>41781.4</v>
      </c>
      <c r="EB27">
        <v>47238</v>
      </c>
      <c r="EC27">
        <v>1.8179799999999999</v>
      </c>
      <c r="ED27">
        <v>2.2035</v>
      </c>
      <c r="EE27">
        <v>-4.0337400000000002E-2</v>
      </c>
      <c r="EF27">
        <v>0</v>
      </c>
      <c r="EG27">
        <v>18.391100000000002</v>
      </c>
      <c r="EH27">
        <v>999.9</v>
      </c>
      <c r="EI27">
        <v>41</v>
      </c>
      <c r="EJ27">
        <v>26.5</v>
      </c>
      <c r="EK27">
        <v>14.164999999999999</v>
      </c>
      <c r="EL27">
        <v>62.765099999999997</v>
      </c>
      <c r="EM27">
        <v>1.83494</v>
      </c>
      <c r="EN27">
        <v>1</v>
      </c>
      <c r="EO27">
        <v>-0.34428599999999998</v>
      </c>
      <c r="EP27">
        <v>2.8715999999999999</v>
      </c>
      <c r="EQ27">
        <v>20.226600000000001</v>
      </c>
      <c r="ER27">
        <v>5.2286700000000002</v>
      </c>
      <c r="ES27">
        <v>12.0099</v>
      </c>
      <c r="ET27">
        <v>4.99</v>
      </c>
      <c r="EU27">
        <v>3.3050000000000002</v>
      </c>
      <c r="EV27">
        <v>6191.3</v>
      </c>
      <c r="EW27">
        <v>9562.1</v>
      </c>
      <c r="EX27">
        <v>503</v>
      </c>
      <c r="EY27">
        <v>58.8</v>
      </c>
      <c r="EZ27">
        <v>1.8525700000000001</v>
      </c>
      <c r="FA27">
        <v>1.8615200000000001</v>
      </c>
      <c r="FB27">
        <v>1.8605</v>
      </c>
      <c r="FC27">
        <v>1.8565400000000001</v>
      </c>
      <c r="FD27">
        <v>1.86093</v>
      </c>
      <c r="FE27">
        <v>1.8571500000000001</v>
      </c>
      <c r="FF27">
        <v>1.85928</v>
      </c>
      <c r="FG27">
        <v>1.8621700000000001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-2.5630000000000002</v>
      </c>
      <c r="FV27">
        <v>-0.30680000000000002</v>
      </c>
      <c r="FW27">
        <v>-1.1187017798408661</v>
      </c>
      <c r="FX27">
        <v>-4.0117494158234393E-3</v>
      </c>
      <c r="FY27">
        <v>1.087516141204025E-6</v>
      </c>
      <c r="FZ27">
        <v>-8.657206703991749E-11</v>
      </c>
      <c r="GA27">
        <v>-0.30680000000000079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10.1</v>
      </c>
      <c r="GJ27">
        <v>10</v>
      </c>
      <c r="GK27">
        <v>1.01196</v>
      </c>
      <c r="GL27">
        <v>2.3791500000000001</v>
      </c>
      <c r="GM27">
        <v>1.5942400000000001</v>
      </c>
      <c r="GN27">
        <v>2.3156699999999999</v>
      </c>
      <c r="GO27">
        <v>1.40015</v>
      </c>
      <c r="GP27">
        <v>2.2351100000000002</v>
      </c>
      <c r="GQ27">
        <v>29.4101</v>
      </c>
      <c r="GR27">
        <v>13.7643</v>
      </c>
      <c r="GS27">
        <v>18</v>
      </c>
      <c r="GT27">
        <v>384.43299999999999</v>
      </c>
      <c r="GU27">
        <v>681.77</v>
      </c>
      <c r="GV27">
        <v>15.3079</v>
      </c>
      <c r="GW27">
        <v>22.684100000000001</v>
      </c>
      <c r="GX27">
        <v>29.9999</v>
      </c>
      <c r="GY27">
        <v>22.5596</v>
      </c>
      <c r="GZ27">
        <v>22.479700000000001</v>
      </c>
      <c r="HA27">
        <v>20.3201</v>
      </c>
      <c r="HB27">
        <v>10</v>
      </c>
      <c r="HC27">
        <v>-30</v>
      </c>
      <c r="HD27">
        <v>15.3103</v>
      </c>
      <c r="HE27">
        <v>407.54399999999998</v>
      </c>
      <c r="HF27">
        <v>0</v>
      </c>
      <c r="HG27">
        <v>104.523</v>
      </c>
      <c r="HH27">
        <v>104.057</v>
      </c>
    </row>
    <row r="28" spans="1:216" x14ac:dyDescent="0.2">
      <c r="A28">
        <v>10</v>
      </c>
      <c r="B28">
        <v>1689717722.5</v>
      </c>
      <c r="C28">
        <v>544.90000009536743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1689717722.5</v>
      </c>
      <c r="M28">
        <f t="shared" si="0"/>
        <v>1.2830228412192243E-3</v>
      </c>
      <c r="N28">
        <f t="shared" si="1"/>
        <v>1.2830228412192242</v>
      </c>
      <c r="O28">
        <f t="shared" si="2"/>
        <v>7.6684344287279407</v>
      </c>
      <c r="P28">
        <f t="shared" si="3"/>
        <v>400.06099999999998</v>
      </c>
      <c r="Q28">
        <f t="shared" si="4"/>
        <v>322.52392428379551</v>
      </c>
      <c r="R28">
        <f t="shared" si="5"/>
        <v>32.457304842938804</v>
      </c>
      <c r="S28">
        <f t="shared" si="6"/>
        <v>40.260274835752199</v>
      </c>
      <c r="T28">
        <f t="shared" si="7"/>
        <v>0.17132067147470917</v>
      </c>
      <c r="U28">
        <f t="shared" si="8"/>
        <v>3.884322792840063</v>
      </c>
      <c r="V28">
        <f t="shared" si="9"/>
        <v>0.16723086624521605</v>
      </c>
      <c r="W28">
        <f t="shared" si="10"/>
        <v>0.10487861239157906</v>
      </c>
      <c r="X28">
        <f t="shared" si="11"/>
        <v>41.348740569263995</v>
      </c>
      <c r="Y28">
        <f t="shared" si="12"/>
        <v>17.91136996302944</v>
      </c>
      <c r="Z28">
        <f t="shared" si="13"/>
        <v>17.91136996302944</v>
      </c>
      <c r="AA28">
        <f t="shared" si="14"/>
        <v>2.059761306047637</v>
      </c>
      <c r="AB28">
        <f t="shared" si="15"/>
        <v>62.866929162196264</v>
      </c>
      <c r="AC28">
        <f t="shared" si="16"/>
        <v>1.3005608190747</v>
      </c>
      <c r="AD28">
        <f t="shared" si="17"/>
        <v>2.0687519438388056</v>
      </c>
      <c r="AE28">
        <f t="shared" si="18"/>
        <v>0.75920048697293696</v>
      </c>
      <c r="AF28">
        <f t="shared" si="19"/>
        <v>-56.581307297767786</v>
      </c>
      <c r="AG28">
        <f t="shared" si="20"/>
        <v>14.497573530582033</v>
      </c>
      <c r="AH28">
        <f t="shared" si="21"/>
        <v>0.73473093540719048</v>
      </c>
      <c r="AI28">
        <f t="shared" si="22"/>
        <v>-2.6226251456584748E-4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54955.584567906582</v>
      </c>
      <c r="AO28">
        <f t="shared" si="26"/>
        <v>250.00399999999999</v>
      </c>
      <c r="AP28">
        <f t="shared" si="27"/>
        <v>210.75367200479997</v>
      </c>
      <c r="AQ28">
        <f t="shared" si="28"/>
        <v>0.8430011999999999</v>
      </c>
      <c r="AR28">
        <f t="shared" si="29"/>
        <v>0.16539231599999998</v>
      </c>
      <c r="AS28">
        <v>1689717722.5</v>
      </c>
      <c r="AT28">
        <v>400.06099999999998</v>
      </c>
      <c r="AU28">
        <v>405.91800000000001</v>
      </c>
      <c r="AV28">
        <v>12.923500000000001</v>
      </c>
      <c r="AW28">
        <v>12.0169</v>
      </c>
      <c r="AX28">
        <v>402.625</v>
      </c>
      <c r="AY28">
        <v>13.2303</v>
      </c>
      <c r="AZ28">
        <v>400.07600000000002</v>
      </c>
      <c r="BA28">
        <v>100.589</v>
      </c>
      <c r="BB28">
        <v>4.6340199999999998E-2</v>
      </c>
      <c r="BC28">
        <v>17.980599999999999</v>
      </c>
      <c r="BD28">
        <v>17.667899999999999</v>
      </c>
      <c r="BE28">
        <v>999.9</v>
      </c>
      <c r="BF28">
        <v>0</v>
      </c>
      <c r="BG28">
        <v>0</v>
      </c>
      <c r="BH28">
        <v>10022.5</v>
      </c>
      <c r="BI28">
        <v>0</v>
      </c>
      <c r="BJ28">
        <v>94.171899999999994</v>
      </c>
      <c r="BK28">
        <v>-5.8565100000000001</v>
      </c>
      <c r="BL28">
        <v>405.29899999999998</v>
      </c>
      <c r="BM28">
        <v>410.85500000000002</v>
      </c>
      <c r="BN28">
        <v>0.90662299999999996</v>
      </c>
      <c r="BO28">
        <v>405.91800000000001</v>
      </c>
      <c r="BP28">
        <v>12.0169</v>
      </c>
      <c r="BQ28">
        <v>1.2999700000000001</v>
      </c>
      <c r="BR28">
        <v>1.2087699999999999</v>
      </c>
      <c r="BS28">
        <v>10.798500000000001</v>
      </c>
      <c r="BT28">
        <v>9.7100000000000009</v>
      </c>
      <c r="BU28">
        <v>250.00399999999999</v>
      </c>
      <c r="BV28">
        <v>0.899953</v>
      </c>
      <c r="BW28">
        <v>0.100047</v>
      </c>
      <c r="BX28">
        <v>0</v>
      </c>
      <c r="BY28">
        <v>2.6425999999999998</v>
      </c>
      <c r="BZ28">
        <v>0</v>
      </c>
      <c r="CA28">
        <v>2598.9699999999998</v>
      </c>
      <c r="CB28">
        <v>2027.83</v>
      </c>
      <c r="CC28">
        <v>35.436999999999998</v>
      </c>
      <c r="CD28">
        <v>40.375</v>
      </c>
      <c r="CE28">
        <v>37.811999999999998</v>
      </c>
      <c r="CF28">
        <v>39</v>
      </c>
      <c r="CG28">
        <v>35.686999999999998</v>
      </c>
      <c r="CH28">
        <v>224.99</v>
      </c>
      <c r="CI28">
        <v>25.01</v>
      </c>
      <c r="CJ28">
        <v>0</v>
      </c>
      <c r="CK28">
        <v>1689717733.9000001</v>
      </c>
      <c r="CL28">
        <v>0</v>
      </c>
      <c r="CM28">
        <v>1689717062.0999999</v>
      </c>
      <c r="CN28" t="s">
        <v>353</v>
      </c>
      <c r="CO28">
        <v>1689717058.5999999</v>
      </c>
      <c r="CP28">
        <v>1689717062.0999999</v>
      </c>
      <c r="CQ28">
        <v>50</v>
      </c>
      <c r="CR28">
        <v>0.10100000000000001</v>
      </c>
      <c r="CS28">
        <v>-5.0000000000000001E-3</v>
      </c>
      <c r="CT28">
        <v>-2.5950000000000002</v>
      </c>
      <c r="CU28">
        <v>-0.307</v>
      </c>
      <c r="CV28">
        <v>410</v>
      </c>
      <c r="CW28">
        <v>12</v>
      </c>
      <c r="CX28">
        <v>0.18</v>
      </c>
      <c r="CY28">
        <v>0.09</v>
      </c>
      <c r="CZ28">
        <v>5.46937910175743</v>
      </c>
      <c r="DA28">
        <v>0.46522735443151753</v>
      </c>
      <c r="DB28">
        <v>9.8503946701375758E-2</v>
      </c>
      <c r="DC28">
        <v>1</v>
      </c>
      <c r="DD28">
        <v>405.95319512195118</v>
      </c>
      <c r="DE28">
        <v>0.14554703832778881</v>
      </c>
      <c r="DF28">
        <v>4.8664215085250102E-2</v>
      </c>
      <c r="DG28">
        <v>-1</v>
      </c>
      <c r="DH28">
        <v>250.0017073170732</v>
      </c>
      <c r="DI28">
        <v>1.378963542913606E-2</v>
      </c>
      <c r="DJ28">
        <v>5.3110281143235721E-3</v>
      </c>
      <c r="DK28">
        <v>1</v>
      </c>
      <c r="DL28">
        <v>2</v>
      </c>
      <c r="DM28">
        <v>2</v>
      </c>
      <c r="DN28" t="s">
        <v>354</v>
      </c>
      <c r="DO28">
        <v>2.6926800000000002</v>
      </c>
      <c r="DP28">
        <v>2.6534200000000001</v>
      </c>
      <c r="DQ28">
        <v>9.4822500000000004E-2</v>
      </c>
      <c r="DR28">
        <v>9.4985799999999995E-2</v>
      </c>
      <c r="DS28">
        <v>7.5203999999999993E-2</v>
      </c>
      <c r="DT28">
        <v>6.9418099999999996E-2</v>
      </c>
      <c r="DU28">
        <v>27389.3</v>
      </c>
      <c r="DV28">
        <v>30921.599999999999</v>
      </c>
      <c r="DW28">
        <v>28473</v>
      </c>
      <c r="DX28">
        <v>32758.9</v>
      </c>
      <c r="DY28">
        <v>36606.800000000003</v>
      </c>
      <c r="DZ28">
        <v>41296.400000000001</v>
      </c>
      <c r="EA28">
        <v>41784.1</v>
      </c>
      <c r="EB28">
        <v>47240.3</v>
      </c>
      <c r="EC28">
        <v>1.8182499999999999</v>
      </c>
      <c r="ED28">
        <v>2.2040299999999999</v>
      </c>
      <c r="EE28">
        <v>-4.2743999999999997E-2</v>
      </c>
      <c r="EF28">
        <v>0</v>
      </c>
      <c r="EG28">
        <v>18.377300000000002</v>
      </c>
      <c r="EH28">
        <v>999.9</v>
      </c>
      <c r="EI28">
        <v>41</v>
      </c>
      <c r="EJ28">
        <v>26.5</v>
      </c>
      <c r="EK28">
        <v>14.166399999999999</v>
      </c>
      <c r="EL28">
        <v>62.765099999999997</v>
      </c>
      <c r="EM28">
        <v>1.9992000000000001</v>
      </c>
      <c r="EN28">
        <v>1</v>
      </c>
      <c r="EO28">
        <v>-0.34651199999999999</v>
      </c>
      <c r="EP28">
        <v>3.1586500000000002</v>
      </c>
      <c r="EQ28">
        <v>20.222799999999999</v>
      </c>
      <c r="ER28">
        <v>5.2261300000000004</v>
      </c>
      <c r="ES28">
        <v>12.0099</v>
      </c>
      <c r="ET28">
        <v>4.9902499999999996</v>
      </c>
      <c r="EU28">
        <v>3.3050000000000002</v>
      </c>
      <c r="EV28">
        <v>6192.8</v>
      </c>
      <c r="EW28">
        <v>9563.7999999999993</v>
      </c>
      <c r="EX28">
        <v>503</v>
      </c>
      <c r="EY28">
        <v>58.8</v>
      </c>
      <c r="EZ28">
        <v>1.8525700000000001</v>
      </c>
      <c r="FA28">
        <v>1.86151</v>
      </c>
      <c r="FB28">
        <v>1.8605</v>
      </c>
      <c r="FC28">
        <v>1.8565400000000001</v>
      </c>
      <c r="FD28">
        <v>1.86093</v>
      </c>
      <c r="FE28">
        <v>1.85717</v>
      </c>
      <c r="FF28">
        <v>1.85928</v>
      </c>
      <c r="FG28">
        <v>1.8621799999999999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-2.5640000000000001</v>
      </c>
      <c r="FV28">
        <v>-0.30680000000000002</v>
      </c>
      <c r="FW28">
        <v>-1.1187017798408661</v>
      </c>
      <c r="FX28">
        <v>-4.0117494158234393E-3</v>
      </c>
      <c r="FY28">
        <v>1.087516141204025E-6</v>
      </c>
      <c r="FZ28">
        <v>-8.657206703991749E-11</v>
      </c>
      <c r="GA28">
        <v>-0.30680000000000079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11.1</v>
      </c>
      <c r="GJ28">
        <v>11</v>
      </c>
      <c r="GK28">
        <v>1.00952</v>
      </c>
      <c r="GL28">
        <v>2.3742700000000001</v>
      </c>
      <c r="GM28">
        <v>1.5942400000000001</v>
      </c>
      <c r="GN28">
        <v>2.3156699999999999</v>
      </c>
      <c r="GO28">
        <v>1.40015</v>
      </c>
      <c r="GP28">
        <v>2.2583000000000002</v>
      </c>
      <c r="GQ28">
        <v>29.4314</v>
      </c>
      <c r="GR28">
        <v>13.7555</v>
      </c>
      <c r="GS28">
        <v>18</v>
      </c>
      <c r="GT28">
        <v>384.392</v>
      </c>
      <c r="GU28">
        <v>681.98</v>
      </c>
      <c r="GV28">
        <v>15.0268</v>
      </c>
      <c r="GW28">
        <v>22.645900000000001</v>
      </c>
      <c r="GX28">
        <v>29.999700000000001</v>
      </c>
      <c r="GY28">
        <v>22.534700000000001</v>
      </c>
      <c r="GZ28">
        <v>22.461099999999998</v>
      </c>
      <c r="HA28">
        <v>20.255099999999999</v>
      </c>
      <c r="HB28">
        <v>10</v>
      </c>
      <c r="HC28">
        <v>-30</v>
      </c>
      <c r="HD28">
        <v>15.038</v>
      </c>
      <c r="HE28">
        <v>405.93400000000003</v>
      </c>
      <c r="HF28">
        <v>0</v>
      </c>
      <c r="HG28">
        <v>104.529</v>
      </c>
      <c r="HH28">
        <v>104.062</v>
      </c>
    </row>
    <row r="29" spans="1:216" x14ac:dyDescent="0.2">
      <c r="A29">
        <v>11</v>
      </c>
      <c r="B29">
        <v>1689717783</v>
      </c>
      <c r="C29">
        <v>605.40000009536743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1689717783</v>
      </c>
      <c r="M29">
        <f t="shared" si="0"/>
        <v>1.293758247925787E-3</v>
      </c>
      <c r="N29">
        <f t="shared" si="1"/>
        <v>1.293758247925787</v>
      </c>
      <c r="O29">
        <f t="shared" si="2"/>
        <v>5.7661780677426488</v>
      </c>
      <c r="P29">
        <f t="shared" si="3"/>
        <v>400.15499999999997</v>
      </c>
      <c r="Q29">
        <f t="shared" si="4"/>
        <v>341.51379375040665</v>
      </c>
      <c r="R29">
        <f t="shared" si="5"/>
        <v>34.370209631850038</v>
      </c>
      <c r="S29">
        <f t="shared" si="6"/>
        <v>40.271905518652503</v>
      </c>
      <c r="T29">
        <f t="shared" si="7"/>
        <v>0.17404782917636175</v>
      </c>
      <c r="U29">
        <f t="shared" si="8"/>
        <v>3.8805774453240915</v>
      </c>
      <c r="V29">
        <f t="shared" si="9"/>
        <v>0.16982454233350114</v>
      </c>
      <c r="W29">
        <f t="shared" si="10"/>
        <v>0.10651124911602322</v>
      </c>
      <c r="X29">
        <f t="shared" si="11"/>
        <v>29.746698238452129</v>
      </c>
      <c r="Y29">
        <f t="shared" si="12"/>
        <v>17.874075597044762</v>
      </c>
      <c r="Z29">
        <f t="shared" si="13"/>
        <v>17.874075597044762</v>
      </c>
      <c r="AA29">
        <f t="shared" si="14"/>
        <v>2.0549322509610208</v>
      </c>
      <c r="AB29">
        <f t="shared" si="15"/>
        <v>62.818837806940799</v>
      </c>
      <c r="AC29">
        <f t="shared" si="16"/>
        <v>1.3010133678481499</v>
      </c>
      <c r="AD29">
        <f t="shared" si="17"/>
        <v>2.0710560928339907</v>
      </c>
      <c r="AE29">
        <f t="shared" si="18"/>
        <v>0.75391888311287092</v>
      </c>
      <c r="AF29">
        <f t="shared" si="19"/>
        <v>-57.054738733527209</v>
      </c>
      <c r="AG29">
        <f t="shared" si="20"/>
        <v>25.988948985783882</v>
      </c>
      <c r="AH29">
        <f t="shared" si="21"/>
        <v>1.3182470882461579</v>
      </c>
      <c r="AI29">
        <f t="shared" si="22"/>
        <v>-8.4442104504134363E-4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54879.269924270266</v>
      </c>
      <c r="AO29">
        <f t="shared" si="26"/>
        <v>179.85300000000001</v>
      </c>
      <c r="AP29">
        <f t="shared" si="27"/>
        <v>151.61649898365394</v>
      </c>
      <c r="AQ29">
        <f t="shared" si="28"/>
        <v>0.84300233514956069</v>
      </c>
      <c r="AR29">
        <f t="shared" si="29"/>
        <v>0.16539450683865228</v>
      </c>
      <c r="AS29">
        <v>1689717783</v>
      </c>
      <c r="AT29">
        <v>400.15499999999997</v>
      </c>
      <c r="AU29">
        <v>404.65300000000002</v>
      </c>
      <c r="AV29">
        <v>12.927300000000001</v>
      </c>
      <c r="AW29">
        <v>12.013199999999999</v>
      </c>
      <c r="AX29">
        <v>402.71800000000002</v>
      </c>
      <c r="AY29">
        <v>13.2341</v>
      </c>
      <c r="AZ29">
        <v>400.11200000000002</v>
      </c>
      <c r="BA29">
        <v>100.59399999999999</v>
      </c>
      <c r="BB29">
        <v>4.6765500000000002E-2</v>
      </c>
      <c r="BC29">
        <v>17.9983</v>
      </c>
      <c r="BD29">
        <v>17.684899999999999</v>
      </c>
      <c r="BE29">
        <v>999.9</v>
      </c>
      <c r="BF29">
        <v>0</v>
      </c>
      <c r="BG29">
        <v>0</v>
      </c>
      <c r="BH29">
        <v>10008.1</v>
      </c>
      <c r="BI29">
        <v>0</v>
      </c>
      <c r="BJ29">
        <v>95.161100000000005</v>
      </c>
      <c r="BK29">
        <v>-4.4980200000000004</v>
      </c>
      <c r="BL29">
        <v>405.39600000000002</v>
      </c>
      <c r="BM29">
        <v>409.57299999999998</v>
      </c>
      <c r="BN29">
        <v>0.91410800000000003</v>
      </c>
      <c r="BO29">
        <v>404.65300000000002</v>
      </c>
      <c r="BP29">
        <v>12.013199999999999</v>
      </c>
      <c r="BQ29">
        <v>1.3004100000000001</v>
      </c>
      <c r="BR29">
        <v>1.20845</v>
      </c>
      <c r="BS29">
        <v>10.803599999999999</v>
      </c>
      <c r="BT29">
        <v>9.7060899999999997</v>
      </c>
      <c r="BU29">
        <v>179.85300000000001</v>
      </c>
      <c r="BV29">
        <v>0.89993999999999996</v>
      </c>
      <c r="BW29">
        <v>0.10006</v>
      </c>
      <c r="BX29">
        <v>0</v>
      </c>
      <c r="BY29">
        <v>2.4180999999999999</v>
      </c>
      <c r="BZ29">
        <v>0</v>
      </c>
      <c r="CA29">
        <v>2349.02</v>
      </c>
      <c r="CB29">
        <v>1458.82</v>
      </c>
      <c r="CC29">
        <v>35.5</v>
      </c>
      <c r="CD29">
        <v>40.936999999999998</v>
      </c>
      <c r="CE29">
        <v>38.125</v>
      </c>
      <c r="CF29">
        <v>39.75</v>
      </c>
      <c r="CG29">
        <v>35.875</v>
      </c>
      <c r="CH29">
        <v>161.86000000000001</v>
      </c>
      <c r="CI29">
        <v>18</v>
      </c>
      <c r="CJ29">
        <v>0</v>
      </c>
      <c r="CK29">
        <v>1689717794.5</v>
      </c>
      <c r="CL29">
        <v>0</v>
      </c>
      <c r="CM29">
        <v>1689717062.0999999</v>
      </c>
      <c r="CN29" t="s">
        <v>353</v>
      </c>
      <c r="CO29">
        <v>1689717058.5999999</v>
      </c>
      <c r="CP29">
        <v>1689717062.0999999</v>
      </c>
      <c r="CQ29">
        <v>50</v>
      </c>
      <c r="CR29">
        <v>0.10100000000000001</v>
      </c>
      <c r="CS29">
        <v>-5.0000000000000001E-3</v>
      </c>
      <c r="CT29">
        <v>-2.5950000000000002</v>
      </c>
      <c r="CU29">
        <v>-0.307</v>
      </c>
      <c r="CV29">
        <v>410</v>
      </c>
      <c r="CW29">
        <v>12</v>
      </c>
      <c r="CX29">
        <v>0.18</v>
      </c>
      <c r="CY29">
        <v>0.09</v>
      </c>
      <c r="CZ29">
        <v>4.2318153468890136</v>
      </c>
      <c r="DA29">
        <v>0.49163182889693402</v>
      </c>
      <c r="DB29">
        <v>6.8792288413338037E-2</v>
      </c>
      <c r="DC29">
        <v>1</v>
      </c>
      <c r="DD29">
        <v>404.7105365853659</v>
      </c>
      <c r="DE29">
        <v>0.26065505226510932</v>
      </c>
      <c r="DF29">
        <v>4.166304882171519E-2</v>
      </c>
      <c r="DG29">
        <v>-1</v>
      </c>
      <c r="DH29">
        <v>179.98802439024391</v>
      </c>
      <c r="DI29">
        <v>2.696112994527352E-2</v>
      </c>
      <c r="DJ29">
        <v>0.14940736387716941</v>
      </c>
      <c r="DK29">
        <v>1</v>
      </c>
      <c r="DL29">
        <v>2</v>
      </c>
      <c r="DM29">
        <v>2</v>
      </c>
      <c r="DN29" t="s">
        <v>354</v>
      </c>
      <c r="DO29">
        <v>2.69286</v>
      </c>
      <c r="DP29">
        <v>2.6537299999999999</v>
      </c>
      <c r="DQ29">
        <v>9.4852300000000001E-2</v>
      </c>
      <c r="DR29">
        <v>9.4773099999999999E-2</v>
      </c>
      <c r="DS29">
        <v>7.5230199999999997E-2</v>
      </c>
      <c r="DT29">
        <v>6.9410600000000003E-2</v>
      </c>
      <c r="DU29">
        <v>27391.4</v>
      </c>
      <c r="DV29">
        <v>30931.4</v>
      </c>
      <c r="DW29">
        <v>28476</v>
      </c>
      <c r="DX29">
        <v>32761.5</v>
      </c>
      <c r="DY29">
        <v>36609.699999999997</v>
      </c>
      <c r="DZ29">
        <v>41299.800000000003</v>
      </c>
      <c r="EA29">
        <v>41788.5</v>
      </c>
      <c r="EB29">
        <v>47243.8</v>
      </c>
      <c r="EC29">
        <v>1.81877</v>
      </c>
      <c r="ED29">
        <v>2.2047300000000001</v>
      </c>
      <c r="EE29">
        <v>-4.0091599999999998E-2</v>
      </c>
      <c r="EF29">
        <v>0</v>
      </c>
      <c r="EG29">
        <v>18.350300000000001</v>
      </c>
      <c r="EH29">
        <v>999.9</v>
      </c>
      <c r="EI29">
        <v>41</v>
      </c>
      <c r="EJ29">
        <v>26.5</v>
      </c>
      <c r="EK29">
        <v>14.164400000000001</v>
      </c>
      <c r="EL29">
        <v>62.665100000000002</v>
      </c>
      <c r="EM29">
        <v>2.1714699999999998</v>
      </c>
      <c r="EN29">
        <v>1</v>
      </c>
      <c r="EO29">
        <v>-0.350719</v>
      </c>
      <c r="EP29">
        <v>3.0462199999999999</v>
      </c>
      <c r="EQ29">
        <v>20.225000000000001</v>
      </c>
      <c r="ER29">
        <v>5.2268699999999999</v>
      </c>
      <c r="ES29">
        <v>12.0099</v>
      </c>
      <c r="ET29">
        <v>4.9898499999999997</v>
      </c>
      <c r="EU29">
        <v>3.3050000000000002</v>
      </c>
      <c r="EV29">
        <v>6194</v>
      </c>
      <c r="EW29">
        <v>9565.2999999999993</v>
      </c>
      <c r="EX29">
        <v>503</v>
      </c>
      <c r="EY29">
        <v>58.9</v>
      </c>
      <c r="EZ29">
        <v>1.8525700000000001</v>
      </c>
      <c r="FA29">
        <v>1.8614999999999999</v>
      </c>
      <c r="FB29">
        <v>1.86052</v>
      </c>
      <c r="FC29">
        <v>1.85656</v>
      </c>
      <c r="FD29">
        <v>1.8609199999999999</v>
      </c>
      <c r="FE29">
        <v>1.8571800000000001</v>
      </c>
      <c r="FF29">
        <v>1.85928</v>
      </c>
      <c r="FG29">
        <v>1.8621799999999999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-2.5630000000000002</v>
      </c>
      <c r="FV29">
        <v>-0.30680000000000002</v>
      </c>
      <c r="FW29">
        <v>-1.1187017798408661</v>
      </c>
      <c r="FX29">
        <v>-4.0117494158234393E-3</v>
      </c>
      <c r="FY29">
        <v>1.087516141204025E-6</v>
      </c>
      <c r="FZ29">
        <v>-8.657206703991749E-11</v>
      </c>
      <c r="GA29">
        <v>-0.30680000000000079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12.1</v>
      </c>
      <c r="GJ29">
        <v>12</v>
      </c>
      <c r="GK29">
        <v>1.00708</v>
      </c>
      <c r="GL29">
        <v>2.3706100000000001</v>
      </c>
      <c r="GM29">
        <v>1.5942400000000001</v>
      </c>
      <c r="GN29">
        <v>2.3156699999999999</v>
      </c>
      <c r="GO29">
        <v>1.40015</v>
      </c>
      <c r="GP29">
        <v>2.36206</v>
      </c>
      <c r="GQ29">
        <v>29.4314</v>
      </c>
      <c r="GR29">
        <v>13.7643</v>
      </c>
      <c r="GS29">
        <v>18</v>
      </c>
      <c r="GT29">
        <v>384.40699999999998</v>
      </c>
      <c r="GU29">
        <v>682.17499999999995</v>
      </c>
      <c r="GV29">
        <v>15.185499999999999</v>
      </c>
      <c r="GW29">
        <v>22.599299999999999</v>
      </c>
      <c r="GX29">
        <v>29.9998</v>
      </c>
      <c r="GY29">
        <v>22.4999</v>
      </c>
      <c r="GZ29">
        <v>22.430199999999999</v>
      </c>
      <c r="HA29">
        <v>20.206600000000002</v>
      </c>
      <c r="HB29">
        <v>10</v>
      </c>
      <c r="HC29">
        <v>-30</v>
      </c>
      <c r="HD29">
        <v>15.185499999999999</v>
      </c>
      <c r="HE29">
        <v>404.72399999999999</v>
      </c>
      <c r="HF29">
        <v>0</v>
      </c>
      <c r="HG29">
        <v>104.54</v>
      </c>
      <c r="HH29">
        <v>104.07</v>
      </c>
    </row>
    <row r="30" spans="1:216" x14ac:dyDescent="0.2">
      <c r="A30">
        <v>12</v>
      </c>
      <c r="B30">
        <v>1689717843.5</v>
      </c>
      <c r="C30">
        <v>665.90000009536743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1689717843.5</v>
      </c>
      <c r="M30">
        <f t="shared" si="0"/>
        <v>1.2588770482529889E-3</v>
      </c>
      <c r="N30">
        <f t="shared" si="1"/>
        <v>1.258877048252989</v>
      </c>
      <c r="O30">
        <f t="shared" si="2"/>
        <v>4.0156142576868756</v>
      </c>
      <c r="P30">
        <f t="shared" si="3"/>
        <v>400.10500000000002</v>
      </c>
      <c r="Q30">
        <f t="shared" si="4"/>
        <v>356.89733660882985</v>
      </c>
      <c r="R30">
        <f t="shared" si="5"/>
        <v>35.917073409811572</v>
      </c>
      <c r="S30">
        <f t="shared" si="6"/>
        <v>40.265362563865992</v>
      </c>
      <c r="T30">
        <f t="shared" si="7"/>
        <v>0.16980142755433239</v>
      </c>
      <c r="U30">
        <f t="shared" si="8"/>
        <v>3.8804970077118441</v>
      </c>
      <c r="V30">
        <f t="shared" si="9"/>
        <v>0.16577905899525963</v>
      </c>
      <c r="W30">
        <f t="shared" si="10"/>
        <v>0.10396536953489233</v>
      </c>
      <c r="X30">
        <f t="shared" si="11"/>
        <v>20.654374456689887</v>
      </c>
      <c r="Y30">
        <f t="shared" si="12"/>
        <v>17.837008788199469</v>
      </c>
      <c r="Z30">
        <f t="shared" si="13"/>
        <v>17.837008788199469</v>
      </c>
      <c r="AA30">
        <f t="shared" si="14"/>
        <v>2.0501425051042967</v>
      </c>
      <c r="AB30">
        <f t="shared" si="15"/>
        <v>62.715366697960931</v>
      </c>
      <c r="AC30">
        <f t="shared" si="16"/>
        <v>1.2986498997335598</v>
      </c>
      <c r="AD30">
        <f t="shared" si="17"/>
        <v>2.0707044670373951</v>
      </c>
      <c r="AE30">
        <f t="shared" si="18"/>
        <v>0.75149260537073692</v>
      </c>
      <c r="AF30">
        <f t="shared" si="19"/>
        <v>-55.516477827956813</v>
      </c>
      <c r="AG30">
        <f t="shared" si="20"/>
        <v>33.178130713823052</v>
      </c>
      <c r="AH30">
        <f t="shared" si="21"/>
        <v>1.682596521969129</v>
      </c>
      <c r="AI30">
        <f t="shared" si="22"/>
        <v>-1.3761354747430232E-3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54878.142449527171</v>
      </c>
      <c r="AO30">
        <f t="shared" si="26"/>
        <v>124.886</v>
      </c>
      <c r="AP30">
        <f t="shared" si="27"/>
        <v>105.2786280086476</v>
      </c>
      <c r="AQ30">
        <f t="shared" si="28"/>
        <v>0.84299783809752582</v>
      </c>
      <c r="AR30">
        <f t="shared" si="29"/>
        <v>0.16538582752822484</v>
      </c>
      <c r="AS30">
        <v>1689717843.5</v>
      </c>
      <c r="AT30">
        <v>400.10500000000002</v>
      </c>
      <c r="AU30">
        <v>403.34</v>
      </c>
      <c r="AV30">
        <v>12.904299999999999</v>
      </c>
      <c r="AW30">
        <v>12.014799999999999</v>
      </c>
      <c r="AX30">
        <v>402.66899999999998</v>
      </c>
      <c r="AY30">
        <v>13.2111</v>
      </c>
      <c r="AZ30">
        <v>400.101</v>
      </c>
      <c r="BA30">
        <v>100.59099999999999</v>
      </c>
      <c r="BB30">
        <v>4.5989200000000001E-2</v>
      </c>
      <c r="BC30">
        <v>17.9956</v>
      </c>
      <c r="BD30">
        <v>17.6599</v>
      </c>
      <c r="BE30">
        <v>999.9</v>
      </c>
      <c r="BF30">
        <v>0</v>
      </c>
      <c r="BG30">
        <v>0</v>
      </c>
      <c r="BH30">
        <v>10008.1</v>
      </c>
      <c r="BI30">
        <v>0</v>
      </c>
      <c r="BJ30">
        <v>95.131100000000004</v>
      </c>
      <c r="BK30">
        <v>-3.23434</v>
      </c>
      <c r="BL30">
        <v>405.33600000000001</v>
      </c>
      <c r="BM30">
        <v>408.24400000000003</v>
      </c>
      <c r="BN30">
        <v>0.88953000000000004</v>
      </c>
      <c r="BO30">
        <v>403.34</v>
      </c>
      <c r="BP30">
        <v>12.014799999999999</v>
      </c>
      <c r="BQ30">
        <v>1.29806</v>
      </c>
      <c r="BR30">
        <v>1.20858</v>
      </c>
      <c r="BS30">
        <v>10.776400000000001</v>
      </c>
      <c r="BT30">
        <v>9.7076899999999995</v>
      </c>
      <c r="BU30">
        <v>124.886</v>
      </c>
      <c r="BV30">
        <v>0.90007599999999999</v>
      </c>
      <c r="BW30">
        <v>9.9923799999999993E-2</v>
      </c>
      <c r="BX30">
        <v>0</v>
      </c>
      <c r="BY30">
        <v>2.6867999999999999</v>
      </c>
      <c r="BZ30">
        <v>0</v>
      </c>
      <c r="CA30">
        <v>2141.81</v>
      </c>
      <c r="CB30">
        <v>1013.01</v>
      </c>
      <c r="CC30">
        <v>35.625</v>
      </c>
      <c r="CD30">
        <v>41.25</v>
      </c>
      <c r="CE30">
        <v>38.375</v>
      </c>
      <c r="CF30">
        <v>40.311999999999998</v>
      </c>
      <c r="CG30">
        <v>36.061999999999998</v>
      </c>
      <c r="CH30">
        <v>112.41</v>
      </c>
      <c r="CI30">
        <v>12.48</v>
      </c>
      <c r="CJ30">
        <v>0</v>
      </c>
      <c r="CK30">
        <v>1689717855.0999999</v>
      </c>
      <c r="CL30">
        <v>0</v>
      </c>
      <c r="CM30">
        <v>1689717062.0999999</v>
      </c>
      <c r="CN30" t="s">
        <v>353</v>
      </c>
      <c r="CO30">
        <v>1689717058.5999999</v>
      </c>
      <c r="CP30">
        <v>1689717062.0999999</v>
      </c>
      <c r="CQ30">
        <v>50</v>
      </c>
      <c r="CR30">
        <v>0.10100000000000001</v>
      </c>
      <c r="CS30">
        <v>-5.0000000000000001E-3</v>
      </c>
      <c r="CT30">
        <v>-2.5950000000000002</v>
      </c>
      <c r="CU30">
        <v>-0.307</v>
      </c>
      <c r="CV30">
        <v>410</v>
      </c>
      <c r="CW30">
        <v>12</v>
      </c>
      <c r="CX30">
        <v>0.18</v>
      </c>
      <c r="CY30">
        <v>0.09</v>
      </c>
      <c r="CZ30">
        <v>2.9591287848757748</v>
      </c>
      <c r="DA30">
        <v>-0.2090748812440453</v>
      </c>
      <c r="DB30">
        <v>3.4871751747551E-2</v>
      </c>
      <c r="DC30">
        <v>1</v>
      </c>
      <c r="DD30">
        <v>403.47394999999989</v>
      </c>
      <c r="DE30">
        <v>-0.42184615384721019</v>
      </c>
      <c r="DF30">
        <v>4.6070570866876458E-2</v>
      </c>
      <c r="DG30">
        <v>-1</v>
      </c>
      <c r="DH30">
        <v>125.01909999999999</v>
      </c>
      <c r="DI30">
        <v>-0.43085789682904191</v>
      </c>
      <c r="DJ30">
        <v>0.15347960776598041</v>
      </c>
      <c r="DK30">
        <v>1</v>
      </c>
      <c r="DL30">
        <v>2</v>
      </c>
      <c r="DM30">
        <v>2</v>
      </c>
      <c r="DN30" t="s">
        <v>354</v>
      </c>
      <c r="DO30">
        <v>2.6928899999999998</v>
      </c>
      <c r="DP30">
        <v>2.6529600000000002</v>
      </c>
      <c r="DQ30">
        <v>9.4848199999999994E-2</v>
      </c>
      <c r="DR30">
        <v>9.4543299999999997E-2</v>
      </c>
      <c r="DS30">
        <v>7.5136300000000003E-2</v>
      </c>
      <c r="DT30">
        <v>6.9420300000000004E-2</v>
      </c>
      <c r="DU30">
        <v>27393</v>
      </c>
      <c r="DV30">
        <v>30940.400000000001</v>
      </c>
      <c r="DW30">
        <v>28477.4</v>
      </c>
      <c r="DX30">
        <v>32762.5</v>
      </c>
      <c r="DY30">
        <v>36615.5</v>
      </c>
      <c r="DZ30">
        <v>41300.9</v>
      </c>
      <c r="EA30">
        <v>41790.800000000003</v>
      </c>
      <c r="EB30">
        <v>47245.4</v>
      </c>
      <c r="EC30">
        <v>1.81925</v>
      </c>
      <c r="ED30">
        <v>2.2053199999999999</v>
      </c>
      <c r="EE30">
        <v>-4.0907399999999997E-2</v>
      </c>
      <c r="EF30">
        <v>0</v>
      </c>
      <c r="EG30">
        <v>18.338899999999999</v>
      </c>
      <c r="EH30">
        <v>999.9</v>
      </c>
      <c r="EI30">
        <v>40.9</v>
      </c>
      <c r="EJ30">
        <v>26.5</v>
      </c>
      <c r="EK30">
        <v>14.130100000000001</v>
      </c>
      <c r="EL30">
        <v>62.665100000000002</v>
      </c>
      <c r="EM30">
        <v>1.7267600000000001</v>
      </c>
      <c r="EN30">
        <v>1</v>
      </c>
      <c r="EO30">
        <v>-0.35342499999999999</v>
      </c>
      <c r="EP30">
        <v>3.19787</v>
      </c>
      <c r="EQ30">
        <v>20.222899999999999</v>
      </c>
      <c r="ER30">
        <v>5.2267200000000003</v>
      </c>
      <c r="ES30">
        <v>12.0099</v>
      </c>
      <c r="ET30">
        <v>4.9896500000000001</v>
      </c>
      <c r="EU30">
        <v>3.3050000000000002</v>
      </c>
      <c r="EV30">
        <v>6195.5</v>
      </c>
      <c r="EW30">
        <v>9567</v>
      </c>
      <c r="EX30">
        <v>503</v>
      </c>
      <c r="EY30">
        <v>58.9</v>
      </c>
      <c r="EZ30">
        <v>1.8525700000000001</v>
      </c>
      <c r="FA30">
        <v>1.8614900000000001</v>
      </c>
      <c r="FB30">
        <v>1.8605</v>
      </c>
      <c r="FC30">
        <v>1.8565400000000001</v>
      </c>
      <c r="FD30">
        <v>1.8608899999999999</v>
      </c>
      <c r="FE30">
        <v>1.8571800000000001</v>
      </c>
      <c r="FF30">
        <v>1.85928</v>
      </c>
      <c r="FG30">
        <v>1.8621799999999999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-2.5640000000000001</v>
      </c>
      <c r="FV30">
        <v>-0.30680000000000002</v>
      </c>
      <c r="FW30">
        <v>-1.1187017798408661</v>
      </c>
      <c r="FX30">
        <v>-4.0117494158234393E-3</v>
      </c>
      <c r="FY30">
        <v>1.087516141204025E-6</v>
      </c>
      <c r="FZ30">
        <v>-8.657206703991749E-11</v>
      </c>
      <c r="GA30">
        <v>-0.30680000000000079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13.1</v>
      </c>
      <c r="GJ30">
        <v>13</v>
      </c>
      <c r="GK30">
        <v>1.00342</v>
      </c>
      <c r="GL30">
        <v>2.3767100000000001</v>
      </c>
      <c r="GM30">
        <v>1.5942400000000001</v>
      </c>
      <c r="GN30">
        <v>2.3144499999999999</v>
      </c>
      <c r="GO30">
        <v>1.40015</v>
      </c>
      <c r="GP30">
        <v>2.21191</v>
      </c>
      <c r="GQ30">
        <v>29.4527</v>
      </c>
      <c r="GR30">
        <v>13.738</v>
      </c>
      <c r="GS30">
        <v>18</v>
      </c>
      <c r="GT30">
        <v>384.42399999999998</v>
      </c>
      <c r="GU30">
        <v>682.35299999999995</v>
      </c>
      <c r="GV30">
        <v>15.0587</v>
      </c>
      <c r="GW30">
        <v>22.560199999999998</v>
      </c>
      <c r="GX30">
        <v>29.9998</v>
      </c>
      <c r="GY30">
        <v>22.468900000000001</v>
      </c>
      <c r="GZ30">
        <v>22.404499999999999</v>
      </c>
      <c r="HA30">
        <v>20.1555</v>
      </c>
      <c r="HB30">
        <v>10</v>
      </c>
      <c r="HC30">
        <v>-30</v>
      </c>
      <c r="HD30">
        <v>15.0623</v>
      </c>
      <c r="HE30">
        <v>403.36200000000002</v>
      </c>
      <c r="HF30">
        <v>0</v>
      </c>
      <c r="HG30">
        <v>104.545</v>
      </c>
      <c r="HH30">
        <v>104.07299999999999</v>
      </c>
    </row>
    <row r="31" spans="1:216" x14ac:dyDescent="0.2">
      <c r="A31">
        <v>13</v>
      </c>
      <c r="B31">
        <v>1689717904</v>
      </c>
      <c r="C31">
        <v>726.40000009536743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1689717904</v>
      </c>
      <c r="M31">
        <f t="shared" si="0"/>
        <v>1.2677355137403873E-3</v>
      </c>
      <c r="N31">
        <f t="shared" si="1"/>
        <v>1.2677355137403874</v>
      </c>
      <c r="O31">
        <f t="shared" si="2"/>
        <v>3.3180317668197881</v>
      </c>
      <c r="P31">
        <f t="shared" si="3"/>
        <v>400.05700000000002</v>
      </c>
      <c r="Q31">
        <f t="shared" si="4"/>
        <v>363.89404196886221</v>
      </c>
      <c r="R31">
        <f t="shared" si="5"/>
        <v>36.622088236354294</v>
      </c>
      <c r="S31">
        <f t="shared" si="6"/>
        <v>40.261507647396009</v>
      </c>
      <c r="T31">
        <f t="shared" si="7"/>
        <v>0.1717651218845557</v>
      </c>
      <c r="U31">
        <f t="shared" si="8"/>
        <v>3.8802272284462438</v>
      </c>
      <c r="V31">
        <f t="shared" si="9"/>
        <v>0.16765011640768201</v>
      </c>
      <c r="W31">
        <f t="shared" si="10"/>
        <v>0.10514282866123158</v>
      </c>
      <c r="X31">
        <f t="shared" si="11"/>
        <v>16.501018394222712</v>
      </c>
      <c r="Y31">
        <f t="shared" si="12"/>
        <v>17.82152621290507</v>
      </c>
      <c r="Z31">
        <f t="shared" si="13"/>
        <v>17.82152621290507</v>
      </c>
      <c r="AA31">
        <f t="shared" si="14"/>
        <v>2.0481447597050471</v>
      </c>
      <c r="AB31">
        <f t="shared" si="15"/>
        <v>62.749825034259523</v>
      </c>
      <c r="AC31">
        <f t="shared" si="16"/>
        <v>1.2997884044484</v>
      </c>
      <c r="AD31">
        <f t="shared" si="17"/>
        <v>2.0713817189749206</v>
      </c>
      <c r="AE31">
        <f t="shared" si="18"/>
        <v>0.74835635525664701</v>
      </c>
      <c r="AF31">
        <f t="shared" si="19"/>
        <v>-55.907136155951079</v>
      </c>
      <c r="AG31">
        <f t="shared" si="20"/>
        <v>37.502428795108301</v>
      </c>
      <c r="AH31">
        <f t="shared" si="21"/>
        <v>1.9019305107043345</v>
      </c>
      <c r="AI31">
        <f t="shared" si="22"/>
        <v>-1.7584559157342028E-3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54871.942963382528</v>
      </c>
      <c r="AO31">
        <f t="shared" si="26"/>
        <v>99.762299999999996</v>
      </c>
      <c r="AP31">
        <f t="shared" si="27"/>
        <v>84.10030884674751</v>
      </c>
      <c r="AQ31">
        <f t="shared" si="28"/>
        <v>0.84300691590658505</v>
      </c>
      <c r="AR31">
        <f t="shared" si="29"/>
        <v>0.16540334769970932</v>
      </c>
      <c r="AS31">
        <v>1689717904</v>
      </c>
      <c r="AT31">
        <v>400.05700000000002</v>
      </c>
      <c r="AU31">
        <v>402.79500000000002</v>
      </c>
      <c r="AV31">
        <v>12.9153</v>
      </c>
      <c r="AW31">
        <v>12.019600000000001</v>
      </c>
      <c r="AX31">
        <v>402.62</v>
      </c>
      <c r="AY31">
        <v>13.222099999999999</v>
      </c>
      <c r="AZ31">
        <v>400.12299999999999</v>
      </c>
      <c r="BA31">
        <v>100.593</v>
      </c>
      <c r="BB31">
        <v>4.6427999999999997E-2</v>
      </c>
      <c r="BC31">
        <v>18.000800000000002</v>
      </c>
      <c r="BD31">
        <v>17.660900000000002</v>
      </c>
      <c r="BE31">
        <v>999.9</v>
      </c>
      <c r="BF31">
        <v>0</v>
      </c>
      <c r="BG31">
        <v>0</v>
      </c>
      <c r="BH31">
        <v>10006.9</v>
      </c>
      <c r="BI31">
        <v>0</v>
      </c>
      <c r="BJ31">
        <v>95.071200000000005</v>
      </c>
      <c r="BK31">
        <v>-2.7378499999999999</v>
      </c>
      <c r="BL31">
        <v>405.291</v>
      </c>
      <c r="BM31">
        <v>407.69499999999999</v>
      </c>
      <c r="BN31">
        <v>0.89570099999999997</v>
      </c>
      <c r="BO31">
        <v>402.79500000000002</v>
      </c>
      <c r="BP31">
        <v>12.019600000000001</v>
      </c>
      <c r="BQ31">
        <v>1.2991900000000001</v>
      </c>
      <c r="BR31">
        <v>1.20909</v>
      </c>
      <c r="BS31">
        <v>10.7895</v>
      </c>
      <c r="BT31">
        <v>9.7139900000000008</v>
      </c>
      <c r="BU31">
        <v>99.762299999999996</v>
      </c>
      <c r="BV31">
        <v>0.89979900000000002</v>
      </c>
      <c r="BW31">
        <v>0.100201</v>
      </c>
      <c r="BX31">
        <v>0</v>
      </c>
      <c r="BY31">
        <v>2.2730999999999999</v>
      </c>
      <c r="BZ31">
        <v>0</v>
      </c>
      <c r="CA31">
        <v>2047.88</v>
      </c>
      <c r="CB31">
        <v>809.154</v>
      </c>
      <c r="CC31">
        <v>35.686999999999998</v>
      </c>
      <c r="CD31">
        <v>41.561999999999998</v>
      </c>
      <c r="CE31">
        <v>38.561999999999998</v>
      </c>
      <c r="CF31">
        <v>40.811999999999998</v>
      </c>
      <c r="CG31">
        <v>36.186999999999998</v>
      </c>
      <c r="CH31">
        <v>89.77</v>
      </c>
      <c r="CI31">
        <v>10</v>
      </c>
      <c r="CJ31">
        <v>0</v>
      </c>
      <c r="CK31">
        <v>1689717915.7</v>
      </c>
      <c r="CL31">
        <v>0</v>
      </c>
      <c r="CM31">
        <v>1689717062.0999999</v>
      </c>
      <c r="CN31" t="s">
        <v>353</v>
      </c>
      <c r="CO31">
        <v>1689717058.5999999</v>
      </c>
      <c r="CP31">
        <v>1689717062.0999999</v>
      </c>
      <c r="CQ31">
        <v>50</v>
      </c>
      <c r="CR31">
        <v>0.10100000000000001</v>
      </c>
      <c r="CS31">
        <v>-5.0000000000000001E-3</v>
      </c>
      <c r="CT31">
        <v>-2.5950000000000002</v>
      </c>
      <c r="CU31">
        <v>-0.307</v>
      </c>
      <c r="CV31">
        <v>410</v>
      </c>
      <c r="CW31">
        <v>12</v>
      </c>
      <c r="CX31">
        <v>0.18</v>
      </c>
      <c r="CY31">
        <v>0.09</v>
      </c>
      <c r="CZ31">
        <v>2.3916931528450238</v>
      </c>
      <c r="DA31">
        <v>0.2333254863785853</v>
      </c>
      <c r="DB31">
        <v>4.2309620210979691E-2</v>
      </c>
      <c r="DC31">
        <v>1</v>
      </c>
      <c r="DD31">
        <v>402.83247499999999</v>
      </c>
      <c r="DE31">
        <v>-7.5545966230158829E-2</v>
      </c>
      <c r="DF31">
        <v>3.3075661369049748E-2</v>
      </c>
      <c r="DG31">
        <v>-1</v>
      </c>
      <c r="DH31">
        <v>100.0038725</v>
      </c>
      <c r="DI31">
        <v>6.9082043298739904E-3</v>
      </c>
      <c r="DJ31">
        <v>0.1158373471456851</v>
      </c>
      <c r="DK31">
        <v>1</v>
      </c>
      <c r="DL31">
        <v>2</v>
      </c>
      <c r="DM31">
        <v>2</v>
      </c>
      <c r="DN31" t="s">
        <v>354</v>
      </c>
      <c r="DO31">
        <v>2.6930200000000002</v>
      </c>
      <c r="DP31">
        <v>2.6533799999999998</v>
      </c>
      <c r="DQ31">
        <v>9.4850000000000004E-2</v>
      </c>
      <c r="DR31">
        <v>9.4456399999999996E-2</v>
      </c>
      <c r="DS31">
        <v>7.5191400000000005E-2</v>
      </c>
      <c r="DT31">
        <v>6.9448499999999996E-2</v>
      </c>
      <c r="DU31">
        <v>27394.5</v>
      </c>
      <c r="DV31">
        <v>30945.599999999999</v>
      </c>
      <c r="DW31">
        <v>28478.799999999999</v>
      </c>
      <c r="DX31">
        <v>32764.7</v>
      </c>
      <c r="DY31">
        <v>36615.199999999997</v>
      </c>
      <c r="DZ31">
        <v>41302.400000000001</v>
      </c>
      <c r="EA31">
        <v>41793</v>
      </c>
      <c r="EB31">
        <v>47248.5</v>
      </c>
      <c r="EC31">
        <v>1.81942</v>
      </c>
      <c r="ED31">
        <v>2.20608</v>
      </c>
      <c r="EE31">
        <v>-4.01363E-2</v>
      </c>
      <c r="EF31">
        <v>0</v>
      </c>
      <c r="EG31">
        <v>18.327100000000002</v>
      </c>
      <c r="EH31">
        <v>999.9</v>
      </c>
      <c r="EI31">
        <v>40.9</v>
      </c>
      <c r="EJ31">
        <v>26.5</v>
      </c>
      <c r="EK31">
        <v>14.129899999999999</v>
      </c>
      <c r="EL31">
        <v>62.625100000000003</v>
      </c>
      <c r="EM31">
        <v>1.85497</v>
      </c>
      <c r="EN31">
        <v>1</v>
      </c>
      <c r="EO31">
        <v>-0.35680899999999999</v>
      </c>
      <c r="EP31">
        <v>3.1194999999999999</v>
      </c>
      <c r="EQ31">
        <v>20.224399999999999</v>
      </c>
      <c r="ER31">
        <v>5.2270200000000004</v>
      </c>
      <c r="ES31">
        <v>12.0099</v>
      </c>
      <c r="ET31">
        <v>4.99</v>
      </c>
      <c r="EU31">
        <v>3.3050000000000002</v>
      </c>
      <c r="EV31">
        <v>6197</v>
      </c>
      <c r="EW31">
        <v>9568.7999999999993</v>
      </c>
      <c r="EX31">
        <v>503</v>
      </c>
      <c r="EY31">
        <v>58.9</v>
      </c>
      <c r="EZ31">
        <v>1.8525700000000001</v>
      </c>
      <c r="FA31">
        <v>1.8615299999999999</v>
      </c>
      <c r="FB31">
        <v>1.8605700000000001</v>
      </c>
      <c r="FC31">
        <v>1.8565700000000001</v>
      </c>
      <c r="FD31">
        <v>1.8609500000000001</v>
      </c>
      <c r="FE31">
        <v>1.85724</v>
      </c>
      <c r="FF31">
        <v>1.85928</v>
      </c>
      <c r="FG31">
        <v>1.8621799999999999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-2.5630000000000002</v>
      </c>
      <c r="FV31">
        <v>-0.30680000000000002</v>
      </c>
      <c r="FW31">
        <v>-1.1187017798408661</v>
      </c>
      <c r="FX31">
        <v>-4.0117494158234393E-3</v>
      </c>
      <c r="FY31">
        <v>1.087516141204025E-6</v>
      </c>
      <c r="FZ31">
        <v>-8.657206703991749E-11</v>
      </c>
      <c r="GA31">
        <v>-0.30680000000000079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14.1</v>
      </c>
      <c r="GJ31">
        <v>14</v>
      </c>
      <c r="GK31">
        <v>1.00342</v>
      </c>
      <c r="GL31">
        <v>2.3754900000000001</v>
      </c>
      <c r="GM31">
        <v>1.5942400000000001</v>
      </c>
      <c r="GN31">
        <v>2.3144499999999999</v>
      </c>
      <c r="GO31">
        <v>1.40015</v>
      </c>
      <c r="GP31">
        <v>2.2485400000000002</v>
      </c>
      <c r="GQ31">
        <v>29.4739</v>
      </c>
      <c r="GR31">
        <v>13.7293</v>
      </c>
      <c r="GS31">
        <v>18</v>
      </c>
      <c r="GT31">
        <v>384.25799999999998</v>
      </c>
      <c r="GU31">
        <v>682.54700000000003</v>
      </c>
      <c r="GV31">
        <v>15.1304</v>
      </c>
      <c r="GW31">
        <v>22.523</v>
      </c>
      <c r="GX31">
        <v>29.9998</v>
      </c>
      <c r="GY31">
        <v>22.433700000000002</v>
      </c>
      <c r="GZ31">
        <v>22.3704</v>
      </c>
      <c r="HA31">
        <v>20.131699999999999</v>
      </c>
      <c r="HB31">
        <v>10</v>
      </c>
      <c r="HC31">
        <v>-30</v>
      </c>
      <c r="HD31">
        <v>15.1311</v>
      </c>
      <c r="HE31">
        <v>402.78</v>
      </c>
      <c r="HF31">
        <v>0</v>
      </c>
      <c r="HG31">
        <v>104.551</v>
      </c>
      <c r="HH31">
        <v>104.08</v>
      </c>
    </row>
    <row r="32" spans="1:216" x14ac:dyDescent="0.2">
      <c r="A32">
        <v>14</v>
      </c>
      <c r="B32">
        <v>1689717964.5</v>
      </c>
      <c r="C32">
        <v>786.90000009536743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1689717964.5</v>
      </c>
      <c r="M32">
        <f t="shared" si="0"/>
        <v>1.2519330242506718E-3</v>
      </c>
      <c r="N32">
        <f t="shared" si="1"/>
        <v>1.2519330242506719</v>
      </c>
      <c r="O32">
        <f t="shared" si="2"/>
        <v>2.3815370849017268</v>
      </c>
      <c r="P32">
        <f t="shared" si="3"/>
        <v>400.02100000000002</v>
      </c>
      <c r="Q32">
        <f t="shared" si="4"/>
        <v>372.47730399169529</v>
      </c>
      <c r="R32">
        <f t="shared" si="5"/>
        <v>37.484640342132181</v>
      </c>
      <c r="S32">
        <f t="shared" si="6"/>
        <v>40.256528796810606</v>
      </c>
      <c r="T32">
        <f t="shared" si="7"/>
        <v>0.16989205764796211</v>
      </c>
      <c r="U32">
        <f t="shared" si="8"/>
        <v>3.8809822079820901</v>
      </c>
      <c r="V32">
        <f t="shared" si="9"/>
        <v>0.16586593953150422</v>
      </c>
      <c r="W32">
        <f t="shared" si="10"/>
        <v>0.10401999619115355</v>
      </c>
      <c r="X32">
        <f t="shared" si="11"/>
        <v>12.431398692332046</v>
      </c>
      <c r="Y32">
        <f t="shared" si="12"/>
        <v>17.796617450912869</v>
      </c>
      <c r="Z32">
        <f t="shared" si="13"/>
        <v>17.796617450912869</v>
      </c>
      <c r="AA32">
        <f t="shared" si="14"/>
        <v>2.0449343197620049</v>
      </c>
      <c r="AB32">
        <f t="shared" si="15"/>
        <v>62.699559626385039</v>
      </c>
      <c r="AC32">
        <f t="shared" si="16"/>
        <v>1.29796337144736</v>
      </c>
      <c r="AD32">
        <f t="shared" si="17"/>
        <v>2.0701315594267027</v>
      </c>
      <c r="AE32">
        <f t="shared" si="18"/>
        <v>0.74697094831464494</v>
      </c>
      <c r="AF32">
        <f t="shared" si="19"/>
        <v>-55.210246369454623</v>
      </c>
      <c r="AG32">
        <f t="shared" si="20"/>
        <v>40.712801109344277</v>
      </c>
      <c r="AH32">
        <f t="shared" si="21"/>
        <v>2.0639751782221332</v>
      </c>
      <c r="AI32">
        <f t="shared" si="22"/>
        <v>-2.0713895561712548E-3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54888.41700509956</v>
      </c>
      <c r="AO32">
        <f t="shared" si="26"/>
        <v>75.166600000000003</v>
      </c>
      <c r="AP32">
        <f t="shared" si="27"/>
        <v>63.365233809498463</v>
      </c>
      <c r="AQ32">
        <f t="shared" si="28"/>
        <v>0.84299720633231334</v>
      </c>
      <c r="AR32">
        <f t="shared" si="29"/>
        <v>0.16538460822136489</v>
      </c>
      <c r="AS32">
        <v>1689717964.5</v>
      </c>
      <c r="AT32">
        <v>400.02100000000002</v>
      </c>
      <c r="AU32">
        <v>402.084</v>
      </c>
      <c r="AV32">
        <v>12.897600000000001</v>
      </c>
      <c r="AW32">
        <v>12.0131</v>
      </c>
      <c r="AX32">
        <v>402.584</v>
      </c>
      <c r="AY32">
        <v>13.2044</v>
      </c>
      <c r="AZ32">
        <v>400.14600000000002</v>
      </c>
      <c r="BA32">
        <v>100.59</v>
      </c>
      <c r="BB32">
        <v>4.6038599999999999E-2</v>
      </c>
      <c r="BC32">
        <v>17.991199999999999</v>
      </c>
      <c r="BD32">
        <v>17.6404</v>
      </c>
      <c r="BE32">
        <v>999.9</v>
      </c>
      <c r="BF32">
        <v>0</v>
      </c>
      <c r="BG32">
        <v>0</v>
      </c>
      <c r="BH32">
        <v>10010</v>
      </c>
      <c r="BI32">
        <v>0</v>
      </c>
      <c r="BJ32">
        <v>95.266000000000005</v>
      </c>
      <c r="BK32">
        <v>-2.0630199999999999</v>
      </c>
      <c r="BL32">
        <v>405.24799999999999</v>
      </c>
      <c r="BM32">
        <v>406.97300000000001</v>
      </c>
      <c r="BN32">
        <v>0.88448599999999999</v>
      </c>
      <c r="BO32">
        <v>402.084</v>
      </c>
      <c r="BP32">
        <v>12.0131</v>
      </c>
      <c r="BQ32">
        <v>1.2973699999999999</v>
      </c>
      <c r="BR32">
        <v>1.2083999999999999</v>
      </c>
      <c r="BS32">
        <v>10.7685</v>
      </c>
      <c r="BT32">
        <v>9.70547</v>
      </c>
      <c r="BU32">
        <v>75.166600000000003</v>
      </c>
      <c r="BV32">
        <v>0.90009799999999995</v>
      </c>
      <c r="BW32">
        <v>9.9901799999999999E-2</v>
      </c>
      <c r="BX32">
        <v>0</v>
      </c>
      <c r="BY32">
        <v>2.2833999999999999</v>
      </c>
      <c r="BZ32">
        <v>0</v>
      </c>
      <c r="CA32">
        <v>1963.84</v>
      </c>
      <c r="CB32">
        <v>609.71699999999998</v>
      </c>
      <c r="CC32">
        <v>35.75</v>
      </c>
      <c r="CD32">
        <v>41.75</v>
      </c>
      <c r="CE32">
        <v>38.686999999999998</v>
      </c>
      <c r="CF32">
        <v>41.061999999999998</v>
      </c>
      <c r="CG32">
        <v>36.311999999999998</v>
      </c>
      <c r="CH32">
        <v>67.66</v>
      </c>
      <c r="CI32">
        <v>7.51</v>
      </c>
      <c r="CJ32">
        <v>0</v>
      </c>
      <c r="CK32">
        <v>1689717976.3</v>
      </c>
      <c r="CL32">
        <v>0</v>
      </c>
      <c r="CM32">
        <v>1689717062.0999999</v>
      </c>
      <c r="CN32" t="s">
        <v>353</v>
      </c>
      <c r="CO32">
        <v>1689717058.5999999</v>
      </c>
      <c r="CP32">
        <v>1689717062.0999999</v>
      </c>
      <c r="CQ32">
        <v>50</v>
      </c>
      <c r="CR32">
        <v>0.10100000000000001</v>
      </c>
      <c r="CS32">
        <v>-5.0000000000000001E-3</v>
      </c>
      <c r="CT32">
        <v>-2.5950000000000002</v>
      </c>
      <c r="CU32">
        <v>-0.307</v>
      </c>
      <c r="CV32">
        <v>410</v>
      </c>
      <c r="CW32">
        <v>12</v>
      </c>
      <c r="CX32">
        <v>0.18</v>
      </c>
      <c r="CY32">
        <v>0.09</v>
      </c>
      <c r="CZ32">
        <v>1.653588692265014</v>
      </c>
      <c r="DA32">
        <v>7.1528096625193674E-2</v>
      </c>
      <c r="DB32">
        <v>4.3294698228121348E-2</v>
      </c>
      <c r="DC32">
        <v>1</v>
      </c>
      <c r="DD32">
        <v>402.10367500000001</v>
      </c>
      <c r="DE32">
        <v>-0.26873921200784601</v>
      </c>
      <c r="DF32">
        <v>3.8988708301246441E-2</v>
      </c>
      <c r="DG32">
        <v>-1</v>
      </c>
      <c r="DH32">
        <v>75.00578048780487</v>
      </c>
      <c r="DI32">
        <v>-7.6821879253614597E-2</v>
      </c>
      <c r="DJ32">
        <v>0.16723425547608259</v>
      </c>
      <c r="DK32">
        <v>1</v>
      </c>
      <c r="DL32">
        <v>2</v>
      </c>
      <c r="DM32">
        <v>2</v>
      </c>
      <c r="DN32" t="s">
        <v>354</v>
      </c>
      <c r="DO32">
        <v>2.6931699999999998</v>
      </c>
      <c r="DP32">
        <v>2.6530200000000002</v>
      </c>
      <c r="DQ32">
        <v>9.4853499999999993E-2</v>
      </c>
      <c r="DR32">
        <v>9.4340099999999996E-2</v>
      </c>
      <c r="DS32">
        <v>7.5123599999999999E-2</v>
      </c>
      <c r="DT32">
        <v>6.9427799999999998E-2</v>
      </c>
      <c r="DU32">
        <v>27398</v>
      </c>
      <c r="DV32">
        <v>30952.3</v>
      </c>
      <c r="DW32">
        <v>28482.3</v>
      </c>
      <c r="DX32">
        <v>32767.4</v>
      </c>
      <c r="DY32">
        <v>36622.400000000001</v>
      </c>
      <c r="DZ32">
        <v>41306.5</v>
      </c>
      <c r="EA32">
        <v>41798.1</v>
      </c>
      <c r="EB32">
        <v>47252.1</v>
      </c>
      <c r="EC32">
        <v>1.81975</v>
      </c>
      <c r="ED32">
        <v>2.20695</v>
      </c>
      <c r="EE32">
        <v>-4.1049000000000002E-2</v>
      </c>
      <c r="EF32">
        <v>0</v>
      </c>
      <c r="EG32">
        <v>18.3217</v>
      </c>
      <c r="EH32">
        <v>999.9</v>
      </c>
      <c r="EI32">
        <v>40.9</v>
      </c>
      <c r="EJ32">
        <v>26.5</v>
      </c>
      <c r="EK32">
        <v>14.131</v>
      </c>
      <c r="EL32">
        <v>62.685099999999998</v>
      </c>
      <c r="EM32">
        <v>1.9871799999999999</v>
      </c>
      <c r="EN32">
        <v>1</v>
      </c>
      <c r="EO32">
        <v>-0.36228399999999999</v>
      </c>
      <c r="EP32">
        <v>3.07518</v>
      </c>
      <c r="EQ32">
        <v>20.225300000000001</v>
      </c>
      <c r="ER32">
        <v>5.2273199999999997</v>
      </c>
      <c r="ES32">
        <v>12.0099</v>
      </c>
      <c r="ET32">
        <v>4.9900500000000001</v>
      </c>
      <c r="EU32">
        <v>3.3050000000000002</v>
      </c>
      <c r="EV32">
        <v>6198.5</v>
      </c>
      <c r="EW32">
        <v>9570.5</v>
      </c>
      <c r="EX32">
        <v>503</v>
      </c>
      <c r="EY32">
        <v>58.9</v>
      </c>
      <c r="EZ32">
        <v>1.8525700000000001</v>
      </c>
      <c r="FA32">
        <v>1.86148</v>
      </c>
      <c r="FB32">
        <v>1.86053</v>
      </c>
      <c r="FC32">
        <v>1.8565400000000001</v>
      </c>
      <c r="FD32">
        <v>1.8609599999999999</v>
      </c>
      <c r="FE32">
        <v>1.8572</v>
      </c>
      <c r="FF32">
        <v>1.85928</v>
      </c>
      <c r="FG32">
        <v>1.8621799999999999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-2.5630000000000002</v>
      </c>
      <c r="FV32">
        <v>-0.30680000000000002</v>
      </c>
      <c r="FW32">
        <v>-1.1187017798408661</v>
      </c>
      <c r="FX32">
        <v>-4.0117494158234393E-3</v>
      </c>
      <c r="FY32">
        <v>1.087516141204025E-6</v>
      </c>
      <c r="FZ32">
        <v>-8.657206703991749E-11</v>
      </c>
      <c r="GA32">
        <v>-0.30680000000000079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15.1</v>
      </c>
      <c r="GJ32">
        <v>15</v>
      </c>
      <c r="GK32">
        <v>1.00098</v>
      </c>
      <c r="GL32">
        <v>2.3754900000000001</v>
      </c>
      <c r="GM32">
        <v>1.5942400000000001</v>
      </c>
      <c r="GN32">
        <v>2.3144499999999999</v>
      </c>
      <c r="GO32">
        <v>1.40015</v>
      </c>
      <c r="GP32">
        <v>2.2595200000000002</v>
      </c>
      <c r="GQ32">
        <v>29.4739</v>
      </c>
      <c r="GR32">
        <v>13.720499999999999</v>
      </c>
      <c r="GS32">
        <v>18</v>
      </c>
      <c r="GT32">
        <v>384.04300000000001</v>
      </c>
      <c r="GU32">
        <v>682.57500000000005</v>
      </c>
      <c r="GV32">
        <v>15.056100000000001</v>
      </c>
      <c r="GW32">
        <v>22.465199999999999</v>
      </c>
      <c r="GX32">
        <v>29.999400000000001</v>
      </c>
      <c r="GY32">
        <v>22.3812</v>
      </c>
      <c r="GZ32">
        <v>22.316500000000001</v>
      </c>
      <c r="HA32">
        <v>20.103300000000001</v>
      </c>
      <c r="HB32">
        <v>10</v>
      </c>
      <c r="HC32">
        <v>-30</v>
      </c>
      <c r="HD32">
        <v>15.071099999999999</v>
      </c>
      <c r="HE32">
        <v>402.08</v>
      </c>
      <c r="HF32">
        <v>0</v>
      </c>
      <c r="HG32">
        <v>104.56399999999999</v>
      </c>
      <c r="HH32">
        <v>104.08799999999999</v>
      </c>
    </row>
    <row r="33" spans="1:216" x14ac:dyDescent="0.2">
      <c r="A33">
        <v>15</v>
      </c>
      <c r="B33">
        <v>1689718025</v>
      </c>
      <c r="C33">
        <v>847.40000009536743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1689718025</v>
      </c>
      <c r="M33">
        <f t="shared" si="0"/>
        <v>1.2648709092244229E-3</v>
      </c>
      <c r="N33">
        <f t="shared" si="1"/>
        <v>1.264870909224423</v>
      </c>
      <c r="O33">
        <f t="shared" si="2"/>
        <v>1.5809003468110885</v>
      </c>
      <c r="P33">
        <f t="shared" si="3"/>
        <v>400.09</v>
      </c>
      <c r="Q33">
        <f t="shared" si="4"/>
        <v>380.40894716933161</v>
      </c>
      <c r="R33">
        <f t="shared" si="5"/>
        <v>38.283598326130722</v>
      </c>
      <c r="S33">
        <f t="shared" si="6"/>
        <v>40.264260260638999</v>
      </c>
      <c r="T33">
        <f t="shared" si="7"/>
        <v>0.17220567530900774</v>
      </c>
      <c r="U33">
        <f t="shared" si="8"/>
        <v>3.8798500451250377</v>
      </c>
      <c r="V33">
        <f t="shared" si="9"/>
        <v>0.16806941603425155</v>
      </c>
      <c r="W33">
        <f t="shared" si="10"/>
        <v>0.10540673667903706</v>
      </c>
      <c r="X33">
        <f t="shared" si="11"/>
        <v>9.9678732109887189</v>
      </c>
      <c r="Y33">
        <f t="shared" si="12"/>
        <v>17.787159286722925</v>
      </c>
      <c r="Z33">
        <f t="shared" si="13"/>
        <v>17.787159286722925</v>
      </c>
      <c r="AA33">
        <f t="shared" si="14"/>
        <v>2.0437164330576132</v>
      </c>
      <c r="AB33">
        <f t="shared" si="15"/>
        <v>62.72766524215514</v>
      </c>
      <c r="AC33">
        <f t="shared" si="16"/>
        <v>1.29890456623757</v>
      </c>
      <c r="AD33">
        <f t="shared" si="17"/>
        <v>2.0707044670373951</v>
      </c>
      <c r="AE33">
        <f t="shared" si="18"/>
        <v>0.74481186682004319</v>
      </c>
      <c r="AF33">
        <f t="shared" si="19"/>
        <v>-55.780807096797048</v>
      </c>
      <c r="AG33">
        <f t="shared" si="20"/>
        <v>43.599643137401756</v>
      </c>
      <c r="AH33">
        <f t="shared" si="21"/>
        <v>2.2109138071261776</v>
      </c>
      <c r="AI33">
        <f t="shared" si="22"/>
        <v>-2.3769412803957835E-3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54865.541937737944</v>
      </c>
      <c r="AO33">
        <f t="shared" si="26"/>
        <v>60.275199999999998</v>
      </c>
      <c r="AP33">
        <f t="shared" si="27"/>
        <v>50.811453642999339</v>
      </c>
      <c r="AQ33">
        <f t="shared" si="28"/>
        <v>0.84299104180491047</v>
      </c>
      <c r="AR33">
        <f t="shared" si="29"/>
        <v>0.16537271068347711</v>
      </c>
      <c r="AS33">
        <v>1689718025</v>
      </c>
      <c r="AT33">
        <v>400.09</v>
      </c>
      <c r="AU33">
        <v>401.584</v>
      </c>
      <c r="AV33">
        <v>12.906700000000001</v>
      </c>
      <c r="AW33">
        <v>12.0129</v>
      </c>
      <c r="AX33">
        <v>402.65300000000002</v>
      </c>
      <c r="AY33">
        <v>13.2135</v>
      </c>
      <c r="AZ33">
        <v>400.07100000000003</v>
      </c>
      <c r="BA33">
        <v>100.592</v>
      </c>
      <c r="BB33">
        <v>4.6007100000000002E-2</v>
      </c>
      <c r="BC33">
        <v>17.9956</v>
      </c>
      <c r="BD33">
        <v>17.648299999999999</v>
      </c>
      <c r="BE33">
        <v>999.9</v>
      </c>
      <c r="BF33">
        <v>0</v>
      </c>
      <c r="BG33">
        <v>0</v>
      </c>
      <c r="BH33">
        <v>10005.6</v>
      </c>
      <c r="BI33">
        <v>0</v>
      </c>
      <c r="BJ33">
        <v>95.9405</v>
      </c>
      <c r="BK33">
        <v>-1.49377</v>
      </c>
      <c r="BL33">
        <v>405.32100000000003</v>
      </c>
      <c r="BM33">
        <v>406.46699999999998</v>
      </c>
      <c r="BN33">
        <v>0.89376599999999995</v>
      </c>
      <c r="BO33">
        <v>401.584</v>
      </c>
      <c r="BP33">
        <v>12.0129</v>
      </c>
      <c r="BQ33">
        <v>1.2983100000000001</v>
      </c>
      <c r="BR33">
        <v>1.2083999999999999</v>
      </c>
      <c r="BS33">
        <v>10.779299999999999</v>
      </c>
      <c r="BT33">
        <v>9.7054399999999994</v>
      </c>
      <c r="BU33">
        <v>60.275199999999998</v>
      </c>
      <c r="BV33">
        <v>0.90030200000000005</v>
      </c>
      <c r="BW33">
        <v>9.9698200000000001E-2</v>
      </c>
      <c r="BX33">
        <v>0</v>
      </c>
      <c r="BY33">
        <v>2.5853999999999999</v>
      </c>
      <c r="BZ33">
        <v>0</v>
      </c>
      <c r="CA33">
        <v>1903.37</v>
      </c>
      <c r="CB33">
        <v>488.95400000000001</v>
      </c>
      <c r="CC33">
        <v>35.811999999999998</v>
      </c>
      <c r="CD33">
        <v>41.875</v>
      </c>
      <c r="CE33">
        <v>38.75</v>
      </c>
      <c r="CF33">
        <v>41.311999999999998</v>
      </c>
      <c r="CG33">
        <v>36.375</v>
      </c>
      <c r="CH33">
        <v>54.27</v>
      </c>
      <c r="CI33">
        <v>6.01</v>
      </c>
      <c r="CJ33">
        <v>0</v>
      </c>
      <c r="CK33">
        <v>1689718036.9000001</v>
      </c>
      <c r="CL33">
        <v>0</v>
      </c>
      <c r="CM33">
        <v>1689717062.0999999</v>
      </c>
      <c r="CN33" t="s">
        <v>353</v>
      </c>
      <c r="CO33">
        <v>1689717058.5999999</v>
      </c>
      <c r="CP33">
        <v>1689717062.0999999</v>
      </c>
      <c r="CQ33">
        <v>50</v>
      </c>
      <c r="CR33">
        <v>0.10100000000000001</v>
      </c>
      <c r="CS33">
        <v>-5.0000000000000001E-3</v>
      </c>
      <c r="CT33">
        <v>-2.5950000000000002</v>
      </c>
      <c r="CU33">
        <v>-0.307</v>
      </c>
      <c r="CV33">
        <v>410</v>
      </c>
      <c r="CW33">
        <v>12</v>
      </c>
      <c r="CX33">
        <v>0.18</v>
      </c>
      <c r="CY33">
        <v>0.09</v>
      </c>
      <c r="CZ33">
        <v>1.2360771106300701</v>
      </c>
      <c r="DA33">
        <v>-0.42592103138667448</v>
      </c>
      <c r="DB33">
        <v>5.5654572674282567E-2</v>
      </c>
      <c r="DC33">
        <v>1</v>
      </c>
      <c r="DD33">
        <v>401.66190243902452</v>
      </c>
      <c r="DE33">
        <v>-0.26644599303164951</v>
      </c>
      <c r="DF33">
        <v>4.2814292620432293E-2</v>
      </c>
      <c r="DG33">
        <v>-1</v>
      </c>
      <c r="DH33">
        <v>59.994442500000012</v>
      </c>
      <c r="DI33">
        <v>-9.0526716803669152E-2</v>
      </c>
      <c r="DJ33">
        <v>9.3651216990224148E-2</v>
      </c>
      <c r="DK33">
        <v>1</v>
      </c>
      <c r="DL33">
        <v>2</v>
      </c>
      <c r="DM33">
        <v>2</v>
      </c>
      <c r="DN33" t="s">
        <v>354</v>
      </c>
      <c r="DO33">
        <v>2.6930800000000001</v>
      </c>
      <c r="DP33">
        <v>2.6529400000000001</v>
      </c>
      <c r="DQ33">
        <v>9.4882800000000003E-2</v>
      </c>
      <c r="DR33">
        <v>9.4266299999999997E-2</v>
      </c>
      <c r="DS33">
        <v>7.5175400000000003E-2</v>
      </c>
      <c r="DT33">
        <v>6.9438200000000005E-2</v>
      </c>
      <c r="DU33">
        <v>27400.3</v>
      </c>
      <c r="DV33">
        <v>30958</v>
      </c>
      <c r="DW33">
        <v>28485.4</v>
      </c>
      <c r="DX33">
        <v>32770.400000000001</v>
      </c>
      <c r="DY33">
        <v>36624.5</v>
      </c>
      <c r="DZ33">
        <v>41310</v>
      </c>
      <c r="EA33">
        <v>41802.800000000003</v>
      </c>
      <c r="EB33">
        <v>47256.5</v>
      </c>
      <c r="EC33">
        <v>1.82073</v>
      </c>
      <c r="ED33">
        <v>2.2077300000000002</v>
      </c>
      <c r="EE33">
        <v>-3.7580700000000002E-2</v>
      </c>
      <c r="EF33">
        <v>0</v>
      </c>
      <c r="EG33">
        <v>18.271999999999998</v>
      </c>
      <c r="EH33">
        <v>999.9</v>
      </c>
      <c r="EI33">
        <v>40.799999999999997</v>
      </c>
      <c r="EJ33">
        <v>26.6</v>
      </c>
      <c r="EK33">
        <v>14.179500000000001</v>
      </c>
      <c r="EL33">
        <v>62.6751</v>
      </c>
      <c r="EM33">
        <v>2.1794899999999999</v>
      </c>
      <c r="EN33">
        <v>1</v>
      </c>
      <c r="EO33">
        <v>-0.368836</v>
      </c>
      <c r="EP33">
        <v>2.94367</v>
      </c>
      <c r="EQ33">
        <v>20.227699999999999</v>
      </c>
      <c r="ER33">
        <v>5.2273199999999997</v>
      </c>
      <c r="ES33">
        <v>12.0099</v>
      </c>
      <c r="ET33">
        <v>4.9901</v>
      </c>
      <c r="EU33">
        <v>3.3050000000000002</v>
      </c>
      <c r="EV33">
        <v>6199.8</v>
      </c>
      <c r="EW33">
        <v>9571.9</v>
      </c>
      <c r="EX33">
        <v>503</v>
      </c>
      <c r="EY33">
        <v>58.9</v>
      </c>
      <c r="EZ33">
        <v>1.8525700000000001</v>
      </c>
      <c r="FA33">
        <v>1.8614999999999999</v>
      </c>
      <c r="FB33">
        <v>1.86052</v>
      </c>
      <c r="FC33">
        <v>1.8565400000000001</v>
      </c>
      <c r="FD33">
        <v>1.86093</v>
      </c>
      <c r="FE33">
        <v>1.8572</v>
      </c>
      <c r="FF33">
        <v>1.85928</v>
      </c>
      <c r="FG33">
        <v>1.8621799999999999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-2.5630000000000002</v>
      </c>
      <c r="FV33">
        <v>-0.30680000000000002</v>
      </c>
      <c r="FW33">
        <v>-1.1187017798408661</v>
      </c>
      <c r="FX33">
        <v>-4.0117494158234393E-3</v>
      </c>
      <c r="FY33">
        <v>1.087516141204025E-6</v>
      </c>
      <c r="FZ33">
        <v>-8.657206703991749E-11</v>
      </c>
      <c r="GA33">
        <v>-0.30680000000000079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16.100000000000001</v>
      </c>
      <c r="GJ33">
        <v>16</v>
      </c>
      <c r="GK33">
        <v>0.99975599999999998</v>
      </c>
      <c r="GL33">
        <v>2.3742700000000001</v>
      </c>
      <c r="GM33">
        <v>1.5942400000000001</v>
      </c>
      <c r="GN33">
        <v>2.3144499999999999</v>
      </c>
      <c r="GO33">
        <v>1.40015</v>
      </c>
      <c r="GP33">
        <v>2.323</v>
      </c>
      <c r="GQ33">
        <v>29.4739</v>
      </c>
      <c r="GR33">
        <v>13.7293</v>
      </c>
      <c r="GS33">
        <v>18</v>
      </c>
      <c r="GT33">
        <v>384.08300000000003</v>
      </c>
      <c r="GU33">
        <v>682.46</v>
      </c>
      <c r="GV33">
        <v>15.209199999999999</v>
      </c>
      <c r="GW33">
        <v>22.392900000000001</v>
      </c>
      <c r="GX33">
        <v>29.999700000000001</v>
      </c>
      <c r="GY33">
        <v>22.3187</v>
      </c>
      <c r="GZ33">
        <v>22.258900000000001</v>
      </c>
      <c r="HA33">
        <v>20.084599999999998</v>
      </c>
      <c r="HB33">
        <v>10</v>
      </c>
      <c r="HC33">
        <v>-30</v>
      </c>
      <c r="HD33">
        <v>15.208500000000001</v>
      </c>
      <c r="HE33">
        <v>401.56099999999998</v>
      </c>
      <c r="HF33">
        <v>0</v>
      </c>
      <c r="HG33">
        <v>104.575</v>
      </c>
      <c r="HH33">
        <v>104.098</v>
      </c>
    </row>
    <row r="34" spans="1:216" x14ac:dyDescent="0.2">
      <c r="A34">
        <v>16</v>
      </c>
      <c r="B34">
        <v>1689718085.5</v>
      </c>
      <c r="C34">
        <v>907.90000009536743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1689718085.5</v>
      </c>
      <c r="M34">
        <f t="shared" si="0"/>
        <v>1.2302848005193458E-3</v>
      </c>
      <c r="N34">
        <f t="shared" si="1"/>
        <v>1.2302848005193459</v>
      </c>
      <c r="O34">
        <f t="shared" si="2"/>
        <v>1.4446886219408226</v>
      </c>
      <c r="P34">
        <f t="shared" si="3"/>
        <v>399.98</v>
      </c>
      <c r="Q34">
        <f t="shared" si="4"/>
        <v>381.12019481864434</v>
      </c>
      <c r="R34">
        <f t="shared" si="5"/>
        <v>38.354566241335974</v>
      </c>
      <c r="S34">
        <f t="shared" si="6"/>
        <v>40.252549231902002</v>
      </c>
      <c r="T34">
        <f t="shared" si="7"/>
        <v>0.16666487194920457</v>
      </c>
      <c r="U34">
        <f t="shared" si="8"/>
        <v>3.8710359682843465</v>
      </c>
      <c r="V34">
        <f t="shared" si="9"/>
        <v>0.16277866742258987</v>
      </c>
      <c r="W34">
        <f t="shared" si="10"/>
        <v>0.10207827981850209</v>
      </c>
      <c r="X34">
        <f t="shared" si="11"/>
        <v>8.2852035747334778</v>
      </c>
      <c r="Y34">
        <f t="shared" si="12"/>
        <v>17.795690880185045</v>
      </c>
      <c r="Z34">
        <f t="shared" si="13"/>
        <v>17.795690880185045</v>
      </c>
      <c r="AA34">
        <f t="shared" si="14"/>
        <v>2.0448149811502425</v>
      </c>
      <c r="AB34">
        <f t="shared" si="15"/>
        <v>62.589331977989502</v>
      </c>
      <c r="AC34">
        <f t="shared" si="16"/>
        <v>1.2968309044628699</v>
      </c>
      <c r="AD34">
        <f t="shared" si="17"/>
        <v>2.0719679592025688</v>
      </c>
      <c r="AE34">
        <f t="shared" si="18"/>
        <v>0.74798407668737266</v>
      </c>
      <c r="AF34">
        <f t="shared" si="19"/>
        <v>-54.255559702903149</v>
      </c>
      <c r="AG34">
        <f t="shared" si="20"/>
        <v>43.744436281638336</v>
      </c>
      <c r="AH34">
        <f t="shared" si="21"/>
        <v>2.2235160290034628</v>
      </c>
      <c r="AI34">
        <f t="shared" si="22"/>
        <v>-2.4038175278704443E-3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54691.750434551519</v>
      </c>
      <c r="AO34">
        <f t="shared" si="26"/>
        <v>50.098100000000002</v>
      </c>
      <c r="AP34">
        <f t="shared" si="27"/>
        <v>42.232428256338586</v>
      </c>
      <c r="AQ34">
        <f t="shared" si="28"/>
        <v>0.84299460970253537</v>
      </c>
      <c r="AR34">
        <f t="shared" si="29"/>
        <v>0.16537959672589336</v>
      </c>
      <c r="AS34">
        <v>1689718085.5</v>
      </c>
      <c r="AT34">
        <v>399.98</v>
      </c>
      <c r="AU34">
        <v>401.36700000000002</v>
      </c>
      <c r="AV34">
        <v>12.8863</v>
      </c>
      <c r="AW34">
        <v>12.0166</v>
      </c>
      <c r="AX34">
        <v>402.54300000000001</v>
      </c>
      <c r="AY34">
        <v>13.193099999999999</v>
      </c>
      <c r="AZ34">
        <v>399.923</v>
      </c>
      <c r="BA34">
        <v>100.59</v>
      </c>
      <c r="BB34">
        <v>4.6404899999999999E-2</v>
      </c>
      <c r="BC34">
        <v>18.005299999999998</v>
      </c>
      <c r="BD34">
        <v>17.652999999999999</v>
      </c>
      <c r="BE34">
        <v>999.9</v>
      </c>
      <c r="BF34">
        <v>0</v>
      </c>
      <c r="BG34">
        <v>0</v>
      </c>
      <c r="BH34">
        <v>9973.1200000000008</v>
      </c>
      <c r="BI34">
        <v>0</v>
      </c>
      <c r="BJ34">
        <v>96.839799999999997</v>
      </c>
      <c r="BK34">
        <v>-1.3869</v>
      </c>
      <c r="BL34">
        <v>405.20100000000002</v>
      </c>
      <c r="BM34">
        <v>406.24900000000002</v>
      </c>
      <c r="BN34">
        <v>0.86972899999999997</v>
      </c>
      <c r="BO34">
        <v>401.36700000000002</v>
      </c>
      <c r="BP34">
        <v>12.0166</v>
      </c>
      <c r="BQ34">
        <v>1.29623</v>
      </c>
      <c r="BR34">
        <v>1.20875</v>
      </c>
      <c r="BS34">
        <v>10.7553</v>
      </c>
      <c r="BT34">
        <v>9.7097300000000004</v>
      </c>
      <c r="BU34">
        <v>50.098100000000002</v>
      </c>
      <c r="BV34">
        <v>0.90012499999999995</v>
      </c>
      <c r="BW34">
        <v>9.9875500000000006E-2</v>
      </c>
      <c r="BX34">
        <v>0</v>
      </c>
      <c r="BY34">
        <v>2.2307000000000001</v>
      </c>
      <c r="BZ34">
        <v>0</v>
      </c>
      <c r="CA34">
        <v>1866.23</v>
      </c>
      <c r="CB34">
        <v>406.37599999999998</v>
      </c>
      <c r="CC34">
        <v>35.875</v>
      </c>
      <c r="CD34">
        <v>42</v>
      </c>
      <c r="CE34">
        <v>38.875</v>
      </c>
      <c r="CF34">
        <v>41.5</v>
      </c>
      <c r="CG34">
        <v>36.436999999999998</v>
      </c>
      <c r="CH34">
        <v>45.09</v>
      </c>
      <c r="CI34">
        <v>5</v>
      </c>
      <c r="CJ34">
        <v>0</v>
      </c>
      <c r="CK34">
        <v>1689718096.9000001</v>
      </c>
      <c r="CL34">
        <v>0</v>
      </c>
      <c r="CM34">
        <v>1689717062.0999999</v>
      </c>
      <c r="CN34" t="s">
        <v>353</v>
      </c>
      <c r="CO34">
        <v>1689717058.5999999</v>
      </c>
      <c r="CP34">
        <v>1689717062.0999999</v>
      </c>
      <c r="CQ34">
        <v>50</v>
      </c>
      <c r="CR34">
        <v>0.10100000000000001</v>
      </c>
      <c r="CS34">
        <v>-5.0000000000000001E-3</v>
      </c>
      <c r="CT34">
        <v>-2.5950000000000002</v>
      </c>
      <c r="CU34">
        <v>-0.307</v>
      </c>
      <c r="CV34">
        <v>410</v>
      </c>
      <c r="CW34">
        <v>12</v>
      </c>
      <c r="CX34">
        <v>0.18</v>
      </c>
      <c r="CY34">
        <v>0.09</v>
      </c>
      <c r="CZ34">
        <v>0.94070775900805303</v>
      </c>
      <c r="DA34">
        <v>0.15563735469953721</v>
      </c>
      <c r="DB34">
        <v>3.2640400571784092E-2</v>
      </c>
      <c r="DC34">
        <v>1</v>
      </c>
      <c r="DD34">
        <v>401.32565000000011</v>
      </c>
      <c r="DE34">
        <v>-9.1069418387274378E-2</v>
      </c>
      <c r="DF34">
        <v>2.3419596495246761E-2</v>
      </c>
      <c r="DG34">
        <v>-1</v>
      </c>
      <c r="DH34">
        <v>50.001065853658531</v>
      </c>
      <c r="DI34">
        <v>-0.16069822184517879</v>
      </c>
      <c r="DJ34">
        <v>0.14203693543986809</v>
      </c>
      <c r="DK34">
        <v>1</v>
      </c>
      <c r="DL34">
        <v>2</v>
      </c>
      <c r="DM34">
        <v>2</v>
      </c>
      <c r="DN34" t="s">
        <v>354</v>
      </c>
      <c r="DO34">
        <v>2.6927300000000001</v>
      </c>
      <c r="DP34">
        <v>2.65306</v>
      </c>
      <c r="DQ34">
        <v>9.4875399999999999E-2</v>
      </c>
      <c r="DR34">
        <v>9.4239600000000007E-2</v>
      </c>
      <c r="DS34">
        <v>7.5098399999999996E-2</v>
      </c>
      <c r="DT34">
        <v>6.9462599999999999E-2</v>
      </c>
      <c r="DU34">
        <v>27402.1</v>
      </c>
      <c r="DV34">
        <v>30961.599999999999</v>
      </c>
      <c r="DW34">
        <v>28486.799999999999</v>
      </c>
      <c r="DX34">
        <v>32773</v>
      </c>
      <c r="DY34">
        <v>36629.5</v>
      </c>
      <c r="DZ34">
        <v>41312.5</v>
      </c>
      <c r="EA34">
        <v>41805</v>
      </c>
      <c r="EB34">
        <v>47260.5</v>
      </c>
      <c r="EC34">
        <v>1.82097</v>
      </c>
      <c r="ED34">
        <v>2.2089799999999999</v>
      </c>
      <c r="EE34">
        <v>-3.7148599999999997E-2</v>
      </c>
      <c r="EF34">
        <v>0</v>
      </c>
      <c r="EG34">
        <v>18.269600000000001</v>
      </c>
      <c r="EH34">
        <v>999.9</v>
      </c>
      <c r="EI34">
        <v>40.799999999999997</v>
      </c>
      <c r="EJ34">
        <v>26.6</v>
      </c>
      <c r="EK34">
        <v>14.178599999999999</v>
      </c>
      <c r="EL34">
        <v>63.0351</v>
      </c>
      <c r="EM34">
        <v>2.45994</v>
      </c>
      <c r="EN34">
        <v>1</v>
      </c>
      <c r="EO34">
        <v>-0.37267499999999998</v>
      </c>
      <c r="EP34">
        <v>3.15449</v>
      </c>
      <c r="EQ34">
        <v>20.224299999999999</v>
      </c>
      <c r="ER34">
        <v>5.2273199999999997</v>
      </c>
      <c r="ES34">
        <v>12.0099</v>
      </c>
      <c r="ET34">
        <v>4.9901</v>
      </c>
      <c r="EU34">
        <v>3.3050000000000002</v>
      </c>
      <c r="EV34">
        <v>6201.3</v>
      </c>
      <c r="EW34">
        <v>9573.7000000000007</v>
      </c>
      <c r="EX34">
        <v>503</v>
      </c>
      <c r="EY34">
        <v>58.9</v>
      </c>
      <c r="EZ34">
        <v>1.8525700000000001</v>
      </c>
      <c r="FA34">
        <v>1.86151</v>
      </c>
      <c r="FB34">
        <v>1.86052</v>
      </c>
      <c r="FC34">
        <v>1.8565400000000001</v>
      </c>
      <c r="FD34">
        <v>1.86094</v>
      </c>
      <c r="FE34">
        <v>1.8571800000000001</v>
      </c>
      <c r="FF34">
        <v>1.85928</v>
      </c>
      <c r="FG34">
        <v>1.8621799999999999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-2.5630000000000002</v>
      </c>
      <c r="FV34">
        <v>-0.30680000000000002</v>
      </c>
      <c r="FW34">
        <v>-1.1187017798408661</v>
      </c>
      <c r="FX34">
        <v>-4.0117494158234393E-3</v>
      </c>
      <c r="FY34">
        <v>1.087516141204025E-6</v>
      </c>
      <c r="FZ34">
        <v>-8.657206703991749E-11</v>
      </c>
      <c r="GA34">
        <v>-0.30680000000000079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17.100000000000001</v>
      </c>
      <c r="GJ34">
        <v>17.100000000000001</v>
      </c>
      <c r="GK34">
        <v>0.99975599999999998</v>
      </c>
      <c r="GL34">
        <v>2.3706100000000001</v>
      </c>
      <c r="GM34">
        <v>1.5942400000000001</v>
      </c>
      <c r="GN34">
        <v>2.3144499999999999</v>
      </c>
      <c r="GO34">
        <v>1.39893</v>
      </c>
      <c r="GP34">
        <v>2.3132299999999999</v>
      </c>
      <c r="GQ34">
        <v>29.4739</v>
      </c>
      <c r="GR34">
        <v>13.7118</v>
      </c>
      <c r="GS34">
        <v>18</v>
      </c>
      <c r="GT34">
        <v>383.78500000000003</v>
      </c>
      <c r="GU34">
        <v>682.79100000000005</v>
      </c>
      <c r="GV34">
        <v>15.077400000000001</v>
      </c>
      <c r="GW34">
        <v>22.331199999999999</v>
      </c>
      <c r="GX34">
        <v>29.9998</v>
      </c>
      <c r="GY34">
        <v>22.260200000000001</v>
      </c>
      <c r="GZ34">
        <v>22.2029</v>
      </c>
      <c r="HA34">
        <v>20.077200000000001</v>
      </c>
      <c r="HB34">
        <v>10</v>
      </c>
      <c r="HC34">
        <v>-30</v>
      </c>
      <c r="HD34">
        <v>15.075799999999999</v>
      </c>
      <c r="HE34">
        <v>401.41800000000001</v>
      </c>
      <c r="HF34">
        <v>0</v>
      </c>
      <c r="HG34">
        <v>104.581</v>
      </c>
      <c r="HH34">
        <v>104.107</v>
      </c>
    </row>
    <row r="35" spans="1:216" x14ac:dyDescent="0.2">
      <c r="A35">
        <v>17</v>
      </c>
      <c r="B35">
        <v>1689718146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1689718146</v>
      </c>
      <c r="M35">
        <f t="shared" si="0"/>
        <v>1.2398440607342181E-3</v>
      </c>
      <c r="N35">
        <f t="shared" si="1"/>
        <v>1.239844060734218</v>
      </c>
      <c r="O35">
        <f t="shared" si="2"/>
        <v>0.36040088626359851</v>
      </c>
      <c r="P35">
        <f t="shared" si="3"/>
        <v>400.072</v>
      </c>
      <c r="Q35">
        <f t="shared" si="4"/>
        <v>391.84741578264425</v>
      </c>
      <c r="R35">
        <f t="shared" si="5"/>
        <v>39.433911041217215</v>
      </c>
      <c r="S35">
        <f t="shared" si="6"/>
        <v>40.261599343640803</v>
      </c>
      <c r="T35">
        <f t="shared" si="7"/>
        <v>0.16903664105315735</v>
      </c>
      <c r="U35">
        <f t="shared" si="8"/>
        <v>3.8873921483004965</v>
      </c>
      <c r="V35">
        <f t="shared" si="9"/>
        <v>0.16505685809810292</v>
      </c>
      <c r="W35">
        <f t="shared" si="10"/>
        <v>0.10351029983816157</v>
      </c>
      <c r="X35">
        <f t="shared" si="11"/>
        <v>4.9829110220511117</v>
      </c>
      <c r="Y35">
        <f t="shared" si="12"/>
        <v>17.759816540078894</v>
      </c>
      <c r="Z35">
        <f t="shared" si="13"/>
        <v>17.759816540078894</v>
      </c>
      <c r="AA35">
        <f t="shared" si="14"/>
        <v>2.0401992044295509</v>
      </c>
      <c r="AB35">
        <f t="shared" si="15"/>
        <v>62.665532191492524</v>
      </c>
      <c r="AC35">
        <f t="shared" si="16"/>
        <v>1.2967939999354001</v>
      </c>
      <c r="AD35">
        <f t="shared" si="17"/>
        <v>2.0693895903934458</v>
      </c>
      <c r="AE35">
        <f t="shared" si="18"/>
        <v>0.74340520449415082</v>
      </c>
      <c r="AF35">
        <f t="shared" si="19"/>
        <v>-54.677123078379019</v>
      </c>
      <c r="AG35">
        <f t="shared" si="20"/>
        <v>47.298081775635147</v>
      </c>
      <c r="AH35">
        <f t="shared" si="21"/>
        <v>2.3933441242359952</v>
      </c>
      <c r="AI35">
        <f t="shared" si="22"/>
        <v>-2.7861564567643882E-3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55014.589669163863</v>
      </c>
      <c r="AO35">
        <f t="shared" si="26"/>
        <v>30.1328</v>
      </c>
      <c r="AP35">
        <f t="shared" si="27"/>
        <v>25.401560363757053</v>
      </c>
      <c r="AQ35">
        <f t="shared" si="28"/>
        <v>0.84298705609027547</v>
      </c>
      <c r="AR35">
        <f t="shared" si="29"/>
        <v>0.16536501825423167</v>
      </c>
      <c r="AS35">
        <v>1689718146</v>
      </c>
      <c r="AT35">
        <v>400.072</v>
      </c>
      <c r="AU35">
        <v>400.685</v>
      </c>
      <c r="AV35">
        <v>12.885999999999999</v>
      </c>
      <c r="AW35">
        <v>12.01</v>
      </c>
      <c r="AX35">
        <v>402.63499999999999</v>
      </c>
      <c r="AY35">
        <v>13.1928</v>
      </c>
      <c r="AZ35">
        <v>400.13200000000001</v>
      </c>
      <c r="BA35">
        <v>100.59</v>
      </c>
      <c r="BB35">
        <v>4.5883899999999998E-2</v>
      </c>
      <c r="BC35">
        <v>17.985499999999998</v>
      </c>
      <c r="BD35">
        <v>17.628399999999999</v>
      </c>
      <c r="BE35">
        <v>999.9</v>
      </c>
      <c r="BF35">
        <v>0</v>
      </c>
      <c r="BG35">
        <v>0</v>
      </c>
      <c r="BH35">
        <v>10033.799999999999</v>
      </c>
      <c r="BI35">
        <v>0</v>
      </c>
      <c r="BJ35">
        <v>97.439300000000003</v>
      </c>
      <c r="BK35">
        <v>-0.61328099999999997</v>
      </c>
      <c r="BL35">
        <v>405.29500000000002</v>
      </c>
      <c r="BM35">
        <v>405.55599999999998</v>
      </c>
      <c r="BN35">
        <v>0.87595199999999995</v>
      </c>
      <c r="BO35">
        <v>400.685</v>
      </c>
      <c r="BP35">
        <v>12.01</v>
      </c>
      <c r="BQ35">
        <v>1.2962</v>
      </c>
      <c r="BR35">
        <v>1.2080900000000001</v>
      </c>
      <c r="BS35">
        <v>10.754899999999999</v>
      </c>
      <c r="BT35">
        <v>9.7016399999999994</v>
      </c>
      <c r="BU35">
        <v>30.1328</v>
      </c>
      <c r="BV35">
        <v>0.900362</v>
      </c>
      <c r="BW35">
        <v>9.9637699999999996E-2</v>
      </c>
      <c r="BX35">
        <v>0</v>
      </c>
      <c r="BY35">
        <v>2.2118000000000002</v>
      </c>
      <c r="BZ35">
        <v>0</v>
      </c>
      <c r="CA35">
        <v>1773.67</v>
      </c>
      <c r="CB35">
        <v>244.44200000000001</v>
      </c>
      <c r="CC35">
        <v>35.186999999999998</v>
      </c>
      <c r="CD35">
        <v>40.311999999999998</v>
      </c>
      <c r="CE35">
        <v>37.561999999999998</v>
      </c>
      <c r="CF35">
        <v>39.125</v>
      </c>
      <c r="CG35">
        <v>35.311999999999998</v>
      </c>
      <c r="CH35">
        <v>27.13</v>
      </c>
      <c r="CI35">
        <v>3</v>
      </c>
      <c r="CJ35">
        <v>0</v>
      </c>
      <c r="CK35">
        <v>1689718157.5</v>
      </c>
      <c r="CL35">
        <v>0</v>
      </c>
      <c r="CM35">
        <v>1689717062.0999999</v>
      </c>
      <c r="CN35" t="s">
        <v>353</v>
      </c>
      <c r="CO35">
        <v>1689717058.5999999</v>
      </c>
      <c r="CP35">
        <v>1689717062.0999999</v>
      </c>
      <c r="CQ35">
        <v>50</v>
      </c>
      <c r="CR35">
        <v>0.10100000000000001</v>
      </c>
      <c r="CS35">
        <v>-5.0000000000000001E-3</v>
      </c>
      <c r="CT35">
        <v>-2.5950000000000002</v>
      </c>
      <c r="CU35">
        <v>-0.307</v>
      </c>
      <c r="CV35">
        <v>410</v>
      </c>
      <c r="CW35">
        <v>12</v>
      </c>
      <c r="CX35">
        <v>0.18</v>
      </c>
      <c r="CY35">
        <v>0.09</v>
      </c>
      <c r="CZ35">
        <v>0.33325012302162621</v>
      </c>
      <c r="DA35">
        <v>0.1180838328095279</v>
      </c>
      <c r="DB35">
        <v>3.1424612375407397E-2</v>
      </c>
      <c r="DC35">
        <v>1</v>
      </c>
      <c r="DD35">
        <v>400.74104878048792</v>
      </c>
      <c r="DE35">
        <v>0.10258536585451621</v>
      </c>
      <c r="DF35">
        <v>2.3621973255084441E-2</v>
      </c>
      <c r="DG35">
        <v>-1</v>
      </c>
      <c r="DH35">
        <v>30.000002439024389</v>
      </c>
      <c r="DI35">
        <v>1.7018295801429679E-2</v>
      </c>
      <c r="DJ35">
        <v>0.15676907591991149</v>
      </c>
      <c r="DK35">
        <v>1</v>
      </c>
      <c r="DL35">
        <v>2</v>
      </c>
      <c r="DM35">
        <v>2</v>
      </c>
      <c r="DN35" t="s">
        <v>354</v>
      </c>
      <c r="DO35">
        <v>2.69346</v>
      </c>
      <c r="DP35">
        <v>2.65307</v>
      </c>
      <c r="DQ35">
        <v>9.4906199999999996E-2</v>
      </c>
      <c r="DR35">
        <v>9.4131599999999996E-2</v>
      </c>
      <c r="DS35">
        <v>7.5108300000000003E-2</v>
      </c>
      <c r="DT35">
        <v>6.9444400000000003E-2</v>
      </c>
      <c r="DU35">
        <v>27403.3</v>
      </c>
      <c r="DV35">
        <v>30968</v>
      </c>
      <c r="DW35">
        <v>28488.799999999999</v>
      </c>
      <c r="DX35">
        <v>32775.599999999999</v>
      </c>
      <c r="DY35">
        <v>36631.699999999997</v>
      </c>
      <c r="DZ35">
        <v>41316.400000000001</v>
      </c>
      <c r="EA35">
        <v>41808</v>
      </c>
      <c r="EB35">
        <v>47263.9</v>
      </c>
      <c r="EC35">
        <v>1.82175</v>
      </c>
      <c r="ED35">
        <v>2.2095500000000001</v>
      </c>
      <c r="EE35">
        <v>-3.6954899999999999E-2</v>
      </c>
      <c r="EF35">
        <v>0</v>
      </c>
      <c r="EG35">
        <v>18.241800000000001</v>
      </c>
      <c r="EH35">
        <v>999.9</v>
      </c>
      <c r="EI35">
        <v>40.799999999999997</v>
      </c>
      <c r="EJ35">
        <v>26.6</v>
      </c>
      <c r="EK35">
        <v>14.179</v>
      </c>
      <c r="EL35">
        <v>62.545099999999998</v>
      </c>
      <c r="EM35">
        <v>1.8990400000000001</v>
      </c>
      <c r="EN35">
        <v>1</v>
      </c>
      <c r="EO35">
        <v>-0.37863799999999997</v>
      </c>
      <c r="EP35">
        <v>2.9041899999999998</v>
      </c>
      <c r="EQ35">
        <v>20.226700000000001</v>
      </c>
      <c r="ER35">
        <v>5.2277699999999996</v>
      </c>
      <c r="ES35">
        <v>12.0099</v>
      </c>
      <c r="ET35">
        <v>4.9897</v>
      </c>
      <c r="EU35">
        <v>3.3050000000000002</v>
      </c>
      <c r="EV35">
        <v>6202.8</v>
      </c>
      <c r="EW35">
        <v>9575.4</v>
      </c>
      <c r="EX35">
        <v>503</v>
      </c>
      <c r="EY35">
        <v>59</v>
      </c>
      <c r="EZ35">
        <v>1.8525700000000001</v>
      </c>
      <c r="FA35">
        <v>1.8615699999999999</v>
      </c>
      <c r="FB35">
        <v>1.8605700000000001</v>
      </c>
      <c r="FC35">
        <v>1.8565799999999999</v>
      </c>
      <c r="FD35">
        <v>1.8609500000000001</v>
      </c>
      <c r="FE35">
        <v>1.85727</v>
      </c>
      <c r="FF35">
        <v>1.85928</v>
      </c>
      <c r="FG35">
        <v>1.8621799999999999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-2.5630000000000002</v>
      </c>
      <c r="FV35">
        <v>-0.30680000000000002</v>
      </c>
      <c r="FW35">
        <v>-1.1187017798408661</v>
      </c>
      <c r="FX35">
        <v>-4.0117494158234393E-3</v>
      </c>
      <c r="FY35">
        <v>1.087516141204025E-6</v>
      </c>
      <c r="FZ35">
        <v>-8.657206703991749E-11</v>
      </c>
      <c r="GA35">
        <v>-0.30680000000000079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18.100000000000001</v>
      </c>
      <c r="GJ35">
        <v>18.100000000000001</v>
      </c>
      <c r="GK35">
        <v>0.99853499999999995</v>
      </c>
      <c r="GL35">
        <v>2.3815900000000001</v>
      </c>
      <c r="GM35">
        <v>1.5942400000000001</v>
      </c>
      <c r="GN35">
        <v>2.3144499999999999</v>
      </c>
      <c r="GO35">
        <v>1.39893</v>
      </c>
      <c r="GP35">
        <v>2.3010299999999999</v>
      </c>
      <c r="GQ35">
        <v>29.4527</v>
      </c>
      <c r="GR35">
        <v>13.685499999999999</v>
      </c>
      <c r="GS35">
        <v>18</v>
      </c>
      <c r="GT35">
        <v>383.75099999999998</v>
      </c>
      <c r="GU35">
        <v>682.50400000000002</v>
      </c>
      <c r="GV35">
        <v>15.1736</v>
      </c>
      <c r="GW35">
        <v>22.2669</v>
      </c>
      <c r="GX35">
        <v>29.999600000000001</v>
      </c>
      <c r="GY35">
        <v>22.201499999999999</v>
      </c>
      <c r="GZ35">
        <v>22.146100000000001</v>
      </c>
      <c r="HA35">
        <v>20.047699999999999</v>
      </c>
      <c r="HB35">
        <v>10</v>
      </c>
      <c r="HC35">
        <v>-30</v>
      </c>
      <c r="HD35">
        <v>15.186500000000001</v>
      </c>
      <c r="HE35">
        <v>400.71899999999999</v>
      </c>
      <c r="HF35">
        <v>0</v>
      </c>
      <c r="HG35">
        <v>104.58799999999999</v>
      </c>
      <c r="HH35">
        <v>104.11499999999999</v>
      </c>
    </row>
    <row r="36" spans="1:216" x14ac:dyDescent="0.2">
      <c r="A36">
        <v>18</v>
      </c>
      <c r="B36">
        <v>1689718206.5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1689718206.5</v>
      </c>
      <c r="M36">
        <f t="shared" si="0"/>
        <v>1.2424413297201114E-3</v>
      </c>
      <c r="N36">
        <f t="shared" si="1"/>
        <v>1.2424413297201113</v>
      </c>
      <c r="O36">
        <f t="shared" si="2"/>
        <v>-0.18832568254679902</v>
      </c>
      <c r="P36">
        <f t="shared" si="3"/>
        <v>400.04399999999998</v>
      </c>
      <c r="Q36">
        <f t="shared" si="4"/>
        <v>397.09279063217178</v>
      </c>
      <c r="R36">
        <f t="shared" si="5"/>
        <v>39.962259335365907</v>
      </c>
      <c r="S36">
        <f t="shared" si="6"/>
        <v>40.259260431564002</v>
      </c>
      <c r="T36">
        <f t="shared" si="7"/>
        <v>0.16983254847757942</v>
      </c>
      <c r="U36">
        <f t="shared" si="8"/>
        <v>3.8764586386445394</v>
      </c>
      <c r="V36">
        <f t="shared" si="9"/>
        <v>0.1658046393881985</v>
      </c>
      <c r="W36">
        <f t="shared" si="10"/>
        <v>0.10398183465375953</v>
      </c>
      <c r="X36">
        <f t="shared" si="11"/>
        <v>3.3082961699999998</v>
      </c>
      <c r="Y36">
        <f t="shared" si="12"/>
        <v>17.739962326649135</v>
      </c>
      <c r="Z36">
        <f t="shared" si="13"/>
        <v>17.739962326649135</v>
      </c>
      <c r="AA36">
        <f t="shared" si="14"/>
        <v>2.0376485908382977</v>
      </c>
      <c r="AB36">
        <f t="shared" si="15"/>
        <v>62.672083779664966</v>
      </c>
      <c r="AC36">
        <f t="shared" si="16"/>
        <v>1.2960244565342001</v>
      </c>
      <c r="AD36">
        <f t="shared" si="17"/>
        <v>2.0679453727605552</v>
      </c>
      <c r="AE36">
        <f t="shared" si="18"/>
        <v>0.74162413430409768</v>
      </c>
      <c r="AF36">
        <f t="shared" si="19"/>
        <v>-54.791662640656909</v>
      </c>
      <c r="AG36">
        <f t="shared" si="20"/>
        <v>48.99457564149359</v>
      </c>
      <c r="AH36">
        <f t="shared" si="21"/>
        <v>2.4857846214220696</v>
      </c>
      <c r="AI36">
        <f t="shared" si="22"/>
        <v>-3.0062077412509325E-3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54803.350244444526</v>
      </c>
      <c r="AO36">
        <f t="shared" si="26"/>
        <v>20.003</v>
      </c>
      <c r="AP36">
        <f t="shared" si="27"/>
        <v>16.862528999999999</v>
      </c>
      <c r="AQ36">
        <f t="shared" si="28"/>
        <v>0.84299999999999997</v>
      </c>
      <c r="AR36">
        <f t="shared" si="29"/>
        <v>0.16538999999999998</v>
      </c>
      <c r="AS36">
        <v>1689718206.5</v>
      </c>
      <c r="AT36">
        <v>400.04399999999998</v>
      </c>
      <c r="AU36">
        <v>400.26499999999999</v>
      </c>
      <c r="AV36">
        <v>12.8782</v>
      </c>
      <c r="AW36">
        <v>12.0002</v>
      </c>
      <c r="AX36">
        <v>402.60700000000003</v>
      </c>
      <c r="AY36">
        <v>13.185</v>
      </c>
      <c r="AZ36">
        <v>400.06</v>
      </c>
      <c r="BA36">
        <v>100.59099999999999</v>
      </c>
      <c r="BB36">
        <v>4.6080999999999997E-2</v>
      </c>
      <c r="BC36">
        <v>17.974399999999999</v>
      </c>
      <c r="BD36">
        <v>17.654199999999999</v>
      </c>
      <c r="BE36">
        <v>999.9</v>
      </c>
      <c r="BF36">
        <v>0</v>
      </c>
      <c r="BG36">
        <v>0</v>
      </c>
      <c r="BH36">
        <v>9993.1200000000008</v>
      </c>
      <c r="BI36">
        <v>0</v>
      </c>
      <c r="BJ36">
        <v>96.869799999999998</v>
      </c>
      <c r="BK36">
        <v>-0.22100800000000001</v>
      </c>
      <c r="BL36">
        <v>405.26299999999998</v>
      </c>
      <c r="BM36">
        <v>405.12599999999998</v>
      </c>
      <c r="BN36">
        <v>0.87798200000000004</v>
      </c>
      <c r="BO36">
        <v>400.26499999999999</v>
      </c>
      <c r="BP36">
        <v>12.0002</v>
      </c>
      <c r="BQ36">
        <v>1.2954300000000001</v>
      </c>
      <c r="BR36">
        <v>1.2071099999999999</v>
      </c>
      <c r="BS36">
        <v>10.745900000000001</v>
      </c>
      <c r="BT36">
        <v>9.6895299999999995</v>
      </c>
      <c r="BU36">
        <v>20.003</v>
      </c>
      <c r="BV36">
        <v>0.90000800000000003</v>
      </c>
      <c r="BW36">
        <v>9.9991800000000006E-2</v>
      </c>
      <c r="BX36">
        <v>0</v>
      </c>
      <c r="BY36">
        <v>2.6179999999999999</v>
      </c>
      <c r="BZ36">
        <v>0</v>
      </c>
      <c r="CA36">
        <v>1743.02</v>
      </c>
      <c r="CB36">
        <v>162.251</v>
      </c>
      <c r="CC36">
        <v>33.875</v>
      </c>
      <c r="CD36">
        <v>38.186999999999998</v>
      </c>
      <c r="CE36">
        <v>36</v>
      </c>
      <c r="CF36">
        <v>36.686999999999998</v>
      </c>
      <c r="CG36">
        <v>34</v>
      </c>
      <c r="CH36">
        <v>18</v>
      </c>
      <c r="CI36">
        <v>2</v>
      </c>
      <c r="CJ36">
        <v>0</v>
      </c>
      <c r="CK36">
        <v>1689718218.0999999</v>
      </c>
      <c r="CL36">
        <v>0</v>
      </c>
      <c r="CM36">
        <v>1689717062.0999999</v>
      </c>
      <c r="CN36" t="s">
        <v>353</v>
      </c>
      <c r="CO36">
        <v>1689717058.5999999</v>
      </c>
      <c r="CP36">
        <v>1689717062.0999999</v>
      </c>
      <c r="CQ36">
        <v>50</v>
      </c>
      <c r="CR36">
        <v>0.10100000000000001</v>
      </c>
      <c r="CS36">
        <v>-5.0000000000000001E-3</v>
      </c>
      <c r="CT36">
        <v>-2.5950000000000002</v>
      </c>
      <c r="CU36">
        <v>-0.307</v>
      </c>
      <c r="CV36">
        <v>410</v>
      </c>
      <c r="CW36">
        <v>12</v>
      </c>
      <c r="CX36">
        <v>0.18</v>
      </c>
      <c r="CY36">
        <v>0.09</v>
      </c>
      <c r="CZ36">
        <v>-5.1124074745611557E-2</v>
      </c>
      <c r="DA36">
        <v>-0.24770284875222809</v>
      </c>
      <c r="DB36">
        <v>5.9300122926791862E-2</v>
      </c>
      <c r="DC36">
        <v>1</v>
      </c>
      <c r="DD36">
        <v>400.36577499999999</v>
      </c>
      <c r="DE36">
        <v>-0.16474671669828711</v>
      </c>
      <c r="DF36">
        <v>3.5586856773248618E-2</v>
      </c>
      <c r="DG36">
        <v>-1</v>
      </c>
      <c r="DH36">
        <v>20.003704878048779</v>
      </c>
      <c r="DI36">
        <v>-4.8327302617495342E-2</v>
      </c>
      <c r="DJ36">
        <v>6.9636670750024736E-3</v>
      </c>
      <c r="DK36">
        <v>1</v>
      </c>
      <c r="DL36">
        <v>2</v>
      </c>
      <c r="DM36">
        <v>2</v>
      </c>
      <c r="DN36" t="s">
        <v>354</v>
      </c>
      <c r="DO36">
        <v>2.6933400000000001</v>
      </c>
      <c r="DP36">
        <v>2.6529099999999999</v>
      </c>
      <c r="DQ36">
        <v>9.4916500000000001E-2</v>
      </c>
      <c r="DR36">
        <v>9.4071600000000005E-2</v>
      </c>
      <c r="DS36">
        <v>7.5087100000000004E-2</v>
      </c>
      <c r="DT36">
        <v>6.9413000000000002E-2</v>
      </c>
      <c r="DU36">
        <v>27406</v>
      </c>
      <c r="DV36">
        <v>30972.9</v>
      </c>
      <c r="DW36">
        <v>28491.599999999999</v>
      </c>
      <c r="DX36">
        <v>32778.300000000003</v>
      </c>
      <c r="DY36">
        <v>36636.400000000001</v>
      </c>
      <c r="DZ36">
        <v>41321.5</v>
      </c>
      <c r="EA36">
        <v>41812.300000000003</v>
      </c>
      <c r="EB36">
        <v>47268.1</v>
      </c>
      <c r="EC36">
        <v>1.82237</v>
      </c>
      <c r="ED36">
        <v>2.21075</v>
      </c>
      <c r="EE36">
        <v>-3.2894300000000001E-2</v>
      </c>
      <c r="EF36">
        <v>0</v>
      </c>
      <c r="EG36">
        <v>18.200199999999999</v>
      </c>
      <c r="EH36">
        <v>999.9</v>
      </c>
      <c r="EI36">
        <v>40.700000000000003</v>
      </c>
      <c r="EJ36">
        <v>26.6</v>
      </c>
      <c r="EK36">
        <v>14.145300000000001</v>
      </c>
      <c r="EL36">
        <v>62.935099999999998</v>
      </c>
      <c r="EM36">
        <v>2.4799699999999998</v>
      </c>
      <c r="EN36">
        <v>1</v>
      </c>
      <c r="EO36">
        <v>-0.38425300000000001</v>
      </c>
      <c r="EP36">
        <v>2.6481499999999998</v>
      </c>
      <c r="EQ36">
        <v>20.231000000000002</v>
      </c>
      <c r="ER36">
        <v>5.2280699999999998</v>
      </c>
      <c r="ES36">
        <v>12.0099</v>
      </c>
      <c r="ET36">
        <v>4.9897499999999999</v>
      </c>
      <c r="EU36">
        <v>3.3050000000000002</v>
      </c>
      <c r="EV36">
        <v>6204.3</v>
      </c>
      <c r="EW36">
        <v>9577.2000000000007</v>
      </c>
      <c r="EX36">
        <v>503</v>
      </c>
      <c r="EY36">
        <v>59</v>
      </c>
      <c r="EZ36">
        <v>1.8525799999999999</v>
      </c>
      <c r="FA36">
        <v>1.86154</v>
      </c>
      <c r="FB36">
        <v>1.8605700000000001</v>
      </c>
      <c r="FC36">
        <v>1.85656</v>
      </c>
      <c r="FD36">
        <v>1.86094</v>
      </c>
      <c r="FE36">
        <v>1.8572200000000001</v>
      </c>
      <c r="FF36">
        <v>1.85928</v>
      </c>
      <c r="FG36">
        <v>1.8621799999999999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-2.5630000000000002</v>
      </c>
      <c r="FV36">
        <v>-0.30680000000000002</v>
      </c>
      <c r="FW36">
        <v>-1.1187017798408661</v>
      </c>
      <c r="FX36">
        <v>-4.0117494158234393E-3</v>
      </c>
      <c r="FY36">
        <v>1.087516141204025E-6</v>
      </c>
      <c r="FZ36">
        <v>-8.657206703991749E-11</v>
      </c>
      <c r="GA36">
        <v>-0.30680000000000079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19.100000000000001</v>
      </c>
      <c r="GJ36">
        <v>19.100000000000001</v>
      </c>
      <c r="GK36">
        <v>0.99853499999999995</v>
      </c>
      <c r="GL36">
        <v>2.36938</v>
      </c>
      <c r="GM36">
        <v>1.5942400000000001</v>
      </c>
      <c r="GN36">
        <v>2.3156699999999999</v>
      </c>
      <c r="GO36">
        <v>1.39893</v>
      </c>
      <c r="GP36">
        <v>2.3278799999999999</v>
      </c>
      <c r="GQ36">
        <v>29.4527</v>
      </c>
      <c r="GR36">
        <v>13.6942</v>
      </c>
      <c r="GS36">
        <v>18</v>
      </c>
      <c r="GT36">
        <v>383.62200000000001</v>
      </c>
      <c r="GU36">
        <v>682.721</v>
      </c>
      <c r="GV36">
        <v>15.3759</v>
      </c>
      <c r="GW36">
        <v>22.203199999999999</v>
      </c>
      <c r="GX36">
        <v>29.999600000000001</v>
      </c>
      <c r="GY36">
        <v>22.1403</v>
      </c>
      <c r="GZ36">
        <v>22.085100000000001</v>
      </c>
      <c r="HA36">
        <v>20.0351</v>
      </c>
      <c r="HB36">
        <v>10</v>
      </c>
      <c r="HC36">
        <v>-30</v>
      </c>
      <c r="HD36">
        <v>15.395300000000001</v>
      </c>
      <c r="HE36">
        <v>400.36</v>
      </c>
      <c r="HF36">
        <v>0</v>
      </c>
      <c r="HG36">
        <v>104.599</v>
      </c>
      <c r="HH36">
        <v>104.124</v>
      </c>
    </row>
    <row r="37" spans="1:216" x14ac:dyDescent="0.2">
      <c r="A37">
        <v>19</v>
      </c>
      <c r="B37">
        <v>1689718267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1689718267</v>
      </c>
      <c r="M37">
        <f t="shared" si="0"/>
        <v>1.226619602060652E-3</v>
      </c>
      <c r="N37">
        <f t="shared" si="1"/>
        <v>1.2266196020606519</v>
      </c>
      <c r="O37">
        <f t="shared" si="2"/>
        <v>-0.93338312370085297</v>
      </c>
      <c r="P37">
        <f t="shared" si="3"/>
        <v>400.05599999999998</v>
      </c>
      <c r="Q37">
        <f t="shared" si="4"/>
        <v>404.36055915396338</v>
      </c>
      <c r="R37">
        <f t="shared" si="5"/>
        <v>40.693940946038424</v>
      </c>
      <c r="S37">
        <f t="shared" si="6"/>
        <v>40.260739754565599</v>
      </c>
      <c r="T37">
        <f t="shared" si="7"/>
        <v>0.16690525173209247</v>
      </c>
      <c r="U37">
        <f t="shared" si="8"/>
        <v>3.8725821667354468</v>
      </c>
      <c r="V37">
        <f t="shared" si="9"/>
        <v>0.16300948715385352</v>
      </c>
      <c r="W37">
        <f t="shared" si="10"/>
        <v>0.10222337482700786</v>
      </c>
      <c r="X37">
        <f t="shared" si="11"/>
        <v>0</v>
      </c>
      <c r="Y37">
        <f t="shared" si="12"/>
        <v>17.753543256789033</v>
      </c>
      <c r="Z37">
        <f t="shared" si="13"/>
        <v>17.753543256789033</v>
      </c>
      <c r="AA37">
        <f t="shared" si="14"/>
        <v>2.0393929912803017</v>
      </c>
      <c r="AB37">
        <f t="shared" si="15"/>
        <v>62.504725452516574</v>
      </c>
      <c r="AC37">
        <f t="shared" si="16"/>
        <v>1.2946544648064497</v>
      </c>
      <c r="AD37">
        <f t="shared" si="17"/>
        <v>2.0712905391288685</v>
      </c>
      <c r="AE37">
        <f t="shared" si="18"/>
        <v>0.74473852647385197</v>
      </c>
      <c r="AF37">
        <f t="shared" si="19"/>
        <v>-54.093924450874752</v>
      </c>
      <c r="AG37">
        <f t="shared" si="20"/>
        <v>51.475783940024094</v>
      </c>
      <c r="AH37">
        <f t="shared" si="21"/>
        <v>2.6148149673882441</v>
      </c>
      <c r="AI37">
        <f t="shared" si="22"/>
        <v>-3.3255434624166469E-3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54722.902390053896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1689718267</v>
      </c>
      <c r="AT37">
        <v>400.05599999999998</v>
      </c>
      <c r="AU37">
        <v>399.73899999999998</v>
      </c>
      <c r="AV37">
        <v>12.8645</v>
      </c>
      <c r="AW37">
        <v>11.997400000000001</v>
      </c>
      <c r="AX37">
        <v>402.62</v>
      </c>
      <c r="AY37">
        <v>13.1713</v>
      </c>
      <c r="AZ37">
        <v>399.93599999999998</v>
      </c>
      <c r="BA37">
        <v>100.59099999999999</v>
      </c>
      <c r="BB37">
        <v>4.6760099999999999E-2</v>
      </c>
      <c r="BC37">
        <v>18.0001</v>
      </c>
      <c r="BD37">
        <v>17.6981</v>
      </c>
      <c r="BE37">
        <v>999.9</v>
      </c>
      <c r="BF37">
        <v>0</v>
      </c>
      <c r="BG37">
        <v>0</v>
      </c>
      <c r="BH37">
        <v>9978.75</v>
      </c>
      <c r="BI37">
        <v>0</v>
      </c>
      <c r="BJ37">
        <v>95.880499999999998</v>
      </c>
      <c r="BK37">
        <v>0.31784099999999998</v>
      </c>
      <c r="BL37">
        <v>405.27</v>
      </c>
      <c r="BM37">
        <v>404.59300000000002</v>
      </c>
      <c r="BN37">
        <v>0.86714800000000003</v>
      </c>
      <c r="BO37">
        <v>399.73899999999998</v>
      </c>
      <c r="BP37">
        <v>11.997400000000001</v>
      </c>
      <c r="BQ37">
        <v>1.2940499999999999</v>
      </c>
      <c r="BR37">
        <v>1.20682</v>
      </c>
      <c r="BS37">
        <v>10.729900000000001</v>
      </c>
      <c r="BT37">
        <v>9.6859900000000003</v>
      </c>
      <c r="BU37">
        <v>0</v>
      </c>
      <c r="BV37">
        <v>0</v>
      </c>
      <c r="BW37">
        <v>0</v>
      </c>
      <c r="BX37">
        <v>0</v>
      </c>
      <c r="BY37">
        <v>3.3</v>
      </c>
      <c r="BZ37">
        <v>0</v>
      </c>
      <c r="CA37">
        <v>1670.92</v>
      </c>
      <c r="CB37">
        <v>1.65</v>
      </c>
      <c r="CC37">
        <v>33.686999999999998</v>
      </c>
      <c r="CD37">
        <v>38.811999999999998</v>
      </c>
      <c r="CE37">
        <v>36.436999999999998</v>
      </c>
      <c r="CF37">
        <v>37.375</v>
      </c>
      <c r="CG37">
        <v>34.25</v>
      </c>
      <c r="CH37">
        <v>0</v>
      </c>
      <c r="CI37">
        <v>0</v>
      </c>
      <c r="CJ37">
        <v>0</v>
      </c>
      <c r="CK37">
        <v>1689718278.7</v>
      </c>
      <c r="CL37">
        <v>0</v>
      </c>
      <c r="CM37">
        <v>1689717062.0999999</v>
      </c>
      <c r="CN37" t="s">
        <v>353</v>
      </c>
      <c r="CO37">
        <v>1689717058.5999999</v>
      </c>
      <c r="CP37">
        <v>1689717062.0999999</v>
      </c>
      <c r="CQ37">
        <v>50</v>
      </c>
      <c r="CR37">
        <v>0.10100000000000001</v>
      </c>
      <c r="CS37">
        <v>-5.0000000000000001E-3</v>
      </c>
      <c r="CT37">
        <v>-2.5950000000000002</v>
      </c>
      <c r="CU37">
        <v>-0.307</v>
      </c>
      <c r="CV37">
        <v>410</v>
      </c>
      <c r="CW37">
        <v>12</v>
      </c>
      <c r="CX37">
        <v>0.18</v>
      </c>
      <c r="CY37">
        <v>0.09</v>
      </c>
      <c r="CZ37">
        <v>-0.69710673307551274</v>
      </c>
      <c r="DA37">
        <v>-4.6972184945225363E-2</v>
      </c>
      <c r="DB37">
        <v>3.6230547373157999E-2</v>
      </c>
      <c r="DC37">
        <v>1</v>
      </c>
      <c r="DD37">
        <v>399.74112500000001</v>
      </c>
      <c r="DE37">
        <v>-0.1826228893065806</v>
      </c>
      <c r="DF37">
        <v>2.8865366358313639E-2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2.6930800000000001</v>
      </c>
      <c r="DP37">
        <v>2.6534599999999999</v>
      </c>
      <c r="DQ37">
        <v>9.4933100000000006E-2</v>
      </c>
      <c r="DR37">
        <v>9.3991199999999997E-2</v>
      </c>
      <c r="DS37">
        <v>7.5039900000000007E-2</v>
      </c>
      <c r="DT37">
        <v>6.9410700000000006E-2</v>
      </c>
      <c r="DU37">
        <v>27407.200000000001</v>
      </c>
      <c r="DV37">
        <v>30977.8</v>
      </c>
      <c r="DW37">
        <v>28493.200000000001</v>
      </c>
      <c r="DX37">
        <v>32780.400000000001</v>
      </c>
      <c r="DY37">
        <v>36640.300000000003</v>
      </c>
      <c r="DZ37">
        <v>41324.6</v>
      </c>
      <c r="EA37">
        <v>41814.6</v>
      </c>
      <c r="EB37">
        <v>47271.5</v>
      </c>
      <c r="EC37">
        <v>1.8231999999999999</v>
      </c>
      <c r="ED37">
        <v>2.2116500000000001</v>
      </c>
      <c r="EE37">
        <v>-2.99513E-2</v>
      </c>
      <c r="EF37">
        <v>0</v>
      </c>
      <c r="EG37">
        <v>18.1952</v>
      </c>
      <c r="EH37">
        <v>999.9</v>
      </c>
      <c r="EI37">
        <v>40.700000000000003</v>
      </c>
      <c r="EJ37">
        <v>26.6</v>
      </c>
      <c r="EK37">
        <v>14.1432</v>
      </c>
      <c r="EL37">
        <v>63.2851</v>
      </c>
      <c r="EM37">
        <v>2.2195499999999999</v>
      </c>
      <c r="EN37">
        <v>1</v>
      </c>
      <c r="EO37">
        <v>-0.38891999999999999</v>
      </c>
      <c r="EP37">
        <v>2.58473</v>
      </c>
      <c r="EQ37">
        <v>20.234000000000002</v>
      </c>
      <c r="ER37">
        <v>5.2279200000000001</v>
      </c>
      <c r="ES37">
        <v>12.0099</v>
      </c>
      <c r="ET37">
        <v>4.9901499999999999</v>
      </c>
      <c r="EU37">
        <v>3.3050000000000002</v>
      </c>
      <c r="EV37">
        <v>6205.8</v>
      </c>
      <c r="EW37">
        <v>9578.9</v>
      </c>
      <c r="EX37">
        <v>503</v>
      </c>
      <c r="EY37">
        <v>59</v>
      </c>
      <c r="EZ37">
        <v>1.8525700000000001</v>
      </c>
      <c r="FA37">
        <v>1.8614999999999999</v>
      </c>
      <c r="FB37">
        <v>1.8605100000000001</v>
      </c>
      <c r="FC37">
        <v>1.8565400000000001</v>
      </c>
      <c r="FD37">
        <v>1.86094</v>
      </c>
      <c r="FE37">
        <v>1.8571800000000001</v>
      </c>
      <c r="FF37">
        <v>1.85928</v>
      </c>
      <c r="FG37">
        <v>1.8621700000000001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-2.5640000000000001</v>
      </c>
      <c r="FV37">
        <v>-0.30680000000000002</v>
      </c>
      <c r="FW37">
        <v>-1.1187017798408661</v>
      </c>
      <c r="FX37">
        <v>-4.0117494158234393E-3</v>
      </c>
      <c r="FY37">
        <v>1.087516141204025E-6</v>
      </c>
      <c r="FZ37">
        <v>-8.657206703991749E-11</v>
      </c>
      <c r="GA37">
        <v>-0.30680000000000079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20.100000000000001</v>
      </c>
      <c r="GJ37">
        <v>20.100000000000001</v>
      </c>
      <c r="GK37">
        <v>0.99609400000000003</v>
      </c>
      <c r="GL37">
        <v>2.3779300000000001</v>
      </c>
      <c r="GM37">
        <v>1.5942400000000001</v>
      </c>
      <c r="GN37">
        <v>2.3156699999999999</v>
      </c>
      <c r="GO37">
        <v>1.40015</v>
      </c>
      <c r="GP37">
        <v>2.3059099999999999</v>
      </c>
      <c r="GQ37">
        <v>29.4314</v>
      </c>
      <c r="GR37">
        <v>13.685499999999999</v>
      </c>
      <c r="GS37">
        <v>18</v>
      </c>
      <c r="GT37">
        <v>383.60899999999998</v>
      </c>
      <c r="GU37">
        <v>682.72199999999998</v>
      </c>
      <c r="GV37">
        <v>15.545400000000001</v>
      </c>
      <c r="GW37">
        <v>22.139700000000001</v>
      </c>
      <c r="GX37">
        <v>29.999700000000001</v>
      </c>
      <c r="GY37">
        <v>22.081199999999999</v>
      </c>
      <c r="GZ37">
        <v>22.028099999999998</v>
      </c>
      <c r="HA37">
        <v>20.007200000000001</v>
      </c>
      <c r="HB37">
        <v>10</v>
      </c>
      <c r="HC37">
        <v>-30</v>
      </c>
      <c r="HD37">
        <v>15.5449</v>
      </c>
      <c r="HE37">
        <v>399.68900000000002</v>
      </c>
      <c r="HF37">
        <v>0</v>
      </c>
      <c r="HG37">
        <v>104.604</v>
      </c>
      <c r="HH37">
        <v>104.131</v>
      </c>
    </row>
    <row r="38" spans="1:216" x14ac:dyDescent="0.2">
      <c r="A38">
        <v>20</v>
      </c>
      <c r="B38">
        <v>1689718360.5</v>
      </c>
      <c r="C38">
        <v>1182.900000095367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1689718360.5</v>
      </c>
      <c r="M38">
        <f t="shared" si="0"/>
        <v>1.5148496594096211E-3</v>
      </c>
      <c r="N38">
        <f t="shared" si="1"/>
        <v>1.514849659409621</v>
      </c>
      <c r="O38">
        <f t="shared" si="2"/>
        <v>9.5763854114607394</v>
      </c>
      <c r="P38">
        <f t="shared" si="3"/>
        <v>399.38</v>
      </c>
      <c r="Q38">
        <f t="shared" si="4"/>
        <v>303.09697430603848</v>
      </c>
      <c r="R38">
        <f t="shared" si="5"/>
        <v>30.501888948784</v>
      </c>
      <c r="S38">
        <f t="shared" si="6"/>
        <v>40.191243862649998</v>
      </c>
      <c r="T38">
        <f t="shared" si="7"/>
        <v>0.17151022820644557</v>
      </c>
      <c r="U38">
        <f t="shared" si="8"/>
        <v>3.8746952893360391</v>
      </c>
      <c r="V38">
        <f t="shared" si="9"/>
        <v>0.16740156292948993</v>
      </c>
      <c r="W38">
        <f t="shared" si="10"/>
        <v>0.10498692621299706</v>
      </c>
      <c r="X38">
        <f t="shared" si="11"/>
        <v>297.69082800000001</v>
      </c>
      <c r="Y38">
        <f t="shared" si="12"/>
        <v>19.01823535316225</v>
      </c>
      <c r="Z38">
        <f t="shared" si="13"/>
        <v>19.01823535316225</v>
      </c>
      <c r="AA38">
        <f t="shared" si="14"/>
        <v>2.2076910870394912</v>
      </c>
      <c r="AB38">
        <f t="shared" si="15"/>
        <v>63.523137919017493</v>
      </c>
      <c r="AC38">
        <f t="shared" si="16"/>
        <v>1.31296294143825</v>
      </c>
      <c r="AD38">
        <f t="shared" si="17"/>
        <v>2.0669050435009706</v>
      </c>
      <c r="AE38">
        <f t="shared" si="18"/>
        <v>0.89472814560124125</v>
      </c>
      <c r="AF38">
        <f t="shared" si="19"/>
        <v>-66.804869979964295</v>
      </c>
      <c r="AG38">
        <f t="shared" si="20"/>
        <v>-219.72059270401471</v>
      </c>
      <c r="AH38">
        <f t="shared" si="21"/>
        <v>-11.22605507954307</v>
      </c>
      <c r="AI38">
        <f t="shared" si="22"/>
        <v>-6.0689763522049134E-2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54770.39183271028</v>
      </c>
      <c r="AO38">
        <f t="shared" si="26"/>
        <v>1799.93</v>
      </c>
      <c r="AP38">
        <f t="shared" si="27"/>
        <v>1517.3412000000001</v>
      </c>
      <c r="AQ38">
        <f t="shared" si="28"/>
        <v>0.84300011667120389</v>
      </c>
      <c r="AR38">
        <f t="shared" si="29"/>
        <v>0.16539022517542348</v>
      </c>
      <c r="AS38">
        <v>1689718360.5</v>
      </c>
      <c r="AT38">
        <v>399.38</v>
      </c>
      <c r="AU38">
        <v>406.67</v>
      </c>
      <c r="AV38">
        <v>13.046900000000001</v>
      </c>
      <c r="AW38">
        <v>11.9764</v>
      </c>
      <c r="AX38">
        <v>401.94099999999997</v>
      </c>
      <c r="AY38">
        <v>13.3537</v>
      </c>
      <c r="AZ38">
        <v>399.99299999999999</v>
      </c>
      <c r="BA38">
        <v>100.58799999999999</v>
      </c>
      <c r="BB38">
        <v>4.6092500000000002E-2</v>
      </c>
      <c r="BC38">
        <v>17.9664</v>
      </c>
      <c r="BD38">
        <v>17.858799999999999</v>
      </c>
      <c r="BE38">
        <v>999.9</v>
      </c>
      <c r="BF38">
        <v>0</v>
      </c>
      <c r="BG38">
        <v>0</v>
      </c>
      <c r="BH38">
        <v>9986.8799999999992</v>
      </c>
      <c r="BI38">
        <v>0</v>
      </c>
      <c r="BJ38">
        <v>95.041200000000003</v>
      </c>
      <c r="BK38">
        <v>-7.2896700000000001</v>
      </c>
      <c r="BL38">
        <v>404.66</v>
      </c>
      <c r="BM38">
        <v>411.59899999999999</v>
      </c>
      <c r="BN38">
        <v>1.07046</v>
      </c>
      <c r="BO38">
        <v>406.67</v>
      </c>
      <c r="BP38">
        <v>11.9764</v>
      </c>
      <c r="BQ38">
        <v>1.31236</v>
      </c>
      <c r="BR38">
        <v>1.20468</v>
      </c>
      <c r="BS38">
        <v>10.9411</v>
      </c>
      <c r="BT38">
        <v>9.6595300000000002</v>
      </c>
      <c r="BU38">
        <v>1799.93</v>
      </c>
      <c r="BV38">
        <v>0.89999600000000002</v>
      </c>
      <c r="BW38">
        <v>0.100004</v>
      </c>
      <c r="BX38">
        <v>0</v>
      </c>
      <c r="BY38">
        <v>2.2103000000000002</v>
      </c>
      <c r="BZ38">
        <v>0</v>
      </c>
      <c r="CA38">
        <v>7713.69</v>
      </c>
      <c r="CB38">
        <v>14599.8</v>
      </c>
      <c r="CC38">
        <v>36</v>
      </c>
      <c r="CD38">
        <v>39.811999999999998</v>
      </c>
      <c r="CE38">
        <v>37.311999999999998</v>
      </c>
      <c r="CF38">
        <v>38.75</v>
      </c>
      <c r="CG38">
        <v>35.686999999999998</v>
      </c>
      <c r="CH38">
        <v>1619.93</v>
      </c>
      <c r="CI38">
        <v>180</v>
      </c>
      <c r="CJ38">
        <v>0</v>
      </c>
      <c r="CK38">
        <v>1689718372.4000001</v>
      </c>
      <c r="CL38">
        <v>0</v>
      </c>
      <c r="CM38">
        <v>1689717062.0999999</v>
      </c>
      <c r="CN38" t="s">
        <v>353</v>
      </c>
      <c r="CO38">
        <v>1689717058.5999999</v>
      </c>
      <c r="CP38">
        <v>1689717062.0999999</v>
      </c>
      <c r="CQ38">
        <v>50</v>
      </c>
      <c r="CR38">
        <v>0.10100000000000001</v>
      </c>
      <c r="CS38">
        <v>-5.0000000000000001E-3</v>
      </c>
      <c r="CT38">
        <v>-2.5950000000000002</v>
      </c>
      <c r="CU38">
        <v>-0.307</v>
      </c>
      <c r="CV38">
        <v>410</v>
      </c>
      <c r="CW38">
        <v>12</v>
      </c>
      <c r="CX38">
        <v>0.18</v>
      </c>
      <c r="CY38">
        <v>0.09</v>
      </c>
      <c r="CZ38">
        <v>6.4798414818765648</v>
      </c>
      <c r="DA38">
        <v>1.9912977861955989</v>
      </c>
      <c r="DB38">
        <v>0.19426555203112339</v>
      </c>
      <c r="DC38">
        <v>1</v>
      </c>
      <c r="DD38">
        <v>406.21260975609749</v>
      </c>
      <c r="DE38">
        <v>2.4055191637631932</v>
      </c>
      <c r="DF38">
        <v>0.2380558325624727</v>
      </c>
      <c r="DG38">
        <v>-1</v>
      </c>
      <c r="DH38">
        <v>1799.96268292683</v>
      </c>
      <c r="DI38">
        <v>0.1012202613092102</v>
      </c>
      <c r="DJ38">
        <v>0.1006084996226054</v>
      </c>
      <c r="DK38">
        <v>1</v>
      </c>
      <c r="DL38">
        <v>2</v>
      </c>
      <c r="DM38">
        <v>2</v>
      </c>
      <c r="DN38" t="s">
        <v>354</v>
      </c>
      <c r="DO38">
        <v>2.69339</v>
      </c>
      <c r="DP38">
        <v>2.6528700000000001</v>
      </c>
      <c r="DQ38">
        <v>9.4833799999999996E-2</v>
      </c>
      <c r="DR38">
        <v>9.5247100000000001E-2</v>
      </c>
      <c r="DS38">
        <v>7.5832800000000006E-2</v>
      </c>
      <c r="DT38">
        <v>6.9335300000000002E-2</v>
      </c>
      <c r="DU38">
        <v>27415.5</v>
      </c>
      <c r="DV38">
        <v>30941.1</v>
      </c>
      <c r="DW38">
        <v>28498.400000000001</v>
      </c>
      <c r="DX38">
        <v>32786.6</v>
      </c>
      <c r="DY38">
        <v>36615.199999999997</v>
      </c>
      <c r="DZ38">
        <v>41335.4</v>
      </c>
      <c r="EA38">
        <v>41822.400000000001</v>
      </c>
      <c r="EB38">
        <v>47279.8</v>
      </c>
      <c r="EC38">
        <v>1.8240499999999999</v>
      </c>
      <c r="ED38">
        <v>2.2133500000000002</v>
      </c>
      <c r="EE38">
        <v>-2.9049800000000001E-2</v>
      </c>
      <c r="EF38">
        <v>0</v>
      </c>
      <c r="EG38">
        <v>18.340900000000001</v>
      </c>
      <c r="EH38">
        <v>999.9</v>
      </c>
      <c r="EI38">
        <v>40.6</v>
      </c>
      <c r="EJ38">
        <v>26.6</v>
      </c>
      <c r="EK38">
        <v>14.1107</v>
      </c>
      <c r="EL38">
        <v>63.135100000000001</v>
      </c>
      <c r="EM38">
        <v>2.14744</v>
      </c>
      <c r="EN38">
        <v>1</v>
      </c>
      <c r="EO38">
        <v>-0.39835900000000002</v>
      </c>
      <c r="EP38">
        <v>2.9554100000000001</v>
      </c>
      <c r="EQ38">
        <v>20.215</v>
      </c>
      <c r="ER38">
        <v>5.2270200000000004</v>
      </c>
      <c r="ES38">
        <v>12.0099</v>
      </c>
      <c r="ET38">
        <v>4.9899500000000003</v>
      </c>
      <c r="EU38">
        <v>3.3050000000000002</v>
      </c>
      <c r="EV38">
        <v>6207.8</v>
      </c>
      <c r="EW38">
        <v>9581.2000000000007</v>
      </c>
      <c r="EX38">
        <v>503</v>
      </c>
      <c r="EY38">
        <v>59</v>
      </c>
      <c r="EZ38">
        <v>1.8525100000000001</v>
      </c>
      <c r="FA38">
        <v>1.8614299999999999</v>
      </c>
      <c r="FB38">
        <v>1.8605</v>
      </c>
      <c r="FC38">
        <v>1.8565199999999999</v>
      </c>
      <c r="FD38">
        <v>1.8608100000000001</v>
      </c>
      <c r="FE38">
        <v>1.8571500000000001</v>
      </c>
      <c r="FF38">
        <v>1.85924</v>
      </c>
      <c r="FG38">
        <v>1.8620699999999999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-2.5609999999999999</v>
      </c>
      <c r="FV38">
        <v>-0.30680000000000002</v>
      </c>
      <c r="FW38">
        <v>-1.1187017798408661</v>
      </c>
      <c r="FX38">
        <v>-4.0117494158234393E-3</v>
      </c>
      <c r="FY38">
        <v>1.087516141204025E-6</v>
      </c>
      <c r="FZ38">
        <v>-8.657206703991749E-11</v>
      </c>
      <c r="GA38">
        <v>-0.30680000000000079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21.7</v>
      </c>
      <c r="GJ38">
        <v>21.6</v>
      </c>
      <c r="GK38">
        <v>1.01074</v>
      </c>
      <c r="GL38">
        <v>2.3791500000000001</v>
      </c>
      <c r="GM38">
        <v>1.5942400000000001</v>
      </c>
      <c r="GN38">
        <v>2.3156699999999999</v>
      </c>
      <c r="GO38">
        <v>1.40015</v>
      </c>
      <c r="GP38">
        <v>2.32666</v>
      </c>
      <c r="GQ38">
        <v>29.4314</v>
      </c>
      <c r="GR38">
        <v>13.5892</v>
      </c>
      <c r="GS38">
        <v>18</v>
      </c>
      <c r="GT38">
        <v>383.34399999999999</v>
      </c>
      <c r="GU38">
        <v>682.85799999999995</v>
      </c>
      <c r="GV38">
        <v>14.507199999999999</v>
      </c>
      <c r="GW38">
        <v>22.052900000000001</v>
      </c>
      <c r="GX38">
        <v>29.999700000000001</v>
      </c>
      <c r="GY38">
        <v>21.986000000000001</v>
      </c>
      <c r="GZ38">
        <v>21.930199999999999</v>
      </c>
      <c r="HA38">
        <v>20.297599999999999</v>
      </c>
      <c r="HB38">
        <v>10</v>
      </c>
      <c r="HC38">
        <v>-30</v>
      </c>
      <c r="HD38">
        <v>14.420999999999999</v>
      </c>
      <c r="HE38">
        <v>406.99400000000003</v>
      </c>
      <c r="HF38">
        <v>0</v>
      </c>
      <c r="HG38">
        <v>104.624</v>
      </c>
      <c r="HH38">
        <v>104.149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2023-07-18T22:15:04Z</dcterms:created>
  <dcterms:modified xsi:type="dcterms:W3CDTF">2023-07-25T18:01:26Z</dcterms:modified>
</cp:coreProperties>
</file>