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407924B7-22BC-7C47-997E-CDFA75F822A4}" xr6:coauthVersionLast="47" xr6:coauthVersionMax="47" xr10:uidLastSave="{00000000-0000-0000-0000-000000000000}"/>
  <bookViews>
    <workbookView xWindow="240" yWindow="760" windowWidth="20700" windowHeight="148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1" l="1"/>
  <c r="AQ38" i="1"/>
  <c r="AO38" i="1"/>
  <c r="AP38" i="1" s="1"/>
  <c r="AN38" i="1"/>
  <c r="AL38" i="1" s="1"/>
  <c r="AD38" i="1"/>
  <c r="AC38" i="1"/>
  <c r="AB38" i="1" s="1"/>
  <c r="U38" i="1"/>
  <c r="AR37" i="1"/>
  <c r="AQ37" i="1"/>
  <c r="AP37" i="1" s="1"/>
  <c r="AO37" i="1"/>
  <c r="AN37" i="1"/>
  <c r="AL37" i="1"/>
  <c r="P37" i="1" s="1"/>
  <c r="AD37" i="1"/>
  <c r="AC37" i="1"/>
  <c r="AB37" i="1"/>
  <c r="X37" i="1"/>
  <c r="U37" i="1"/>
  <c r="AR36" i="1"/>
  <c r="AQ36" i="1"/>
  <c r="AO36" i="1"/>
  <c r="AP36" i="1" s="1"/>
  <c r="AN36" i="1"/>
  <c r="AL36" i="1"/>
  <c r="N36" i="1" s="1"/>
  <c r="M36" i="1" s="1"/>
  <c r="AD36" i="1"/>
  <c r="AC36" i="1"/>
  <c r="AB36" i="1"/>
  <c r="U36" i="1"/>
  <c r="S36" i="1"/>
  <c r="O36" i="1"/>
  <c r="AR35" i="1"/>
  <c r="AQ35" i="1"/>
  <c r="AP35" i="1"/>
  <c r="AO35" i="1"/>
  <c r="AN35" i="1"/>
  <c r="AM35" i="1"/>
  <c r="AL35" i="1"/>
  <c r="S35" i="1" s="1"/>
  <c r="AD35" i="1"/>
  <c r="AC35" i="1"/>
  <c r="AB35" i="1" s="1"/>
  <c r="X35" i="1"/>
  <c r="U35" i="1"/>
  <c r="P35" i="1"/>
  <c r="O35" i="1"/>
  <c r="AR34" i="1"/>
  <c r="AQ34" i="1"/>
  <c r="AO34" i="1"/>
  <c r="AP34" i="1" s="1"/>
  <c r="AN34" i="1"/>
  <c r="AL34" i="1" s="1"/>
  <c r="AD34" i="1"/>
  <c r="AC34" i="1"/>
  <c r="AB34" i="1" s="1"/>
  <c r="U34" i="1"/>
  <c r="AR33" i="1"/>
  <c r="AQ33" i="1"/>
  <c r="AP33" i="1" s="1"/>
  <c r="AO33" i="1"/>
  <c r="AN33" i="1"/>
  <c r="AL33" i="1"/>
  <c r="P33" i="1" s="1"/>
  <c r="AD33" i="1"/>
  <c r="AC33" i="1"/>
  <c r="AB33" i="1"/>
  <c r="X33" i="1"/>
  <c r="U33" i="1"/>
  <c r="AR32" i="1"/>
  <c r="AQ32" i="1"/>
  <c r="AO32" i="1"/>
  <c r="AP32" i="1" s="1"/>
  <c r="AN32" i="1"/>
  <c r="AL32" i="1"/>
  <c r="N32" i="1" s="1"/>
  <c r="M32" i="1" s="1"/>
  <c r="AD32" i="1"/>
  <c r="AC32" i="1"/>
  <c r="AB32" i="1"/>
  <c r="U32" i="1"/>
  <c r="S32" i="1"/>
  <c r="O32" i="1"/>
  <c r="AR31" i="1"/>
  <c r="AQ31" i="1"/>
  <c r="AP31" i="1"/>
  <c r="AO31" i="1"/>
  <c r="AN31" i="1"/>
  <c r="AM31" i="1"/>
  <c r="AL31" i="1"/>
  <c r="S31" i="1" s="1"/>
  <c r="AD31" i="1"/>
  <c r="AC31" i="1"/>
  <c r="AB31" i="1" s="1"/>
  <c r="X31" i="1"/>
  <c r="U31" i="1"/>
  <c r="P31" i="1"/>
  <c r="O31" i="1"/>
  <c r="AR30" i="1"/>
  <c r="AQ30" i="1"/>
  <c r="AO30" i="1"/>
  <c r="AP30" i="1" s="1"/>
  <c r="AN30" i="1"/>
  <c r="AL30" i="1" s="1"/>
  <c r="AD30" i="1"/>
  <c r="AC30" i="1"/>
  <c r="AB30" i="1" s="1"/>
  <c r="U30" i="1"/>
  <c r="AR29" i="1"/>
  <c r="AQ29" i="1"/>
  <c r="AO29" i="1"/>
  <c r="AP29" i="1" s="1"/>
  <c r="AN29" i="1"/>
  <c r="AL29" i="1"/>
  <c r="P29" i="1" s="1"/>
  <c r="AD29" i="1"/>
  <c r="AC29" i="1"/>
  <c r="AB29" i="1"/>
  <c r="X29" i="1"/>
  <c r="U29" i="1"/>
  <c r="AR28" i="1"/>
  <c r="AQ28" i="1"/>
  <c r="AO28" i="1"/>
  <c r="AN28" i="1"/>
  <c r="AL28" i="1"/>
  <c r="N28" i="1" s="1"/>
  <c r="M28" i="1" s="1"/>
  <c r="AD28" i="1"/>
  <c r="AC28" i="1"/>
  <c r="AB28" i="1"/>
  <c r="U28" i="1"/>
  <c r="S28" i="1"/>
  <c r="O28" i="1"/>
  <c r="AR27" i="1"/>
  <c r="AQ27" i="1"/>
  <c r="AP27" i="1"/>
  <c r="AO27" i="1"/>
  <c r="AN27" i="1"/>
  <c r="AL27" i="1" s="1"/>
  <c r="AM27" i="1"/>
  <c r="AD27" i="1"/>
  <c r="AC27" i="1"/>
  <c r="AB27" i="1" s="1"/>
  <c r="X27" i="1"/>
  <c r="U27" i="1"/>
  <c r="AR26" i="1"/>
  <c r="AQ26" i="1"/>
  <c r="AO26" i="1"/>
  <c r="AP26" i="1" s="1"/>
  <c r="AN26" i="1"/>
  <c r="AL26" i="1" s="1"/>
  <c r="AD26" i="1"/>
  <c r="AC26" i="1"/>
  <c r="AB26" i="1" s="1"/>
  <c r="U26" i="1"/>
  <c r="S26" i="1"/>
  <c r="AR25" i="1"/>
  <c r="AQ25" i="1"/>
  <c r="AO25" i="1"/>
  <c r="AP25" i="1" s="1"/>
  <c r="AN25" i="1"/>
  <c r="AL25" i="1"/>
  <c r="P25" i="1" s="1"/>
  <c r="AD25" i="1"/>
  <c r="AC25" i="1"/>
  <c r="AB25" i="1"/>
  <c r="U25" i="1"/>
  <c r="S25" i="1"/>
  <c r="AR24" i="1"/>
  <c r="AQ24" i="1"/>
  <c r="AO24" i="1"/>
  <c r="AN24" i="1"/>
  <c r="AL24" i="1"/>
  <c r="N24" i="1" s="1"/>
  <c r="M24" i="1" s="1"/>
  <c r="AD24" i="1"/>
  <c r="AC24" i="1"/>
  <c r="AB24" i="1" s="1"/>
  <c r="U24" i="1"/>
  <c r="S24" i="1"/>
  <c r="O24" i="1"/>
  <c r="AR23" i="1"/>
  <c r="AQ23" i="1"/>
  <c r="AO23" i="1"/>
  <c r="AN23" i="1"/>
  <c r="AL23" i="1" s="1"/>
  <c r="AM23" i="1" s="1"/>
  <c r="AD23" i="1"/>
  <c r="AC23" i="1"/>
  <c r="AB23" i="1" s="1"/>
  <c r="U23" i="1"/>
  <c r="O23" i="1"/>
  <c r="AR22" i="1"/>
  <c r="AQ22" i="1"/>
  <c r="AO22" i="1"/>
  <c r="AP22" i="1" s="1"/>
  <c r="AN22" i="1"/>
  <c r="AL22" i="1" s="1"/>
  <c r="AM22" i="1" s="1"/>
  <c r="AD22" i="1"/>
  <c r="AC22" i="1"/>
  <c r="AB22" i="1" s="1"/>
  <c r="U22" i="1"/>
  <c r="AR21" i="1"/>
  <c r="AQ21" i="1"/>
  <c r="AO21" i="1"/>
  <c r="AP21" i="1" s="1"/>
  <c r="AN21" i="1"/>
  <c r="AL21" i="1"/>
  <c r="P21" i="1" s="1"/>
  <c r="AD21" i="1"/>
  <c r="AC21" i="1"/>
  <c r="AB21" i="1"/>
  <c r="X21" i="1"/>
  <c r="U21" i="1"/>
  <c r="S21" i="1"/>
  <c r="AR20" i="1"/>
  <c r="AQ20" i="1"/>
  <c r="AO20" i="1"/>
  <c r="AN20" i="1"/>
  <c r="AL20" i="1" s="1"/>
  <c r="AD20" i="1"/>
  <c r="AC20" i="1"/>
  <c r="AB20" i="1"/>
  <c r="U20" i="1"/>
  <c r="O20" i="1"/>
  <c r="AR19" i="1"/>
  <c r="AQ19" i="1"/>
  <c r="AO19" i="1"/>
  <c r="AN19" i="1"/>
  <c r="AM19" i="1"/>
  <c r="AL19" i="1"/>
  <c r="N19" i="1" s="1"/>
  <c r="M19" i="1" s="1"/>
  <c r="AD19" i="1"/>
  <c r="AC19" i="1"/>
  <c r="AB19" i="1" s="1"/>
  <c r="U19" i="1"/>
  <c r="S19" i="1"/>
  <c r="P19" i="1"/>
  <c r="O19" i="1"/>
  <c r="AF19" i="1" l="1"/>
  <c r="AP19" i="1"/>
  <c r="X19" i="1"/>
  <c r="AF24" i="1"/>
  <c r="N26" i="1"/>
  <c r="M26" i="1" s="1"/>
  <c r="P26" i="1"/>
  <c r="O26" i="1"/>
  <c r="AM26" i="1"/>
  <c r="AP28" i="1"/>
  <c r="X28" i="1"/>
  <c r="N30" i="1"/>
  <c r="M30" i="1" s="1"/>
  <c r="P30" i="1"/>
  <c r="O30" i="1"/>
  <c r="AM30" i="1"/>
  <c r="S30" i="1"/>
  <c r="AF36" i="1"/>
  <c r="AP20" i="1"/>
  <c r="X20" i="1"/>
  <c r="AP23" i="1"/>
  <c r="X23" i="1"/>
  <c r="N22" i="1"/>
  <c r="M22" i="1" s="1"/>
  <c r="P22" i="1"/>
  <c r="O22" i="1"/>
  <c r="P34" i="1"/>
  <c r="N34" i="1"/>
  <c r="M34" i="1" s="1"/>
  <c r="O34" i="1"/>
  <c r="AM34" i="1"/>
  <c r="S34" i="1"/>
  <c r="S22" i="1"/>
  <c r="AF28" i="1"/>
  <c r="AF32" i="1"/>
  <c r="AP24" i="1"/>
  <c r="X24" i="1"/>
  <c r="S27" i="1"/>
  <c r="P27" i="1"/>
  <c r="O27" i="1"/>
  <c r="N27" i="1"/>
  <c r="M27" i="1" s="1"/>
  <c r="N38" i="1"/>
  <c r="M38" i="1" s="1"/>
  <c r="P38" i="1"/>
  <c r="O38" i="1"/>
  <c r="AM38" i="1"/>
  <c r="S38" i="1"/>
  <c r="N20" i="1"/>
  <c r="M20" i="1" s="1"/>
  <c r="AM20" i="1"/>
  <c r="S20" i="1"/>
  <c r="P20" i="1"/>
  <c r="S23" i="1"/>
  <c r="P23" i="1"/>
  <c r="N23" i="1"/>
  <c r="M23" i="1" s="1"/>
  <c r="P24" i="1"/>
  <c r="P28" i="1"/>
  <c r="N31" i="1"/>
  <c r="M31" i="1" s="1"/>
  <c r="P32" i="1"/>
  <c r="X32" i="1"/>
  <c r="N35" i="1"/>
  <c r="M35" i="1" s="1"/>
  <c r="Y35" i="1" s="1"/>
  <c r="Z35" i="1" s="1"/>
  <c r="P36" i="1"/>
  <c r="X36" i="1"/>
  <c r="S29" i="1"/>
  <c r="S33" i="1"/>
  <c r="S37" i="1"/>
  <c r="AM21" i="1"/>
  <c r="AM25" i="1"/>
  <c r="AM29" i="1"/>
  <c r="AM33" i="1"/>
  <c r="AM37" i="1"/>
  <c r="N21" i="1"/>
  <c r="M21" i="1" s="1"/>
  <c r="X22" i="1"/>
  <c r="N25" i="1"/>
  <c r="M25" i="1" s="1"/>
  <c r="X26" i="1"/>
  <c r="N29" i="1"/>
  <c r="M29" i="1" s="1"/>
  <c r="X30" i="1"/>
  <c r="N33" i="1"/>
  <c r="M33" i="1" s="1"/>
  <c r="X34" i="1"/>
  <c r="N37" i="1"/>
  <c r="M37" i="1" s="1"/>
  <c r="X38" i="1"/>
  <c r="O21" i="1"/>
  <c r="AM24" i="1"/>
  <c r="O25" i="1"/>
  <c r="AM28" i="1"/>
  <c r="O29" i="1"/>
  <c r="AM32" i="1"/>
  <c r="O33" i="1"/>
  <c r="AM36" i="1"/>
  <c r="O37" i="1"/>
  <c r="X25" i="1"/>
  <c r="AF31" i="1" l="1"/>
  <c r="AF30" i="1"/>
  <c r="V34" i="1"/>
  <c r="T34" i="1" s="1"/>
  <c r="W34" i="1" s="1"/>
  <c r="Q34" i="1" s="1"/>
  <c r="R34" i="1" s="1"/>
  <c r="AF34" i="1"/>
  <c r="AF37" i="1"/>
  <c r="V37" i="1"/>
  <c r="T37" i="1" s="1"/>
  <c r="W37" i="1" s="1"/>
  <c r="Q37" i="1" s="1"/>
  <c r="R37" i="1" s="1"/>
  <c r="Y37" i="1"/>
  <c r="Z37" i="1" s="1"/>
  <c r="Y20" i="1"/>
  <c r="Z20" i="1" s="1"/>
  <c r="Y34" i="1"/>
  <c r="Z34" i="1" s="1"/>
  <c r="AF38" i="1"/>
  <c r="AF33" i="1"/>
  <c r="Y33" i="1"/>
  <c r="Z33" i="1" s="1"/>
  <c r="AA35" i="1"/>
  <c r="AE35" i="1" s="1"/>
  <c r="AH35" i="1"/>
  <c r="AF27" i="1"/>
  <c r="AG35" i="1"/>
  <c r="Y28" i="1"/>
  <c r="Z28" i="1" s="1"/>
  <c r="Y19" i="1"/>
  <c r="Z19" i="1" s="1"/>
  <c r="Y22" i="1"/>
  <c r="Z22" i="1" s="1"/>
  <c r="Y36" i="1"/>
  <c r="Z36" i="1" s="1"/>
  <c r="Y38" i="1"/>
  <c r="Z38" i="1" s="1"/>
  <c r="Y32" i="1"/>
  <c r="Z32" i="1" s="1"/>
  <c r="AF26" i="1"/>
  <c r="AF21" i="1"/>
  <c r="Y21" i="1"/>
  <c r="Z21" i="1" s="1"/>
  <c r="Y30" i="1"/>
  <c r="Z30" i="1" s="1"/>
  <c r="V30" i="1" s="1"/>
  <c r="T30" i="1" s="1"/>
  <c r="W30" i="1" s="1"/>
  <c r="Q30" i="1" s="1"/>
  <c r="R30" i="1" s="1"/>
  <c r="AF22" i="1"/>
  <c r="AF29" i="1"/>
  <c r="Y29" i="1"/>
  <c r="Z29" i="1" s="1"/>
  <c r="Y31" i="1"/>
  <c r="Z31" i="1" s="1"/>
  <c r="AF20" i="1"/>
  <c r="Y25" i="1"/>
  <c r="Z25" i="1" s="1"/>
  <c r="Y26" i="1"/>
  <c r="Z26" i="1" s="1"/>
  <c r="AF25" i="1"/>
  <c r="V25" i="1"/>
  <c r="T25" i="1" s="1"/>
  <c r="W25" i="1" s="1"/>
  <c r="Q25" i="1" s="1"/>
  <c r="R25" i="1" s="1"/>
  <c r="Y27" i="1"/>
  <c r="Z27" i="1" s="1"/>
  <c r="V27" i="1" s="1"/>
  <c r="T27" i="1" s="1"/>
  <c r="W27" i="1" s="1"/>
  <c r="Q27" i="1" s="1"/>
  <c r="R27" i="1" s="1"/>
  <c r="AF35" i="1"/>
  <c r="V35" i="1"/>
  <c r="T35" i="1" s="1"/>
  <c r="W35" i="1" s="1"/>
  <c r="Q35" i="1" s="1"/>
  <c r="R35" i="1" s="1"/>
  <c r="AF23" i="1"/>
  <c r="Y24" i="1"/>
  <c r="Z24" i="1" s="1"/>
  <c r="Y23" i="1"/>
  <c r="Z23" i="1" s="1"/>
  <c r="V23" i="1" s="1"/>
  <c r="T23" i="1" s="1"/>
  <c r="W23" i="1" s="1"/>
  <c r="Q23" i="1" s="1"/>
  <c r="R23" i="1" s="1"/>
  <c r="AI35" i="1" l="1"/>
  <c r="AH26" i="1"/>
  <c r="AA26" i="1"/>
  <c r="AE26" i="1" s="1"/>
  <c r="AG26" i="1"/>
  <c r="V26" i="1"/>
  <c r="T26" i="1" s="1"/>
  <c r="W26" i="1" s="1"/>
  <c r="Q26" i="1" s="1"/>
  <c r="R26" i="1" s="1"/>
  <c r="AA31" i="1"/>
  <c r="AE31" i="1" s="1"/>
  <c r="AH31" i="1"/>
  <c r="AG31" i="1"/>
  <c r="AH38" i="1"/>
  <c r="AA38" i="1"/>
  <c r="AE38" i="1" s="1"/>
  <c r="AG38" i="1"/>
  <c r="AH24" i="1"/>
  <c r="AA24" i="1"/>
  <c r="AE24" i="1" s="1"/>
  <c r="AG24" i="1"/>
  <c r="V24" i="1"/>
  <c r="T24" i="1" s="1"/>
  <c r="W24" i="1" s="1"/>
  <c r="Q24" i="1" s="1"/>
  <c r="R24" i="1" s="1"/>
  <c r="AH36" i="1"/>
  <c r="AI36" i="1" s="1"/>
  <c r="AA36" i="1"/>
  <c r="AE36" i="1" s="1"/>
  <c r="AG36" i="1"/>
  <c r="V36" i="1"/>
  <c r="T36" i="1" s="1"/>
  <c r="W36" i="1" s="1"/>
  <c r="Q36" i="1" s="1"/>
  <c r="R36" i="1" s="1"/>
  <c r="V38" i="1"/>
  <c r="T38" i="1" s="1"/>
  <c r="W38" i="1" s="1"/>
  <c r="Q38" i="1" s="1"/>
  <c r="R38" i="1" s="1"/>
  <c r="AH21" i="1"/>
  <c r="AG21" i="1"/>
  <c r="AA21" i="1"/>
  <c r="AE21" i="1" s="1"/>
  <c r="AA29" i="1"/>
  <c r="AE29" i="1" s="1"/>
  <c r="AH29" i="1"/>
  <c r="AG29" i="1"/>
  <c r="V21" i="1"/>
  <c r="T21" i="1" s="1"/>
  <c r="W21" i="1" s="1"/>
  <c r="Q21" i="1" s="1"/>
  <c r="R21" i="1" s="1"/>
  <c r="V29" i="1"/>
  <c r="T29" i="1" s="1"/>
  <c r="W29" i="1" s="1"/>
  <c r="Q29" i="1" s="1"/>
  <c r="R29" i="1" s="1"/>
  <c r="AA25" i="1"/>
  <c r="AE25" i="1" s="1"/>
  <c r="AH25" i="1"/>
  <c r="AG25" i="1"/>
  <c r="AH22" i="1"/>
  <c r="AI22" i="1" s="1"/>
  <c r="AA22" i="1"/>
  <c r="AE22" i="1" s="1"/>
  <c r="AG22" i="1"/>
  <c r="AH34" i="1"/>
  <c r="AA34" i="1"/>
  <c r="AE34" i="1" s="1"/>
  <c r="AG34" i="1"/>
  <c r="V22" i="1"/>
  <c r="T22" i="1" s="1"/>
  <c r="W22" i="1" s="1"/>
  <c r="Q22" i="1" s="1"/>
  <c r="R22" i="1" s="1"/>
  <c r="AH32" i="1"/>
  <c r="AA32" i="1"/>
  <c r="AE32" i="1" s="1"/>
  <c r="AG32" i="1"/>
  <c r="V32" i="1"/>
  <c r="T32" i="1" s="1"/>
  <c r="W32" i="1" s="1"/>
  <c r="Q32" i="1" s="1"/>
  <c r="R32" i="1" s="1"/>
  <c r="AA19" i="1"/>
  <c r="AE19" i="1" s="1"/>
  <c r="AH19" i="1"/>
  <c r="V19" i="1"/>
  <c r="T19" i="1" s="1"/>
  <c r="W19" i="1" s="1"/>
  <c r="Q19" i="1" s="1"/>
  <c r="R19" i="1" s="1"/>
  <c r="AG19" i="1"/>
  <c r="AH20" i="1"/>
  <c r="AA20" i="1"/>
  <c r="AE20" i="1" s="1"/>
  <c r="AG20" i="1"/>
  <c r="AA33" i="1"/>
  <c r="AE33" i="1" s="1"/>
  <c r="AH33" i="1"/>
  <c r="AG33" i="1"/>
  <c r="V31" i="1"/>
  <c r="T31" i="1" s="1"/>
  <c r="W31" i="1" s="1"/>
  <c r="Q31" i="1" s="1"/>
  <c r="R31" i="1" s="1"/>
  <c r="AA23" i="1"/>
  <c r="AE23" i="1" s="1"/>
  <c r="AH23" i="1"/>
  <c r="AG23" i="1"/>
  <c r="AA27" i="1"/>
  <c r="AE27" i="1" s="1"/>
  <c r="AH27" i="1"/>
  <c r="AG27" i="1"/>
  <c r="V20" i="1"/>
  <c r="T20" i="1" s="1"/>
  <c r="W20" i="1" s="1"/>
  <c r="Q20" i="1" s="1"/>
  <c r="R20" i="1" s="1"/>
  <c r="AH30" i="1"/>
  <c r="AA30" i="1"/>
  <c r="AE30" i="1" s="1"/>
  <c r="AG30" i="1"/>
  <c r="AH28" i="1"/>
  <c r="AI28" i="1" s="1"/>
  <c r="AA28" i="1"/>
  <c r="AE28" i="1" s="1"/>
  <c r="AG28" i="1"/>
  <c r="V28" i="1"/>
  <c r="T28" i="1" s="1"/>
  <c r="W28" i="1" s="1"/>
  <c r="Q28" i="1" s="1"/>
  <c r="R28" i="1" s="1"/>
  <c r="V33" i="1"/>
  <c r="T33" i="1" s="1"/>
  <c r="W33" i="1" s="1"/>
  <c r="Q33" i="1" s="1"/>
  <c r="R33" i="1" s="1"/>
  <c r="AA37" i="1"/>
  <c r="AE37" i="1" s="1"/>
  <c r="AH37" i="1"/>
  <c r="AG37" i="1"/>
  <c r="AI25" i="1" l="1"/>
  <c r="AI37" i="1"/>
  <c r="AI30" i="1"/>
  <c r="AI29" i="1"/>
  <c r="AI38" i="1"/>
  <c r="AI23" i="1"/>
  <c r="AI20" i="1"/>
  <c r="AI32" i="1"/>
  <c r="AI31" i="1"/>
  <c r="AI21" i="1"/>
  <c r="AI33" i="1"/>
  <c r="AI19" i="1"/>
  <c r="AI24" i="1"/>
  <c r="AI34" i="1"/>
  <c r="AI27" i="1"/>
  <c r="AI26" i="1"/>
</calcChain>
</file>

<file path=xl/sharedStrings.xml><?xml version="1.0" encoding="utf-8"?>
<sst xmlns="http://schemas.openxmlformats.org/spreadsheetml/2006/main" count="1016" uniqueCount="397">
  <si>
    <t>File opened</t>
  </si>
  <si>
    <t>2023-07-18 15:13:16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</si>
  <si>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</si>
  <si>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</si>
  <si>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</si>
  <si>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</si>
  <si>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</si>
  <si>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</si>
  <si>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</si>
  <si>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</si>
  <si>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</si>
  <si>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</si>
  <si>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</si>
  <si>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"0.999464", "flowazero": "0.31009", "flowbzero": "0.29875", "chamberpressurezero": "2.55947",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</si>
  <si>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</si>
  <si>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</si>
  <si>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</si>
  <si>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</si>
  <si>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</si>
  <si>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</si>
  <si>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</si>
  <si>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</si>
  <si>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</si>
  <si>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</si>
  <si>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</si>
  <si>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</si>
  <si>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</si>
  <si>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15:13:16</t>
  </si>
  <si>
    <t>Stability Definition:	CO2_r (Meas): Std&lt;0.75 Per=20	A (GasEx): Std&lt;0.2 Per=20	Qin (LeafQ): Per=20</t>
  </si>
  <si>
    <t>15:14:18</t>
  </si>
  <si>
    <t>Stability Definition:	CO2_r (Meas): Std&lt;0.75 Per=20	A (GasEx): Std&lt;0.2 Per=20	Qin (LeafQ): Std&lt;1 Per=20</t>
  </si>
  <si>
    <t>15:14:19</t>
  </si>
  <si>
    <t>Stability Definition:	CO2_r (Meas): Per=20	A (GasEx): Std&lt;0.2 Per=20	Qin (LeafQ): Std&lt;1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</si>
  <si>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</si>
  <si>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</si>
  <si>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</si>
  <si>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</si>
  <si>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</si>
  <si>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</si>
  <si>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</si>
  <si>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</si>
  <si>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</si>
  <si>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</si>
  <si>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</si>
  <si>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</si>
  <si>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</si>
  <si>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</si>
  <si>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</si>
  <si>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</si>
  <si>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</si>
  <si>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</si>
  <si>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</si>
  <si>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</si>
  <si>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</si>
  <si>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</si>
  <si>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</si>
  <si>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</si>
  <si>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</si>
  <si>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</si>
  <si>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</si>
  <si>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</si>
  <si>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</si>
  <si>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</si>
  <si>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</si>
  <si>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</si>
  <si>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</si>
  <si>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</si>
  <si>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</si>
  <si>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</si>
  <si>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</si>
  <si>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</si>
  <si>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</si>
  <si>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</si>
  <si>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</si>
  <si>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</si>
  <si>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</si>
  <si>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</si>
  <si>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</si>
  <si>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</si>
  <si>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</si>
  <si>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</si>
  <si>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</si>
  <si>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</si>
  <si>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</si>
  <si>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</si>
  <si>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</si>
  <si>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</si>
  <si>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</si>
  <si>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</si>
  <si>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</si>
  <si>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</si>
  <si>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3.80303 79.9494 380.602 629.495 886.647 1076.07 1289.15 1399.66</t>
  </si>
  <si>
    <t>Fs_true</t>
  </si>
  <si>
    <t>0.39844 100.4 401.826 601.019 802.958 1000.65 1201.32 1401.6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</si>
  <si>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</si>
  <si>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</si>
  <si>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</si>
  <si>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</si>
  <si>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</si>
  <si>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</si>
  <si>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</si>
  <si>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</si>
  <si>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</si>
  <si>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</si>
  <si>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</si>
  <si>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</si>
  <si>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</si>
  <si>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</si>
  <si>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</si>
  <si>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</si>
  <si>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</si>
  <si>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</si>
  <si>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</si>
  <si>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</si>
  <si>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</si>
  <si>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</si>
  <si>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</si>
  <si>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</si>
  <si>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</si>
  <si>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</si>
  <si>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</si>
  <si>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</si>
  <si>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</si>
  <si>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</si>
  <si>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</si>
  <si>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</si>
  <si>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</si>
  <si>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</si>
  <si>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</si>
  <si>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</si>
  <si>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</si>
  <si>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</si>
  <si>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</si>
  <si>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</si>
  <si>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</si>
  <si>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</si>
  <si>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</si>
  <si>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</si>
  <si>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</si>
  <si>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</si>
  <si>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</si>
  <si>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</si>
  <si>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</si>
  <si>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</si>
  <si>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</si>
  <si>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</si>
  <si>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</si>
  <si>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</si>
  <si>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</si>
  <si>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</si>
  <si>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</si>
  <si>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</si>
  <si>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</si>
  <si>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</si>
  <si>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</si>
  <si>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</si>
  <si>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</si>
  <si>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</si>
  <si>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</si>
  <si>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</si>
  <si>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</si>
  <si>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</si>
  <si>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</si>
  <si>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</si>
  <si>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</si>
  <si>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</si>
  <si>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</si>
  <si>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</si>
  <si>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</si>
  <si>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</si>
  <si>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</si>
  <si>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</si>
  <si>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</si>
  <si>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</si>
  <si>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</si>
  <si>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</si>
  <si>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</si>
  <si>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</si>
  <si>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</si>
  <si>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</si>
  <si>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</si>
  <si>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</si>
  <si>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</si>
  <si>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</si>
  <si>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</si>
  <si>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</si>
  <si>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</si>
  <si>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</si>
  <si>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</si>
  <si>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</si>
  <si>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</si>
  <si>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</si>
  <si>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</si>
  <si>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</si>
  <si>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</si>
  <si>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</si>
  <si>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</si>
  <si>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</si>
  <si>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</si>
  <si>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</si>
  <si>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</si>
  <si>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</si>
  <si>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</si>
  <si>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</si>
  <si>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</si>
  <si>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</si>
  <si>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</si>
  <si>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</si>
  <si>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</si>
  <si>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</si>
  <si>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</si>
  <si>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</si>
  <si>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</si>
  <si>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</si>
  <si>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</si>
  <si>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</si>
  <si>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</si>
  <si>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</si>
  <si>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</si>
  <si>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</si>
  <si>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</si>
  <si>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</si>
  <si>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</si>
  <si>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</si>
  <si>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</si>
  <si>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</si>
  <si>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</si>
  <si>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</si>
  <si>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</si>
  <si>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</si>
  <si>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</si>
  <si>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</si>
  <si>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</si>
  <si>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</si>
  <si>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</si>
  <si>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</si>
  <si>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</si>
  <si>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</si>
  <si>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</si>
  <si>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</si>
  <si>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</si>
  <si>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</si>
  <si>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</si>
  <si>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</si>
  <si>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</si>
  <si>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</si>
  <si>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</si>
  <si>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</si>
  <si>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</si>
  <si>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</si>
  <si>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</si>
  <si>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</si>
  <si>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</si>
  <si>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</si>
  <si>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</si>
  <si>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</si>
  <si>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</si>
  <si>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</si>
  <si>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</si>
  <si>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</si>
  <si>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</si>
  <si>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</si>
  <si>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</si>
  <si>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</si>
  <si>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</si>
  <si>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</si>
  <si>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</si>
  <si>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</si>
  <si>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</si>
  <si>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</si>
  <si>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</si>
  <si>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</si>
  <si>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</si>
  <si>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</si>
  <si>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</si>
  <si>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</si>
  <si>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</si>
  <si>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</si>
  <si>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</si>
  <si>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</si>
  <si>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</si>
  <si>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</si>
  <si>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</si>
  <si>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</si>
  <si>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</si>
  <si>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</si>
  <si>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</si>
  <si>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</si>
  <si>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</si>
  <si>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</si>
  <si>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</si>
  <si>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</si>
  <si>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</si>
  <si>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</si>
  <si>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</si>
  <si>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</si>
  <si>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</si>
  <si>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</si>
  <si>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</si>
  <si>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</si>
  <si>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</si>
  <si>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</si>
  <si>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</si>
  <si>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</si>
  <si>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</si>
  <si>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</si>
  <si>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</si>
  <si>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</si>
  <si>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</si>
  <si>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</si>
  <si>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</si>
  <si>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</si>
  <si>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</si>
  <si>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</si>
  <si>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</si>
  <si>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</si>
  <si>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</si>
  <si>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</si>
  <si>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</si>
  <si>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</si>
  <si>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</si>
  <si>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</si>
  <si>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</si>
  <si>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</si>
  <si>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</si>
  <si>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</si>
  <si>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</si>
  <si>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</si>
  <si>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</si>
  <si>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</si>
  <si>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</si>
  <si>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</si>
  <si>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</si>
  <si>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</si>
  <si>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</si>
  <si>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</si>
  <si>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</si>
  <si>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</si>
  <si>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</si>
  <si>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</si>
  <si>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</si>
  <si>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</si>
  <si>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</si>
  <si>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</si>
  <si>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</si>
  <si>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</si>
  <si>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20230718 15:33:06</t>
  </si>
  <si>
    <t>15:33:06</t>
  </si>
  <si>
    <t>none</t>
  </si>
  <si>
    <t>Picabo</t>
  </si>
  <si>
    <t>20230718</t>
  </si>
  <si>
    <t>AR</t>
  </si>
  <si>
    <t>unconfirmed</t>
  </si>
  <si>
    <t>BNL21853</t>
  </si>
  <si>
    <t>15:31:09</t>
  </si>
  <si>
    <t>2/2</t>
  </si>
  <si>
    <t>00000000</t>
  </si>
  <si>
    <t>iiiiiiii</t>
  </si>
  <si>
    <t>off</t>
  </si>
  <si>
    <t>20230718 15:34:06</t>
  </si>
  <si>
    <t>15:34:06</t>
  </si>
  <si>
    <t>20230718 15:35:07</t>
  </si>
  <si>
    <t>15:35:07</t>
  </si>
  <si>
    <t>20230718 15:36:07</t>
  </si>
  <si>
    <t>15:36:07</t>
  </si>
  <si>
    <t>20230718 15:37:08</t>
  </si>
  <si>
    <t>15:37:08</t>
  </si>
  <si>
    <t>20230718 15:38:08</t>
  </si>
  <si>
    <t>15:38:08</t>
  </si>
  <si>
    <t>20230718 15:39:09</t>
  </si>
  <si>
    <t>15:39:09</t>
  </si>
  <si>
    <t>20230718 15:40:09</t>
  </si>
  <si>
    <t>15:40:09</t>
  </si>
  <si>
    <t>20230718 15:41:10</t>
  </si>
  <si>
    <t>15:41:10</t>
  </si>
  <si>
    <t>20230718 15:42:10</t>
  </si>
  <si>
    <t>15:42:10</t>
  </si>
  <si>
    <t>20230718 15:43:11</t>
  </si>
  <si>
    <t>15:43:11</t>
  </si>
  <si>
    <t>20230718 15:44:11</t>
  </si>
  <si>
    <t>15:44:11</t>
  </si>
  <si>
    <t>20230718 15:45:12</t>
  </si>
  <si>
    <t>15:45:12</t>
  </si>
  <si>
    <t>20230718 15:46:12</t>
  </si>
  <si>
    <t>15:46:12</t>
  </si>
  <si>
    <t>20230718 15:47:13</t>
  </si>
  <si>
    <t>15:47:13</t>
  </si>
  <si>
    <t>20230718 15:48:13</t>
  </si>
  <si>
    <t>15:48:13</t>
  </si>
  <si>
    <t>20230718 15:49:14</t>
  </si>
  <si>
    <t>15:49:14</t>
  </si>
  <si>
    <t>20230718 15:50:14</t>
  </si>
  <si>
    <t>15:50:14</t>
  </si>
  <si>
    <t>20230718 15:51:15</t>
  </si>
  <si>
    <t>15:51:15</t>
  </si>
  <si>
    <t>20230718 15:52:49</t>
  </si>
  <si>
    <t>15:52:49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</si>
</sst>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8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4.5579999999999998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343</v>
      </c>
      <c r="EX18" t="s">
        <v>343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1689723186.0999999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>
        <v>1689723186.0999999</v>
      </c>
      <c r="M19">
        <f t="shared" ref="M19:M38" si="0">(N19)/1000</f>
        <v>2.1705669984911952E-3</v>
      </c>
      <c r="N19">
        <f t="shared" ref="N19:N38" si="1">1000*AZ19*AL19*(AV19-AW19)/(100*$B$7*(1000-AL19*AV19))</f>
        <v>2.1705669984911951</v>
      </c>
      <c r="O19">
        <f t="shared" ref="O19:O38" si="2">AZ19*AL19*(AU19-AT19*(1000-AL19*AW19)/(1000-AL19*AV19))/(100*$B$7)</f>
        <v>16.387061186635329</v>
      </c>
      <c r="P19">
        <f t="shared" ref="P19:P38" si="3">AT19 - IF(AL19&gt;1, O19*$B$7*100/(AN19*BH19), 0)</f>
        <v>399.99700000000001</v>
      </c>
      <c r="Q19">
        <f t="shared" ref="Q19:Q38" si="4">((W19-M19/2)*P19-O19)/(W19+M19/2)</f>
        <v>286.86501888163809</v>
      </c>
      <c r="R19">
        <f t="shared" ref="R19:R38" si="5">Q19*(BA19+BB19)/1000</f>
        <v>28.894670193701582</v>
      </c>
      <c r="S19">
        <f t="shared" ref="S19:S38" si="6">(AT19 - IF(AL19&gt;1, O19*$B$7*100/(AN19*BH19), 0))*(BA19+BB19)/1000</f>
        <v>40.289964383000807</v>
      </c>
      <c r="T19">
        <f t="shared" ref="T19:T38" si="7">2/((1/V19-1/U19)+SIGN(V19)*SQRT((1/V19-1/U19)*(1/V19-1/U19) + 4*$C$7/(($C$7+1)*($C$7+1))*(2*1/V19*1/U19-1/U19*1/U19)))</f>
        <v>0.25111254725453863</v>
      </c>
      <c r="U19">
        <f t="shared" ref="U19:U38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3.2754504774205233</v>
      </c>
      <c r="V19">
        <f t="shared" ref="V19:V38" si="9">M19*(1000-(1000*0.61365*EXP(17.502*Z19/(240.97+Z19))/(BA19+BB19)+AV19)/2)/(1000*0.61365*EXP(17.502*Z19/(240.97+Z19))/(BA19+BB19)-AV19)</f>
        <v>0.24088658702399429</v>
      </c>
      <c r="W19">
        <f t="shared" ref="W19:W38" si="10">1/(($C$7+1)/(T19/1.6)+1/(U19/1.37)) + $C$7/(($C$7+1)/(T19/1.6) + $C$7/(U19/1.37))</f>
        <v>0.15143817895367345</v>
      </c>
      <c r="X19">
        <f t="shared" ref="X19:X38" si="11">(AO19*AR19)</f>
        <v>330.80126910115797</v>
      </c>
      <c r="Y19">
        <f t="shared" ref="Y19:Y38" si="12">(BC19+(X19+2*0.95*0.0000000567*(((BC19+$B$9)+273)^4-(BC19+273)^4)-44100*M19)/(1.84*29.3*U19+8*0.95*0.0000000567*(BC19+273)^3))</f>
        <v>19.279614945148655</v>
      </c>
      <c r="Z19">
        <f t="shared" ref="Z19:Z38" si="13">($C$9*BD19+$D$9*BE19+$E$9*Y19)</f>
        <v>19.279614945148655</v>
      </c>
      <c r="AA19">
        <f t="shared" ref="AA19:AA38" si="14">0.61365*EXP(17.502*Z19/(240.97+Z19))</f>
        <v>2.2439537292519711</v>
      </c>
      <c r="AB19">
        <f t="shared" ref="AB19:AB38" si="15">(AC19/AD19*100)</f>
        <v>65.201940510054627</v>
      </c>
      <c r="AC19">
        <f t="shared" ref="AC19:AC38" si="16">AV19*(BA19+BB19)/1000</f>
        <v>1.3525442484192001</v>
      </c>
      <c r="AD19">
        <f t="shared" ref="AD19:AD38" si="17">0.61365*EXP(17.502*BC19/(240.97+BC19))</f>
        <v>2.0743926297878015</v>
      </c>
      <c r="AE19">
        <f t="shared" ref="AE19:AE38" si="18">(AA19-AV19*(BA19+BB19)/1000)</f>
        <v>0.89140948083277105</v>
      </c>
      <c r="AF19">
        <f t="shared" ref="AF19:AF38" si="19">(-M19*44100)</f>
        <v>-95.722004633461708</v>
      </c>
      <c r="AG19">
        <f t="shared" ref="AG19:AG38" si="20">2*29.3*U19*0.92*(BC19-Z19)</f>
        <v>-221.74178746966717</v>
      </c>
      <c r="AH19">
        <f t="shared" ref="AH19:AH38" si="21">2*0.95*0.0000000567*(((BC19+$B$9)+273)^4-(Z19+273)^4)</f>
        <v>-13.424048742156252</v>
      </c>
      <c r="AI19">
        <f t="shared" ref="AI19:AI38" si="22">X19+AH19+AF19+AG19</f>
        <v>-8.6571744127155625E-2</v>
      </c>
      <c r="AJ19">
        <v>0</v>
      </c>
      <c r="AK19">
        <v>0</v>
      </c>
      <c r="AL19">
        <f t="shared" ref="AL19:AL38" si="23">IF(AJ19*$H$15&gt;=AN19,1,(AN19/(AN19-AJ19*$H$15)))</f>
        <v>1</v>
      </c>
      <c r="AM19">
        <f t="shared" ref="AM19:AM38" si="24">(AL19-1)*100</f>
        <v>0</v>
      </c>
      <c r="AN19">
        <f t="shared" ref="AN19:AN38" si="25">MAX(0,($B$15+$C$15*BH19)/(1+$D$15*BH19)*BA19/(BC19+273)*$E$15)</f>
        <v>54804.210755589891</v>
      </c>
      <c r="AO19">
        <f t="shared" ref="AO19:AO38" si="26">$B$13*BI19+$C$13*BJ19+$F$13*BU19*(1-BX19)</f>
        <v>2000.13</v>
      </c>
      <c r="AP19">
        <f t="shared" ref="AP19:AP38" si="27">AO19*AQ19</f>
        <v>1686.1094700005999</v>
      </c>
      <c r="AQ19">
        <f t="shared" ref="AQ19:AQ38" si="28">($B$13*$D$11+$C$13*$D$11+$F$13*((CH19+BZ19)/MAX(CH19+BZ19+CI19, 0.1)*$I$11+CI19/MAX(CH19+BZ19+CI19, 0.1)*$J$11))/($B$13+$C$13+$F$13)</f>
        <v>0.84299994000419964</v>
      </c>
      <c r="AR19">
        <f t="shared" ref="AR19:AR38" si="29">($B$13*$K$11+$C$13*$K$11+$F$13*((CH19+BZ19)/MAX(CH19+BZ19+CI19, 0.1)*$P$11+CI19/MAX(CH19+BZ19+CI19, 0.1)*$Q$11))/($B$13+$C$13+$F$13)</f>
        <v>0.16538988420810544</v>
      </c>
      <c r="AS19">
        <v>1689723186.0999999</v>
      </c>
      <c r="AT19">
        <v>399.99700000000001</v>
      </c>
      <c r="AU19">
        <v>419.65899999999999</v>
      </c>
      <c r="AV19">
        <v>13.428000000000001</v>
      </c>
      <c r="AW19">
        <v>10.9879</v>
      </c>
      <c r="AX19">
        <v>402.73899999999998</v>
      </c>
      <c r="AY19">
        <v>13.766</v>
      </c>
      <c r="AZ19">
        <v>400.00799999999998</v>
      </c>
      <c r="BA19">
        <v>100.67</v>
      </c>
      <c r="BB19">
        <v>5.5666399999999998E-2</v>
      </c>
      <c r="BC19">
        <v>18.023900000000001</v>
      </c>
      <c r="BD19">
        <v>17.191199999999998</v>
      </c>
      <c r="BE19">
        <v>999.9</v>
      </c>
      <c r="BF19">
        <v>0</v>
      </c>
      <c r="BG19">
        <v>0</v>
      </c>
      <c r="BH19">
        <v>9986.8799999999992</v>
      </c>
      <c r="BI19">
        <v>0</v>
      </c>
      <c r="BJ19">
        <v>56.392200000000003</v>
      </c>
      <c r="BK19">
        <v>-19.6615</v>
      </c>
      <c r="BL19">
        <v>405.44099999999997</v>
      </c>
      <c r="BM19">
        <v>424.32100000000003</v>
      </c>
      <c r="BN19">
        <v>2.44014</v>
      </c>
      <c r="BO19">
        <v>419.65899999999999</v>
      </c>
      <c r="BP19">
        <v>10.9879</v>
      </c>
      <c r="BQ19">
        <v>1.3517999999999999</v>
      </c>
      <c r="BR19">
        <v>1.10615</v>
      </c>
      <c r="BS19">
        <v>11.387499999999999</v>
      </c>
      <c r="BT19">
        <v>8.3950200000000006</v>
      </c>
      <c r="BU19">
        <v>2000.13</v>
      </c>
      <c r="BV19">
        <v>0.90000400000000003</v>
      </c>
      <c r="BW19">
        <v>9.9996199999999993E-2</v>
      </c>
      <c r="BX19">
        <v>0</v>
      </c>
      <c r="BY19">
        <v>2.2584</v>
      </c>
      <c r="BZ19">
        <v>0</v>
      </c>
      <c r="CA19">
        <v>13904.6</v>
      </c>
      <c r="CB19">
        <v>16223.7</v>
      </c>
      <c r="CC19">
        <v>41.125</v>
      </c>
      <c r="CD19">
        <v>40.811999999999998</v>
      </c>
      <c r="CE19">
        <v>40.811999999999998</v>
      </c>
      <c r="CF19">
        <v>40.5</v>
      </c>
      <c r="CG19">
        <v>39.686999999999998</v>
      </c>
      <c r="CH19">
        <v>1800.13</v>
      </c>
      <c r="CI19">
        <v>200.01</v>
      </c>
      <c r="CJ19">
        <v>0</v>
      </c>
      <c r="CK19">
        <v>1689723197.5999999</v>
      </c>
      <c r="CL19">
        <v>0</v>
      </c>
      <c r="CM19">
        <v>1689723069.0999999</v>
      </c>
      <c r="CN19" t="s">
        <v>354</v>
      </c>
      <c r="CO19">
        <v>1689723062.0999999</v>
      </c>
      <c r="CP19">
        <v>1689723069.0999999</v>
      </c>
      <c r="CQ19">
        <v>71</v>
      </c>
      <c r="CR19">
        <v>-4.4999999999999998E-2</v>
      </c>
      <c r="CS19">
        <v>-8.9999999999999993E-3</v>
      </c>
      <c r="CT19">
        <v>-2.8029999999999999</v>
      </c>
      <c r="CU19">
        <v>-0.33800000000000002</v>
      </c>
      <c r="CV19">
        <v>420</v>
      </c>
      <c r="CW19">
        <v>11</v>
      </c>
      <c r="CX19">
        <v>0.06</v>
      </c>
      <c r="CY19">
        <v>0.04</v>
      </c>
      <c r="CZ19">
        <v>16.594221958521651</v>
      </c>
      <c r="DA19">
        <v>0.37363561622909758</v>
      </c>
      <c r="DB19">
        <v>4.3458372644392167E-2</v>
      </c>
      <c r="DC19">
        <v>1</v>
      </c>
      <c r="DD19">
        <v>419.62248780487801</v>
      </c>
      <c r="DE19">
        <v>0.38448083623626522</v>
      </c>
      <c r="DF19">
        <v>4.5281300696230507E-2</v>
      </c>
      <c r="DG19">
        <v>-1</v>
      </c>
      <c r="DH19">
        <v>1999.982</v>
      </c>
      <c r="DI19">
        <v>-5.9013657176678003E-2</v>
      </c>
      <c r="DJ19">
        <v>0.1204408568551649</v>
      </c>
      <c r="DK19">
        <v>1</v>
      </c>
      <c r="DL19">
        <v>2</v>
      </c>
      <c r="DM19">
        <v>2</v>
      </c>
      <c r="DN19" t="s">
        <v>355</v>
      </c>
      <c r="DO19">
        <v>2.6965499999999998</v>
      </c>
      <c r="DP19">
        <v>2.6624500000000002</v>
      </c>
      <c r="DQ19">
        <v>9.5516599999999993E-2</v>
      </c>
      <c r="DR19">
        <v>9.8064700000000005E-2</v>
      </c>
      <c r="DS19">
        <v>7.8006500000000006E-2</v>
      </c>
      <c r="DT19">
        <v>6.5347299999999997E-2</v>
      </c>
      <c r="DU19">
        <v>27454.6</v>
      </c>
      <c r="DV19">
        <v>30910.3</v>
      </c>
      <c r="DW19">
        <v>28553.3</v>
      </c>
      <c r="DX19">
        <v>32848.199999999997</v>
      </c>
      <c r="DY19">
        <v>36599.5</v>
      </c>
      <c r="DZ19">
        <v>41589.300000000003</v>
      </c>
      <c r="EA19">
        <v>41905</v>
      </c>
      <c r="EB19">
        <v>47363.4</v>
      </c>
      <c r="EC19">
        <v>1.8581700000000001</v>
      </c>
      <c r="ED19">
        <v>2.2176300000000002</v>
      </c>
      <c r="EE19">
        <v>-2.3543800000000001E-3</v>
      </c>
      <c r="EF19">
        <v>0</v>
      </c>
      <c r="EG19">
        <v>17.2303</v>
      </c>
      <c r="EH19">
        <v>999.9</v>
      </c>
      <c r="EI19">
        <v>42.2</v>
      </c>
      <c r="EJ19">
        <v>28.6</v>
      </c>
      <c r="EK19">
        <v>16.473600000000001</v>
      </c>
      <c r="EL19">
        <v>62.728000000000002</v>
      </c>
      <c r="EM19">
        <v>4.09856</v>
      </c>
      <c r="EN19">
        <v>1</v>
      </c>
      <c r="EO19">
        <v>-0.53357699999999997</v>
      </c>
      <c r="EP19">
        <v>2.6669999999999998</v>
      </c>
      <c r="EQ19">
        <v>20.212299999999999</v>
      </c>
      <c r="ER19">
        <v>5.2280699999999998</v>
      </c>
      <c r="ES19">
        <v>12.0083</v>
      </c>
      <c r="ET19">
        <v>4.9898999999999996</v>
      </c>
      <c r="EU19">
        <v>3.3050000000000002</v>
      </c>
      <c r="EV19">
        <v>6316.6</v>
      </c>
      <c r="EW19">
        <v>9843.6</v>
      </c>
      <c r="EX19">
        <v>503</v>
      </c>
      <c r="EY19">
        <v>60.4</v>
      </c>
      <c r="EZ19">
        <v>1.8527199999999999</v>
      </c>
      <c r="FA19">
        <v>1.8615699999999999</v>
      </c>
      <c r="FB19">
        <v>1.8606499999999999</v>
      </c>
      <c r="FC19">
        <v>1.85669</v>
      </c>
      <c r="FD19">
        <v>1.8609599999999999</v>
      </c>
      <c r="FE19">
        <v>1.8573</v>
      </c>
      <c r="FF19">
        <v>1.8593599999999999</v>
      </c>
      <c r="FG19">
        <v>1.8622000000000001</v>
      </c>
      <c r="FH19">
        <v>0</v>
      </c>
      <c r="FI19">
        <v>0</v>
      </c>
      <c r="FJ19">
        <v>0</v>
      </c>
      <c r="FK19">
        <v>0</v>
      </c>
      <c r="FL19" t="s">
        <v>356</v>
      </c>
      <c r="FM19" t="s">
        <v>357</v>
      </c>
      <c r="FN19" t="s">
        <v>358</v>
      </c>
      <c r="FO19" t="s">
        <v>358</v>
      </c>
      <c r="FP19" t="s">
        <v>358</v>
      </c>
      <c r="FQ19" t="s">
        <v>358</v>
      </c>
      <c r="FR19">
        <v>0</v>
      </c>
      <c r="FS19">
        <v>100</v>
      </c>
      <c r="FT19">
        <v>100</v>
      </c>
      <c r="FU19">
        <v>-2.742</v>
      </c>
      <c r="FV19">
        <v>-0.33800000000000002</v>
      </c>
      <c r="FW19">
        <v>-1.2966258799309189</v>
      </c>
      <c r="FX19">
        <v>-4.0117494158234393E-3</v>
      </c>
      <c r="FY19">
        <v>1.087516141204025E-6</v>
      </c>
      <c r="FZ19">
        <v>-8.657206703991749E-11</v>
      </c>
      <c r="GA19">
        <v>-0.33800500000000078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2.1</v>
      </c>
      <c r="GJ19">
        <v>1.9</v>
      </c>
      <c r="GK19">
        <v>1.0363800000000001</v>
      </c>
      <c r="GL19">
        <v>2.3815900000000001</v>
      </c>
      <c r="GM19">
        <v>1.5942400000000001</v>
      </c>
      <c r="GN19">
        <v>2.3168899999999999</v>
      </c>
      <c r="GO19">
        <v>1.40015</v>
      </c>
      <c r="GP19">
        <v>2.34863</v>
      </c>
      <c r="GQ19">
        <v>31.237400000000001</v>
      </c>
      <c r="GR19">
        <v>15.716900000000001</v>
      </c>
      <c r="GS19">
        <v>18</v>
      </c>
      <c r="GT19">
        <v>386.55200000000002</v>
      </c>
      <c r="GU19">
        <v>660.42499999999995</v>
      </c>
      <c r="GV19">
        <v>14.442299999999999</v>
      </c>
      <c r="GW19">
        <v>20.099900000000002</v>
      </c>
      <c r="GX19">
        <v>29.9999</v>
      </c>
      <c r="GY19">
        <v>20.114799999999999</v>
      </c>
      <c r="GZ19">
        <v>20.084700000000002</v>
      </c>
      <c r="HA19">
        <v>20.8049</v>
      </c>
      <c r="HB19">
        <v>30</v>
      </c>
      <c r="HC19">
        <v>-30</v>
      </c>
      <c r="HD19">
        <v>14.419700000000001</v>
      </c>
      <c r="HE19">
        <v>419.70800000000003</v>
      </c>
      <c r="HF19">
        <v>0</v>
      </c>
      <c r="HG19">
        <v>104.828</v>
      </c>
      <c r="HH19">
        <v>104.33799999999999</v>
      </c>
    </row>
    <row r="20" spans="1:216" x14ac:dyDescent="0.2">
      <c r="A20">
        <v>2</v>
      </c>
      <c r="B20">
        <v>1689723246.5999999</v>
      </c>
      <c r="C20">
        <v>60.5</v>
      </c>
      <c r="D20" t="s">
        <v>359</v>
      </c>
      <c r="E20" t="s">
        <v>360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>
        <v>1689723246.5999999</v>
      </c>
      <c r="M20">
        <f t="shared" si="0"/>
        <v>2.1880528581787705E-3</v>
      </c>
      <c r="N20">
        <f t="shared" si="1"/>
        <v>2.1880528581787706</v>
      </c>
      <c r="O20">
        <f t="shared" si="2"/>
        <v>16.23149653364316</v>
      </c>
      <c r="P20">
        <f t="shared" si="3"/>
        <v>400.02499999999998</v>
      </c>
      <c r="Q20">
        <f t="shared" si="4"/>
        <v>292.5377103526356</v>
      </c>
      <c r="R20">
        <f t="shared" si="5"/>
        <v>29.46546779234782</v>
      </c>
      <c r="S20">
        <f t="shared" si="6"/>
        <v>40.291980611407496</v>
      </c>
      <c r="T20">
        <f t="shared" si="7"/>
        <v>0.26247901861826983</v>
      </c>
      <c r="U20">
        <f t="shared" si="8"/>
        <v>3.2839353921096812</v>
      </c>
      <c r="V20">
        <f t="shared" si="9"/>
        <v>0.25135595909097819</v>
      </c>
      <c r="W20">
        <f t="shared" si="10"/>
        <v>0.1580575573010301</v>
      </c>
      <c r="X20">
        <f t="shared" si="11"/>
        <v>297.69242400000002</v>
      </c>
      <c r="Y20">
        <f t="shared" si="12"/>
        <v>19.064439504754812</v>
      </c>
      <c r="Z20">
        <f t="shared" si="13"/>
        <v>19.064439504754812</v>
      </c>
      <c r="AA20">
        <f t="shared" si="14"/>
        <v>2.2140636104533571</v>
      </c>
      <c r="AB20">
        <f t="shared" si="15"/>
        <v>65.343462042814934</v>
      </c>
      <c r="AC20">
        <f t="shared" si="16"/>
        <v>1.3527892106684101</v>
      </c>
      <c r="AD20">
        <f t="shared" si="17"/>
        <v>2.0702747732925801</v>
      </c>
      <c r="AE20">
        <f t="shared" si="18"/>
        <v>0.86127439978494702</v>
      </c>
      <c r="AF20">
        <f t="shared" si="19"/>
        <v>-96.493131045683782</v>
      </c>
      <c r="AG20">
        <f t="shared" si="20"/>
        <v>-189.81535706282176</v>
      </c>
      <c r="AH20">
        <f t="shared" si="21"/>
        <v>-11.447005469406999</v>
      </c>
      <c r="AI20">
        <f t="shared" si="22"/>
        <v>-6.3069577912500563E-2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55023.378859052238</v>
      </c>
      <c r="AO20">
        <f t="shared" si="26"/>
        <v>1799.94</v>
      </c>
      <c r="AP20">
        <f t="shared" si="27"/>
        <v>1517.3496</v>
      </c>
      <c r="AQ20">
        <f t="shared" si="28"/>
        <v>0.84300010000333347</v>
      </c>
      <c r="AR20">
        <f t="shared" si="29"/>
        <v>0.16539019300643354</v>
      </c>
      <c r="AS20">
        <v>1689723246.5999999</v>
      </c>
      <c r="AT20">
        <v>400.02499999999998</v>
      </c>
      <c r="AU20">
        <v>419.51499999999999</v>
      </c>
      <c r="AV20">
        <v>13.4307</v>
      </c>
      <c r="AW20">
        <v>10.971299999999999</v>
      </c>
      <c r="AX20">
        <v>402.767</v>
      </c>
      <c r="AY20">
        <v>13.768700000000001</v>
      </c>
      <c r="AZ20">
        <v>400.065</v>
      </c>
      <c r="BA20">
        <v>100.669</v>
      </c>
      <c r="BB20">
        <v>5.4656299999999998E-2</v>
      </c>
      <c r="BC20">
        <v>17.9923</v>
      </c>
      <c r="BD20">
        <v>17.110900000000001</v>
      </c>
      <c r="BE20">
        <v>999.9</v>
      </c>
      <c r="BF20">
        <v>0</v>
      </c>
      <c r="BG20">
        <v>0</v>
      </c>
      <c r="BH20">
        <v>10027.5</v>
      </c>
      <c r="BI20">
        <v>0</v>
      </c>
      <c r="BJ20">
        <v>53.772199999999998</v>
      </c>
      <c r="BK20">
        <v>-19.489799999999999</v>
      </c>
      <c r="BL20">
        <v>405.471</v>
      </c>
      <c r="BM20">
        <v>424.16899999999998</v>
      </c>
      <c r="BN20">
        <v>2.45932</v>
      </c>
      <c r="BO20">
        <v>419.51499999999999</v>
      </c>
      <c r="BP20">
        <v>10.971299999999999</v>
      </c>
      <c r="BQ20">
        <v>1.35205</v>
      </c>
      <c r="BR20">
        <v>1.1044700000000001</v>
      </c>
      <c r="BS20">
        <v>11.3903</v>
      </c>
      <c r="BT20">
        <v>8.3726299999999991</v>
      </c>
      <c r="BU20">
        <v>1799.94</v>
      </c>
      <c r="BV20">
        <v>0.89999399999999996</v>
      </c>
      <c r="BW20">
        <v>0.100006</v>
      </c>
      <c r="BX20">
        <v>0</v>
      </c>
      <c r="BY20">
        <v>2.9036</v>
      </c>
      <c r="BZ20">
        <v>0</v>
      </c>
      <c r="CA20">
        <v>12536.6</v>
      </c>
      <c r="CB20">
        <v>14599.8</v>
      </c>
      <c r="CC20">
        <v>41.75</v>
      </c>
      <c r="CD20">
        <v>41.25</v>
      </c>
      <c r="CE20">
        <v>41.436999999999998</v>
      </c>
      <c r="CF20">
        <v>41.125</v>
      </c>
      <c r="CG20">
        <v>40.311999999999998</v>
      </c>
      <c r="CH20">
        <v>1619.94</v>
      </c>
      <c r="CI20">
        <v>180</v>
      </c>
      <c r="CJ20">
        <v>0</v>
      </c>
      <c r="CK20">
        <v>1689723258.2</v>
      </c>
      <c r="CL20">
        <v>0</v>
      </c>
      <c r="CM20">
        <v>1689723069.0999999</v>
      </c>
      <c r="CN20" t="s">
        <v>354</v>
      </c>
      <c r="CO20">
        <v>1689723062.0999999</v>
      </c>
      <c r="CP20">
        <v>1689723069.0999999</v>
      </c>
      <c r="CQ20">
        <v>71</v>
      </c>
      <c r="CR20">
        <v>-4.4999999999999998E-2</v>
      </c>
      <c r="CS20">
        <v>-8.9999999999999993E-3</v>
      </c>
      <c r="CT20">
        <v>-2.8029999999999999</v>
      </c>
      <c r="CU20">
        <v>-0.33800000000000002</v>
      </c>
      <c r="CV20">
        <v>420</v>
      </c>
      <c r="CW20">
        <v>11</v>
      </c>
      <c r="CX20">
        <v>0.06</v>
      </c>
      <c r="CY20">
        <v>0.04</v>
      </c>
      <c r="CZ20">
        <v>16.44338535165793</v>
      </c>
      <c r="DA20">
        <v>0.41268307551046968</v>
      </c>
      <c r="DB20">
        <v>4.6570460034441513E-2</v>
      </c>
      <c r="DC20">
        <v>1</v>
      </c>
      <c r="DD20">
        <v>419.50245000000001</v>
      </c>
      <c r="DE20">
        <v>0.26276172607816439</v>
      </c>
      <c r="DF20">
        <v>3.175921126224783E-2</v>
      </c>
      <c r="DG20">
        <v>-1</v>
      </c>
      <c r="DH20">
        <v>1799.9749999999999</v>
      </c>
      <c r="DI20">
        <v>3.3570640822686959E-2</v>
      </c>
      <c r="DJ20">
        <v>0.1044270080008082</v>
      </c>
      <c r="DK20">
        <v>1</v>
      </c>
      <c r="DL20">
        <v>2</v>
      </c>
      <c r="DM20">
        <v>2</v>
      </c>
      <c r="DN20" t="s">
        <v>355</v>
      </c>
      <c r="DO20">
        <v>2.69679</v>
      </c>
      <c r="DP20">
        <v>2.6617799999999998</v>
      </c>
      <c r="DQ20">
        <v>9.5533800000000002E-2</v>
      </c>
      <c r="DR20">
        <v>9.80515E-2</v>
      </c>
      <c r="DS20">
        <v>7.8027399999999997E-2</v>
      </c>
      <c r="DT20">
        <v>6.5281199999999998E-2</v>
      </c>
      <c r="DU20">
        <v>27455.599999999999</v>
      </c>
      <c r="DV20">
        <v>30912.3</v>
      </c>
      <c r="DW20">
        <v>28554.7</v>
      </c>
      <c r="DX20">
        <v>32849.800000000003</v>
      </c>
      <c r="DY20">
        <v>36600.199999999997</v>
      </c>
      <c r="DZ20">
        <v>41594.5</v>
      </c>
      <c r="EA20">
        <v>41906.699999999997</v>
      </c>
      <c r="EB20">
        <v>47365.9</v>
      </c>
      <c r="EC20">
        <v>1.85893</v>
      </c>
      <c r="ED20">
        <v>2.2183999999999999</v>
      </c>
      <c r="EE20">
        <v>-5.35697E-3</v>
      </c>
      <c r="EF20">
        <v>0</v>
      </c>
      <c r="EG20">
        <v>17.1999</v>
      </c>
      <c r="EH20">
        <v>999.9</v>
      </c>
      <c r="EI20">
        <v>42.2</v>
      </c>
      <c r="EJ20">
        <v>28.6</v>
      </c>
      <c r="EK20">
        <v>16.472899999999999</v>
      </c>
      <c r="EL20">
        <v>62.698</v>
      </c>
      <c r="EM20">
        <v>4.5472799999999998</v>
      </c>
      <c r="EN20">
        <v>1</v>
      </c>
      <c r="EO20">
        <v>-0.53781500000000004</v>
      </c>
      <c r="EP20">
        <v>2.2640699999999998</v>
      </c>
      <c r="EQ20">
        <v>20.220199999999998</v>
      </c>
      <c r="ER20">
        <v>5.22912</v>
      </c>
      <c r="ES20">
        <v>12.006399999999999</v>
      </c>
      <c r="ET20">
        <v>4.9898499999999997</v>
      </c>
      <c r="EU20">
        <v>3.3050000000000002</v>
      </c>
      <c r="EV20">
        <v>6318.1</v>
      </c>
      <c r="EW20">
        <v>9849.5</v>
      </c>
      <c r="EX20">
        <v>503</v>
      </c>
      <c r="EY20">
        <v>60.4</v>
      </c>
      <c r="EZ20">
        <v>1.8527199999999999</v>
      </c>
      <c r="FA20">
        <v>1.8615699999999999</v>
      </c>
      <c r="FB20">
        <v>1.86066</v>
      </c>
      <c r="FC20">
        <v>1.85669</v>
      </c>
      <c r="FD20">
        <v>1.861</v>
      </c>
      <c r="FE20">
        <v>1.8573</v>
      </c>
      <c r="FF20">
        <v>1.8593999999999999</v>
      </c>
      <c r="FG20">
        <v>1.8622399999999999</v>
      </c>
      <c r="FH20">
        <v>0</v>
      </c>
      <c r="FI20">
        <v>0</v>
      </c>
      <c r="FJ20">
        <v>0</v>
      </c>
      <c r="FK20">
        <v>0</v>
      </c>
      <c r="FL20" t="s">
        <v>356</v>
      </c>
      <c r="FM20" t="s">
        <v>357</v>
      </c>
      <c r="FN20" t="s">
        <v>358</v>
      </c>
      <c r="FO20" t="s">
        <v>358</v>
      </c>
      <c r="FP20" t="s">
        <v>358</v>
      </c>
      <c r="FQ20" t="s">
        <v>358</v>
      </c>
      <c r="FR20">
        <v>0</v>
      </c>
      <c r="FS20">
        <v>100</v>
      </c>
      <c r="FT20">
        <v>100</v>
      </c>
      <c r="FU20">
        <v>-2.742</v>
      </c>
      <c r="FV20">
        <v>-0.33800000000000002</v>
      </c>
      <c r="FW20">
        <v>-1.2966258799309189</v>
      </c>
      <c r="FX20">
        <v>-4.0117494158234393E-3</v>
      </c>
      <c r="FY20">
        <v>1.087516141204025E-6</v>
      </c>
      <c r="FZ20">
        <v>-8.657206703991749E-11</v>
      </c>
      <c r="GA20">
        <v>-0.33800500000000078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3.1</v>
      </c>
      <c r="GJ20">
        <v>3</v>
      </c>
      <c r="GK20">
        <v>1.0363800000000001</v>
      </c>
      <c r="GL20">
        <v>2.3864700000000001</v>
      </c>
      <c r="GM20">
        <v>1.5942400000000001</v>
      </c>
      <c r="GN20">
        <v>2.3168899999999999</v>
      </c>
      <c r="GO20">
        <v>1.40015</v>
      </c>
      <c r="GP20">
        <v>2.2985799999999998</v>
      </c>
      <c r="GQ20">
        <v>31.193899999999999</v>
      </c>
      <c r="GR20">
        <v>15.7081</v>
      </c>
      <c r="GS20">
        <v>18</v>
      </c>
      <c r="GT20">
        <v>386.51600000000002</v>
      </c>
      <c r="GU20">
        <v>660.33</v>
      </c>
      <c r="GV20">
        <v>14.676600000000001</v>
      </c>
      <c r="GW20">
        <v>20.051500000000001</v>
      </c>
      <c r="GX20">
        <v>29.9999</v>
      </c>
      <c r="GY20">
        <v>20.0609</v>
      </c>
      <c r="GZ20">
        <v>20.030799999999999</v>
      </c>
      <c r="HA20">
        <v>20.797999999999998</v>
      </c>
      <c r="HB20">
        <v>30</v>
      </c>
      <c r="HC20">
        <v>-30</v>
      </c>
      <c r="HD20">
        <v>14.6836</v>
      </c>
      <c r="HE20">
        <v>419.53</v>
      </c>
      <c r="HF20">
        <v>0</v>
      </c>
      <c r="HG20">
        <v>104.833</v>
      </c>
      <c r="HH20">
        <v>104.34399999999999</v>
      </c>
    </row>
    <row r="21" spans="1:216" x14ac:dyDescent="0.2">
      <c r="A21">
        <v>3</v>
      </c>
      <c r="B21">
        <v>1689723307.0999999</v>
      </c>
      <c r="C21">
        <v>121</v>
      </c>
      <c r="D21" t="s">
        <v>361</v>
      </c>
      <c r="E21" t="s">
        <v>362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>
        <v>1689723307.0999999</v>
      </c>
      <c r="M21">
        <f t="shared" si="0"/>
        <v>2.139746943378954E-3</v>
      </c>
      <c r="N21">
        <f t="shared" si="1"/>
        <v>2.1397469433789542</v>
      </c>
      <c r="O21">
        <f t="shared" si="2"/>
        <v>16.0264106477402</v>
      </c>
      <c r="P21">
        <f t="shared" si="3"/>
        <v>400.017</v>
      </c>
      <c r="Q21">
        <f t="shared" si="4"/>
        <v>294.86666921942685</v>
      </c>
      <c r="R21">
        <f t="shared" si="5"/>
        <v>29.699681817833493</v>
      </c>
      <c r="S21">
        <f t="shared" si="6"/>
        <v>40.290676640985303</v>
      </c>
      <c r="T21">
        <f t="shared" si="7"/>
        <v>0.26497765239166748</v>
      </c>
      <c r="U21">
        <f t="shared" si="8"/>
        <v>3.271453083583618</v>
      </c>
      <c r="V21">
        <f t="shared" si="9"/>
        <v>0.25360549148818806</v>
      </c>
      <c r="W21">
        <f t="shared" si="10"/>
        <v>0.1594845030620349</v>
      </c>
      <c r="X21">
        <f t="shared" si="11"/>
        <v>248.122287</v>
      </c>
      <c r="Y21">
        <f t="shared" si="12"/>
        <v>18.81669241279501</v>
      </c>
      <c r="Z21">
        <f t="shared" si="13"/>
        <v>18.81669241279501</v>
      </c>
      <c r="AA21">
        <f t="shared" si="14"/>
        <v>2.1800817449461318</v>
      </c>
      <c r="AB21">
        <f t="shared" si="15"/>
        <v>64.96480735749526</v>
      </c>
      <c r="AC21">
        <f t="shared" si="16"/>
        <v>1.34512765308732</v>
      </c>
      <c r="AD21">
        <f t="shared" si="17"/>
        <v>2.0705482057157627</v>
      </c>
      <c r="AE21">
        <f t="shared" si="18"/>
        <v>0.83495409185881186</v>
      </c>
      <c r="AF21">
        <f t="shared" si="19"/>
        <v>-94.362840203011871</v>
      </c>
      <c r="AG21">
        <f t="shared" si="20"/>
        <v>-145.02818865771411</v>
      </c>
      <c r="AH21">
        <f t="shared" si="21"/>
        <v>-8.7683371125256588</v>
      </c>
      <c r="AI21">
        <f t="shared" si="22"/>
        <v>-3.7078973251652769E-2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54709.326577878826</v>
      </c>
      <c r="AO21">
        <f t="shared" si="26"/>
        <v>1500.23</v>
      </c>
      <c r="AP21">
        <f t="shared" si="27"/>
        <v>1264.6934999999999</v>
      </c>
      <c r="AQ21">
        <f t="shared" si="28"/>
        <v>0.84299974003986045</v>
      </c>
      <c r="AR21">
        <f t="shared" si="29"/>
        <v>0.16538949827693086</v>
      </c>
      <c r="AS21">
        <v>1689723307.0999999</v>
      </c>
      <c r="AT21">
        <v>400.017</v>
      </c>
      <c r="AU21">
        <v>419.24900000000002</v>
      </c>
      <c r="AV21">
        <v>13.354799999999999</v>
      </c>
      <c r="AW21">
        <v>10.9498</v>
      </c>
      <c r="AX21">
        <v>402.75799999999998</v>
      </c>
      <c r="AY21">
        <v>13.6928</v>
      </c>
      <c r="AZ21">
        <v>400.113</v>
      </c>
      <c r="BA21">
        <v>100.667</v>
      </c>
      <c r="BB21">
        <v>5.5410899999999999E-2</v>
      </c>
      <c r="BC21">
        <v>17.994399999999999</v>
      </c>
      <c r="BD21">
        <v>17.091999999999999</v>
      </c>
      <c r="BE21">
        <v>999.9</v>
      </c>
      <c r="BF21">
        <v>0</v>
      </c>
      <c r="BG21">
        <v>0</v>
      </c>
      <c r="BH21">
        <v>9968.1200000000008</v>
      </c>
      <c r="BI21">
        <v>0</v>
      </c>
      <c r="BJ21">
        <v>46.042700000000004</v>
      </c>
      <c r="BK21">
        <v>-19.232700000000001</v>
      </c>
      <c r="BL21">
        <v>405.43099999999998</v>
      </c>
      <c r="BM21">
        <v>423.89100000000002</v>
      </c>
      <c r="BN21">
        <v>2.4050400000000001</v>
      </c>
      <c r="BO21">
        <v>419.24900000000002</v>
      </c>
      <c r="BP21">
        <v>10.9498</v>
      </c>
      <c r="BQ21">
        <v>1.34439</v>
      </c>
      <c r="BR21">
        <v>1.1022799999999999</v>
      </c>
      <c r="BS21">
        <v>11.304600000000001</v>
      </c>
      <c r="BT21">
        <v>8.3434299999999997</v>
      </c>
      <c r="BU21">
        <v>1500.23</v>
      </c>
      <c r="BV21">
        <v>0.90000899999999995</v>
      </c>
      <c r="BW21">
        <v>9.9991300000000005E-2</v>
      </c>
      <c r="BX21">
        <v>0</v>
      </c>
      <c r="BY21">
        <v>2.7860999999999998</v>
      </c>
      <c r="BZ21">
        <v>0</v>
      </c>
      <c r="CA21">
        <v>10620</v>
      </c>
      <c r="CB21">
        <v>12168.9</v>
      </c>
      <c r="CC21">
        <v>41.625</v>
      </c>
      <c r="CD21">
        <v>41.311999999999998</v>
      </c>
      <c r="CE21">
        <v>41.561999999999998</v>
      </c>
      <c r="CF21">
        <v>40.811999999999998</v>
      </c>
      <c r="CG21">
        <v>40.125</v>
      </c>
      <c r="CH21">
        <v>1350.22</v>
      </c>
      <c r="CI21">
        <v>150.01</v>
      </c>
      <c r="CJ21">
        <v>0</v>
      </c>
      <c r="CK21">
        <v>1689723318.8</v>
      </c>
      <c r="CL21">
        <v>0</v>
      </c>
      <c r="CM21">
        <v>1689723069.0999999</v>
      </c>
      <c r="CN21" t="s">
        <v>354</v>
      </c>
      <c r="CO21">
        <v>1689723062.0999999</v>
      </c>
      <c r="CP21">
        <v>1689723069.0999999</v>
      </c>
      <c r="CQ21">
        <v>71</v>
      </c>
      <c r="CR21">
        <v>-4.4999999999999998E-2</v>
      </c>
      <c r="CS21">
        <v>-8.9999999999999993E-3</v>
      </c>
      <c r="CT21">
        <v>-2.8029999999999999</v>
      </c>
      <c r="CU21">
        <v>-0.33800000000000002</v>
      </c>
      <c r="CV21">
        <v>420</v>
      </c>
      <c r="CW21">
        <v>11</v>
      </c>
      <c r="CX21">
        <v>0.06</v>
      </c>
      <c r="CY21">
        <v>0.04</v>
      </c>
      <c r="CZ21">
        <v>16.22856897515263</v>
      </c>
      <c r="DA21">
        <v>4.505086148900192E-2</v>
      </c>
      <c r="DB21">
        <v>3.1625961436368331E-2</v>
      </c>
      <c r="DC21">
        <v>1</v>
      </c>
      <c r="DD21">
        <v>419.25956097560982</v>
      </c>
      <c r="DE21">
        <v>-8.9310104528522005E-2</v>
      </c>
      <c r="DF21">
        <v>1.9499904665789151E-2</v>
      </c>
      <c r="DG21">
        <v>-1</v>
      </c>
      <c r="DH21">
        <v>1500.0622499999999</v>
      </c>
      <c r="DI21">
        <v>0.51425460495516206</v>
      </c>
      <c r="DJ21">
        <v>0.13310686496198831</v>
      </c>
      <c r="DK21">
        <v>1</v>
      </c>
      <c r="DL21">
        <v>2</v>
      </c>
      <c r="DM21">
        <v>2</v>
      </c>
      <c r="DN21" t="s">
        <v>355</v>
      </c>
      <c r="DO21">
        <v>2.6970100000000001</v>
      </c>
      <c r="DP21">
        <v>2.6620300000000001</v>
      </c>
      <c r="DQ21">
        <v>9.5542199999999994E-2</v>
      </c>
      <c r="DR21">
        <v>9.8016000000000006E-2</v>
      </c>
      <c r="DS21">
        <v>7.7715400000000004E-2</v>
      </c>
      <c r="DT21">
        <v>6.5192E-2</v>
      </c>
      <c r="DU21">
        <v>27457.1</v>
      </c>
      <c r="DV21">
        <v>30914.400000000001</v>
      </c>
      <c r="DW21">
        <v>28556.3</v>
      </c>
      <c r="DX21">
        <v>32850.5</v>
      </c>
      <c r="DY21">
        <v>36615.300000000003</v>
      </c>
      <c r="DZ21">
        <v>41599.599999999999</v>
      </c>
      <c r="EA21">
        <v>41909.5</v>
      </c>
      <c r="EB21">
        <v>47367.1</v>
      </c>
      <c r="EC21">
        <v>1.8594200000000001</v>
      </c>
      <c r="ED21">
        <v>2.2187199999999998</v>
      </c>
      <c r="EE21">
        <v>-1.9930299999999998E-3</v>
      </c>
      <c r="EF21">
        <v>0</v>
      </c>
      <c r="EG21">
        <v>17.1251</v>
      </c>
      <c r="EH21">
        <v>999.9</v>
      </c>
      <c r="EI21">
        <v>42.1</v>
      </c>
      <c r="EJ21">
        <v>28.6</v>
      </c>
      <c r="EK21">
        <v>16.433800000000002</v>
      </c>
      <c r="EL21">
        <v>63.198</v>
      </c>
      <c r="EM21">
        <v>4.6594499999999996</v>
      </c>
      <c r="EN21">
        <v>1</v>
      </c>
      <c r="EO21">
        <v>-0.541354</v>
      </c>
      <c r="EP21">
        <v>2.0822699999999998</v>
      </c>
      <c r="EQ21">
        <v>20.222799999999999</v>
      </c>
      <c r="ER21">
        <v>5.2289700000000003</v>
      </c>
      <c r="ES21">
        <v>12.0083</v>
      </c>
      <c r="ET21">
        <v>4.9899500000000003</v>
      </c>
      <c r="EU21">
        <v>3.3050000000000002</v>
      </c>
      <c r="EV21">
        <v>6319.5</v>
      </c>
      <c r="EW21">
        <v>9855.4</v>
      </c>
      <c r="EX21">
        <v>503</v>
      </c>
      <c r="EY21">
        <v>60.4</v>
      </c>
      <c r="EZ21">
        <v>1.8527199999999999</v>
      </c>
      <c r="FA21">
        <v>1.8615699999999999</v>
      </c>
      <c r="FB21">
        <v>1.86066</v>
      </c>
      <c r="FC21">
        <v>1.85669</v>
      </c>
      <c r="FD21">
        <v>1.86097</v>
      </c>
      <c r="FE21">
        <v>1.8573</v>
      </c>
      <c r="FF21">
        <v>1.85937</v>
      </c>
      <c r="FG21">
        <v>1.8622099999999999</v>
      </c>
      <c r="FH21">
        <v>0</v>
      </c>
      <c r="FI21">
        <v>0</v>
      </c>
      <c r="FJ21">
        <v>0</v>
      </c>
      <c r="FK21">
        <v>0</v>
      </c>
      <c r="FL21" t="s">
        <v>356</v>
      </c>
      <c r="FM21" t="s">
        <v>357</v>
      </c>
      <c r="FN21" t="s">
        <v>358</v>
      </c>
      <c r="FO21" t="s">
        <v>358</v>
      </c>
      <c r="FP21" t="s">
        <v>358</v>
      </c>
      <c r="FQ21" t="s">
        <v>358</v>
      </c>
      <c r="FR21">
        <v>0</v>
      </c>
      <c r="FS21">
        <v>100</v>
      </c>
      <c r="FT21">
        <v>100</v>
      </c>
      <c r="FU21">
        <v>-2.7410000000000001</v>
      </c>
      <c r="FV21">
        <v>-0.33800000000000002</v>
      </c>
      <c r="FW21">
        <v>-1.2966258799309189</v>
      </c>
      <c r="FX21">
        <v>-4.0117494158234393E-3</v>
      </c>
      <c r="FY21">
        <v>1.087516141204025E-6</v>
      </c>
      <c r="FZ21">
        <v>-8.657206703991749E-11</v>
      </c>
      <c r="GA21">
        <v>-0.33800500000000078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4.0999999999999996</v>
      </c>
      <c r="GJ21">
        <v>4</v>
      </c>
      <c r="GK21">
        <v>1.0351600000000001</v>
      </c>
      <c r="GL21">
        <v>2.3901400000000002</v>
      </c>
      <c r="GM21">
        <v>1.5942400000000001</v>
      </c>
      <c r="GN21">
        <v>2.3168899999999999</v>
      </c>
      <c r="GO21">
        <v>1.40015</v>
      </c>
      <c r="GP21">
        <v>2.2302200000000001</v>
      </c>
      <c r="GQ21">
        <v>31.1722</v>
      </c>
      <c r="GR21">
        <v>15.699299999999999</v>
      </c>
      <c r="GS21">
        <v>18</v>
      </c>
      <c r="GT21">
        <v>386.39100000000002</v>
      </c>
      <c r="GU21">
        <v>659.88199999999995</v>
      </c>
      <c r="GV21">
        <v>14.864100000000001</v>
      </c>
      <c r="GW21">
        <v>20.008299999999998</v>
      </c>
      <c r="GX21">
        <v>29.9999</v>
      </c>
      <c r="GY21">
        <v>20.0122</v>
      </c>
      <c r="GZ21">
        <v>19.979700000000001</v>
      </c>
      <c r="HA21">
        <v>20.788699999999999</v>
      </c>
      <c r="HB21">
        <v>30</v>
      </c>
      <c r="HC21">
        <v>-30</v>
      </c>
      <c r="HD21">
        <v>14.864800000000001</v>
      </c>
      <c r="HE21">
        <v>419.22699999999998</v>
      </c>
      <c r="HF21">
        <v>0</v>
      </c>
      <c r="HG21">
        <v>104.84</v>
      </c>
      <c r="HH21">
        <v>104.346</v>
      </c>
    </row>
    <row r="22" spans="1:216" x14ac:dyDescent="0.2">
      <c r="A22">
        <v>4</v>
      </c>
      <c r="B22">
        <v>1689723367.5999999</v>
      </c>
      <c r="C22">
        <v>181.5</v>
      </c>
      <c r="D22" t="s">
        <v>363</v>
      </c>
      <c r="E22" t="s">
        <v>364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>
        <v>1689723367.5999999</v>
      </c>
      <c r="M22">
        <f t="shared" si="0"/>
        <v>2.0925391712628993E-3</v>
      </c>
      <c r="N22">
        <f t="shared" si="1"/>
        <v>2.0925391712628993</v>
      </c>
      <c r="O22">
        <f t="shared" si="2"/>
        <v>15.858905797853883</v>
      </c>
      <c r="P22">
        <f t="shared" si="3"/>
        <v>399.97899999999998</v>
      </c>
      <c r="Q22">
        <f t="shared" si="4"/>
        <v>296.57596356054597</v>
      </c>
      <c r="R22">
        <f t="shared" si="5"/>
        <v>29.871744724801992</v>
      </c>
      <c r="S22">
        <f t="shared" si="6"/>
        <v>40.2867125165468</v>
      </c>
      <c r="T22">
        <f t="shared" si="7"/>
        <v>0.26657000552600135</v>
      </c>
      <c r="U22">
        <f t="shared" si="8"/>
        <v>3.2772198866267139</v>
      </c>
      <c r="V22">
        <f t="shared" si="9"/>
        <v>0.25508325358670036</v>
      </c>
      <c r="W22">
        <f t="shared" si="10"/>
        <v>0.16041782371314173</v>
      </c>
      <c r="X22">
        <f t="shared" si="11"/>
        <v>206.75134289166289</v>
      </c>
      <c r="Y22">
        <f t="shared" si="12"/>
        <v>18.587667991077886</v>
      </c>
      <c r="Z22">
        <f t="shared" si="13"/>
        <v>18.587667991077886</v>
      </c>
      <c r="AA22">
        <f t="shared" si="14"/>
        <v>2.1490756096200752</v>
      </c>
      <c r="AB22">
        <f t="shared" si="15"/>
        <v>64.650599655438768</v>
      </c>
      <c r="AC22">
        <f t="shared" si="16"/>
        <v>1.33711568525076</v>
      </c>
      <c r="AD22">
        <f t="shared" si="17"/>
        <v>2.0682185352913032</v>
      </c>
      <c r="AE22">
        <f t="shared" si="18"/>
        <v>0.81195992436931519</v>
      </c>
      <c r="AF22">
        <f t="shared" si="19"/>
        <v>-92.280977452693861</v>
      </c>
      <c r="AG22">
        <f t="shared" si="20"/>
        <v>-107.9820642925178</v>
      </c>
      <c r="AH22">
        <f t="shared" si="21"/>
        <v>-6.5087718592635699</v>
      </c>
      <c r="AI22">
        <f t="shared" si="22"/>
        <v>-2.0470712812340253E-2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54857.52179124111</v>
      </c>
      <c r="AO22">
        <f t="shared" si="26"/>
        <v>1250.0899999999999</v>
      </c>
      <c r="AP22">
        <f t="shared" si="27"/>
        <v>1053.8253299956802</v>
      </c>
      <c r="AQ22">
        <f t="shared" si="28"/>
        <v>0.8429995680276462</v>
      </c>
      <c r="AR22">
        <f t="shared" si="29"/>
        <v>0.1653891662933572</v>
      </c>
      <c r="AS22">
        <v>1689723367.5999999</v>
      </c>
      <c r="AT22">
        <v>399.97899999999998</v>
      </c>
      <c r="AU22">
        <v>419.00400000000002</v>
      </c>
      <c r="AV22">
        <v>13.2753</v>
      </c>
      <c r="AW22">
        <v>10.922499999999999</v>
      </c>
      <c r="AX22">
        <v>402.721</v>
      </c>
      <c r="AY22">
        <v>13.613300000000001</v>
      </c>
      <c r="AZ22">
        <v>399.99900000000002</v>
      </c>
      <c r="BA22">
        <v>100.667</v>
      </c>
      <c r="BB22">
        <v>5.5069199999999999E-2</v>
      </c>
      <c r="BC22">
        <v>17.976500000000001</v>
      </c>
      <c r="BD22">
        <v>17.086200000000002</v>
      </c>
      <c r="BE22">
        <v>999.9</v>
      </c>
      <c r="BF22">
        <v>0</v>
      </c>
      <c r="BG22">
        <v>0</v>
      </c>
      <c r="BH22">
        <v>9995.6200000000008</v>
      </c>
      <c r="BI22">
        <v>0</v>
      </c>
      <c r="BJ22">
        <v>43.8979</v>
      </c>
      <c r="BK22">
        <v>-19.025200000000002</v>
      </c>
      <c r="BL22">
        <v>405.36</v>
      </c>
      <c r="BM22">
        <v>423.63099999999997</v>
      </c>
      <c r="BN22">
        <v>2.35277</v>
      </c>
      <c r="BO22">
        <v>419.00400000000002</v>
      </c>
      <c r="BP22">
        <v>10.922499999999999</v>
      </c>
      <c r="BQ22">
        <v>1.33639</v>
      </c>
      <c r="BR22">
        <v>1.09954</v>
      </c>
      <c r="BS22">
        <v>11.214499999999999</v>
      </c>
      <c r="BT22">
        <v>8.3067399999999996</v>
      </c>
      <c r="BU22">
        <v>1250.0899999999999</v>
      </c>
      <c r="BV22">
        <v>0.90001100000000001</v>
      </c>
      <c r="BW22">
        <v>9.9988599999999997E-2</v>
      </c>
      <c r="BX22">
        <v>0</v>
      </c>
      <c r="BY22">
        <v>2.7812999999999999</v>
      </c>
      <c r="BZ22">
        <v>0</v>
      </c>
      <c r="CA22">
        <v>9394.19</v>
      </c>
      <c r="CB22">
        <v>10139.9</v>
      </c>
      <c r="CC22">
        <v>39.25</v>
      </c>
      <c r="CD22">
        <v>39.5</v>
      </c>
      <c r="CE22">
        <v>39.625</v>
      </c>
      <c r="CF22">
        <v>38.125</v>
      </c>
      <c r="CG22">
        <v>38.061999999999998</v>
      </c>
      <c r="CH22">
        <v>1125.0899999999999</v>
      </c>
      <c r="CI22">
        <v>124.99</v>
      </c>
      <c r="CJ22">
        <v>0</v>
      </c>
      <c r="CK22">
        <v>1689723379.4000001</v>
      </c>
      <c r="CL22">
        <v>0</v>
      </c>
      <c r="CM22">
        <v>1689723069.0999999</v>
      </c>
      <c r="CN22" t="s">
        <v>354</v>
      </c>
      <c r="CO22">
        <v>1689723062.0999999</v>
      </c>
      <c r="CP22">
        <v>1689723069.0999999</v>
      </c>
      <c r="CQ22">
        <v>71</v>
      </c>
      <c r="CR22">
        <v>-4.4999999999999998E-2</v>
      </c>
      <c r="CS22">
        <v>-8.9999999999999993E-3</v>
      </c>
      <c r="CT22">
        <v>-2.8029999999999999</v>
      </c>
      <c r="CU22">
        <v>-0.33800000000000002</v>
      </c>
      <c r="CV22">
        <v>420</v>
      </c>
      <c r="CW22">
        <v>11</v>
      </c>
      <c r="CX22">
        <v>0.06</v>
      </c>
      <c r="CY22">
        <v>0.04</v>
      </c>
      <c r="CZ22">
        <v>16.051422722886681</v>
      </c>
      <c r="DA22">
        <v>7.17495059039059E-2</v>
      </c>
      <c r="DB22">
        <v>3.7657284183004937E-2</v>
      </c>
      <c r="DC22">
        <v>1</v>
      </c>
      <c r="DD22">
        <v>419.01395121951208</v>
      </c>
      <c r="DE22">
        <v>7.4989547038531376E-2</v>
      </c>
      <c r="DF22">
        <v>3.9954822792327663E-2</v>
      </c>
      <c r="DG22">
        <v>-1</v>
      </c>
      <c r="DH22">
        <v>1250.0341463414629</v>
      </c>
      <c r="DI22">
        <v>0.2060708522422014</v>
      </c>
      <c r="DJ22">
        <v>0.1106516310870559</v>
      </c>
      <c r="DK22">
        <v>1</v>
      </c>
      <c r="DL22">
        <v>2</v>
      </c>
      <c r="DM22">
        <v>2</v>
      </c>
      <c r="DN22" t="s">
        <v>355</v>
      </c>
      <c r="DO22">
        <v>2.6967400000000001</v>
      </c>
      <c r="DP22">
        <v>2.6619199999999998</v>
      </c>
      <c r="DQ22">
        <v>9.55458E-2</v>
      </c>
      <c r="DR22">
        <v>9.7984299999999996E-2</v>
      </c>
      <c r="DS22">
        <v>7.7387300000000006E-2</v>
      </c>
      <c r="DT22">
        <v>6.5077099999999999E-2</v>
      </c>
      <c r="DU22">
        <v>27458.1</v>
      </c>
      <c r="DV22">
        <v>30916.2</v>
      </c>
      <c r="DW22">
        <v>28557.3</v>
      </c>
      <c r="DX22">
        <v>32851.1</v>
      </c>
      <c r="DY22">
        <v>36630</v>
      </c>
      <c r="DZ22">
        <v>41605.5</v>
      </c>
      <c r="EA22">
        <v>41911.1</v>
      </c>
      <c r="EB22">
        <v>47367.8</v>
      </c>
      <c r="EC22">
        <v>1.85982</v>
      </c>
      <c r="ED22">
        <v>2.2198500000000001</v>
      </c>
      <c r="EE22">
        <v>-1.60933E-3</v>
      </c>
      <c r="EF22">
        <v>0</v>
      </c>
      <c r="EG22">
        <v>17.1129</v>
      </c>
      <c r="EH22">
        <v>999.9</v>
      </c>
      <c r="EI22">
        <v>42.1</v>
      </c>
      <c r="EJ22">
        <v>28.6</v>
      </c>
      <c r="EK22">
        <v>16.433299999999999</v>
      </c>
      <c r="EL22">
        <v>63.287999999999997</v>
      </c>
      <c r="EM22">
        <v>4.2507999999999999</v>
      </c>
      <c r="EN22">
        <v>1</v>
      </c>
      <c r="EO22">
        <v>-0.54391</v>
      </c>
      <c r="EP22">
        <v>1.9125099999999999</v>
      </c>
      <c r="EQ22">
        <v>20.226900000000001</v>
      </c>
      <c r="ER22">
        <v>5.22912</v>
      </c>
      <c r="ES22">
        <v>12.0092</v>
      </c>
      <c r="ET22">
        <v>4.99</v>
      </c>
      <c r="EU22">
        <v>3.3050000000000002</v>
      </c>
      <c r="EV22">
        <v>6320.8</v>
      </c>
      <c r="EW22">
        <v>9860.4</v>
      </c>
      <c r="EX22">
        <v>503</v>
      </c>
      <c r="EY22">
        <v>60.4</v>
      </c>
      <c r="EZ22">
        <v>1.8527199999999999</v>
      </c>
      <c r="FA22">
        <v>1.8615600000000001</v>
      </c>
      <c r="FB22">
        <v>1.8606400000000001</v>
      </c>
      <c r="FC22">
        <v>1.85669</v>
      </c>
      <c r="FD22">
        <v>1.8609599999999999</v>
      </c>
      <c r="FE22">
        <v>1.85727</v>
      </c>
      <c r="FF22">
        <v>1.85934</v>
      </c>
      <c r="FG22">
        <v>1.8622099999999999</v>
      </c>
      <c r="FH22">
        <v>0</v>
      </c>
      <c r="FI22">
        <v>0</v>
      </c>
      <c r="FJ22">
        <v>0</v>
      </c>
      <c r="FK22">
        <v>0</v>
      </c>
      <c r="FL22" t="s">
        <v>356</v>
      </c>
      <c r="FM22" t="s">
        <v>357</v>
      </c>
      <c r="FN22" t="s">
        <v>358</v>
      </c>
      <c r="FO22" t="s">
        <v>358</v>
      </c>
      <c r="FP22" t="s">
        <v>358</v>
      </c>
      <c r="FQ22" t="s">
        <v>358</v>
      </c>
      <c r="FR22">
        <v>0</v>
      </c>
      <c r="FS22">
        <v>100</v>
      </c>
      <c r="FT22">
        <v>100</v>
      </c>
      <c r="FU22">
        <v>-2.742</v>
      </c>
      <c r="FV22">
        <v>-0.33800000000000002</v>
      </c>
      <c r="FW22">
        <v>-1.2966258799309189</v>
      </c>
      <c r="FX22">
        <v>-4.0117494158234393E-3</v>
      </c>
      <c r="FY22">
        <v>1.087516141204025E-6</v>
      </c>
      <c r="FZ22">
        <v>-8.657206703991749E-11</v>
      </c>
      <c r="GA22">
        <v>-0.33800500000000078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5.0999999999999996</v>
      </c>
      <c r="GJ22">
        <v>5</v>
      </c>
      <c r="GK22">
        <v>1.0351600000000001</v>
      </c>
      <c r="GL22">
        <v>2.3828100000000001</v>
      </c>
      <c r="GM22">
        <v>1.5942400000000001</v>
      </c>
      <c r="GN22">
        <v>2.3168899999999999</v>
      </c>
      <c r="GO22">
        <v>1.40015</v>
      </c>
      <c r="GP22">
        <v>2.3730500000000001</v>
      </c>
      <c r="GQ22">
        <v>31.150400000000001</v>
      </c>
      <c r="GR22">
        <v>15.699299999999999</v>
      </c>
      <c r="GS22">
        <v>18</v>
      </c>
      <c r="GT22">
        <v>386.24900000000002</v>
      </c>
      <c r="GU22">
        <v>660.20799999999997</v>
      </c>
      <c r="GV22">
        <v>15.016299999999999</v>
      </c>
      <c r="GW22">
        <v>19.967400000000001</v>
      </c>
      <c r="GX22">
        <v>29.9999</v>
      </c>
      <c r="GY22">
        <v>19.9678</v>
      </c>
      <c r="GZ22">
        <v>19.934200000000001</v>
      </c>
      <c r="HA22">
        <v>20.778300000000002</v>
      </c>
      <c r="HB22">
        <v>30</v>
      </c>
      <c r="HC22">
        <v>-30</v>
      </c>
      <c r="HD22">
        <v>15.031000000000001</v>
      </c>
      <c r="HE22">
        <v>419.08800000000002</v>
      </c>
      <c r="HF22">
        <v>0</v>
      </c>
      <c r="HG22">
        <v>104.843</v>
      </c>
      <c r="HH22">
        <v>104.348</v>
      </c>
    </row>
    <row r="23" spans="1:216" x14ac:dyDescent="0.2">
      <c r="A23">
        <v>5</v>
      </c>
      <c r="B23">
        <v>1689723428.0999999</v>
      </c>
      <c r="C23">
        <v>242</v>
      </c>
      <c r="D23" t="s">
        <v>365</v>
      </c>
      <c r="E23" t="s">
        <v>366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>
        <v>1689723428.0999999</v>
      </c>
      <c r="M23">
        <f t="shared" si="0"/>
        <v>2.0783489495528077E-3</v>
      </c>
      <c r="N23">
        <f t="shared" si="1"/>
        <v>2.0783489495528076</v>
      </c>
      <c r="O23">
        <f t="shared" si="2"/>
        <v>15.551874222573106</v>
      </c>
      <c r="P23">
        <f t="shared" si="3"/>
        <v>400.00599999999997</v>
      </c>
      <c r="Q23">
        <f t="shared" si="4"/>
        <v>301.66227669549863</v>
      </c>
      <c r="R23">
        <f t="shared" si="5"/>
        <v>30.384003760674332</v>
      </c>
      <c r="S23">
        <f t="shared" si="6"/>
        <v>40.289372411521192</v>
      </c>
      <c r="T23">
        <f t="shared" si="7"/>
        <v>0.27542974675793264</v>
      </c>
      <c r="U23">
        <f t="shared" si="8"/>
        <v>3.280629519729231</v>
      </c>
      <c r="V23">
        <f t="shared" si="9"/>
        <v>0.26319772532561314</v>
      </c>
      <c r="W23">
        <f t="shared" si="10"/>
        <v>0.16555230408619487</v>
      </c>
      <c r="X23">
        <f t="shared" si="11"/>
        <v>165.38436039081063</v>
      </c>
      <c r="Y23">
        <f t="shared" si="12"/>
        <v>18.322471844928049</v>
      </c>
      <c r="Z23">
        <f t="shared" si="13"/>
        <v>18.322471844928049</v>
      </c>
      <c r="AA23">
        <f t="shared" si="14"/>
        <v>2.1136561356630792</v>
      </c>
      <c r="AB23">
        <f t="shared" si="15"/>
        <v>64.590634502171469</v>
      </c>
      <c r="AC23">
        <f t="shared" si="16"/>
        <v>1.33190638395672</v>
      </c>
      <c r="AD23">
        <f t="shared" si="17"/>
        <v>2.0620735408814461</v>
      </c>
      <c r="AE23">
        <f t="shared" si="18"/>
        <v>0.78174975170635919</v>
      </c>
      <c r="AF23">
        <f t="shared" si="19"/>
        <v>-91.655188675278822</v>
      </c>
      <c r="AG23">
        <f t="shared" si="20"/>
        <v>-69.556142310773907</v>
      </c>
      <c r="AH23">
        <f t="shared" si="21"/>
        <v>-4.1814985500353599</v>
      </c>
      <c r="AI23">
        <f t="shared" si="22"/>
        <v>-8.4691452774734444E-3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54952.138976944239</v>
      </c>
      <c r="AO23">
        <f t="shared" si="26"/>
        <v>999.96100000000001</v>
      </c>
      <c r="AP23">
        <f t="shared" si="27"/>
        <v>842.96754300042005</v>
      </c>
      <c r="AQ23">
        <f t="shared" si="28"/>
        <v>0.84300042001680064</v>
      </c>
      <c r="AR23">
        <f t="shared" si="29"/>
        <v>0.16539081063242528</v>
      </c>
      <c r="AS23">
        <v>1689723428.0999999</v>
      </c>
      <c r="AT23">
        <v>400.00599999999997</v>
      </c>
      <c r="AU23">
        <v>418.67099999999999</v>
      </c>
      <c r="AV23">
        <v>13.223599999999999</v>
      </c>
      <c r="AW23">
        <v>10.8871</v>
      </c>
      <c r="AX23">
        <v>402.74799999999999</v>
      </c>
      <c r="AY23">
        <v>13.5616</v>
      </c>
      <c r="AZ23">
        <v>400.07900000000001</v>
      </c>
      <c r="BA23">
        <v>100.667</v>
      </c>
      <c r="BB23">
        <v>5.4920200000000002E-2</v>
      </c>
      <c r="BC23">
        <v>17.929200000000002</v>
      </c>
      <c r="BD23">
        <v>17.1081</v>
      </c>
      <c r="BE23">
        <v>999.9</v>
      </c>
      <c r="BF23">
        <v>0</v>
      </c>
      <c r="BG23">
        <v>0</v>
      </c>
      <c r="BH23">
        <v>10011.9</v>
      </c>
      <c r="BI23">
        <v>0</v>
      </c>
      <c r="BJ23">
        <v>43.347799999999999</v>
      </c>
      <c r="BK23">
        <v>-18.665099999999999</v>
      </c>
      <c r="BL23">
        <v>405.36700000000002</v>
      </c>
      <c r="BM23">
        <v>423.28</v>
      </c>
      <c r="BN23">
        <v>2.33656</v>
      </c>
      <c r="BO23">
        <v>418.67099999999999</v>
      </c>
      <c r="BP23">
        <v>10.8871</v>
      </c>
      <c r="BQ23">
        <v>1.33118</v>
      </c>
      <c r="BR23">
        <v>1.0959700000000001</v>
      </c>
      <c r="BS23">
        <v>11.1556</v>
      </c>
      <c r="BT23">
        <v>8.2587299999999999</v>
      </c>
      <c r="BU23">
        <v>999.96100000000001</v>
      </c>
      <c r="BV23">
        <v>0.89998900000000004</v>
      </c>
      <c r="BW23">
        <v>0.100011</v>
      </c>
      <c r="BX23">
        <v>0</v>
      </c>
      <c r="BY23">
        <v>2.6642000000000001</v>
      </c>
      <c r="BZ23">
        <v>0</v>
      </c>
      <c r="CA23">
        <v>7978.93</v>
      </c>
      <c r="CB23">
        <v>8110.96</v>
      </c>
      <c r="CC23">
        <v>37.061999999999998</v>
      </c>
      <c r="CD23">
        <v>38.061999999999998</v>
      </c>
      <c r="CE23">
        <v>37.75</v>
      </c>
      <c r="CF23">
        <v>36.436999999999998</v>
      </c>
      <c r="CG23">
        <v>36.25</v>
      </c>
      <c r="CH23">
        <v>899.95</v>
      </c>
      <c r="CI23">
        <v>100.01</v>
      </c>
      <c r="CJ23">
        <v>0</v>
      </c>
      <c r="CK23">
        <v>1689723440</v>
      </c>
      <c r="CL23">
        <v>0</v>
      </c>
      <c r="CM23">
        <v>1689723069.0999999</v>
      </c>
      <c r="CN23" t="s">
        <v>354</v>
      </c>
      <c r="CO23">
        <v>1689723062.0999999</v>
      </c>
      <c r="CP23">
        <v>1689723069.0999999</v>
      </c>
      <c r="CQ23">
        <v>71</v>
      </c>
      <c r="CR23">
        <v>-4.4999999999999998E-2</v>
      </c>
      <c r="CS23">
        <v>-8.9999999999999993E-3</v>
      </c>
      <c r="CT23">
        <v>-2.8029999999999999</v>
      </c>
      <c r="CU23">
        <v>-0.33800000000000002</v>
      </c>
      <c r="CV23">
        <v>420</v>
      </c>
      <c r="CW23">
        <v>11</v>
      </c>
      <c r="CX23">
        <v>0.06</v>
      </c>
      <c r="CY23">
        <v>0.04</v>
      </c>
      <c r="CZ23">
        <v>15.71197139322458</v>
      </c>
      <c r="DA23">
        <v>0.16654813851209949</v>
      </c>
      <c r="DB23">
        <v>3.049465993117079E-2</v>
      </c>
      <c r="DC23">
        <v>1</v>
      </c>
      <c r="DD23">
        <v>418.64180487804867</v>
      </c>
      <c r="DE23">
        <v>-3.1756097559678391E-2</v>
      </c>
      <c r="DF23">
        <v>1.9825112815718169E-2</v>
      </c>
      <c r="DG23">
        <v>-1</v>
      </c>
      <c r="DH23">
        <v>1000.029375</v>
      </c>
      <c r="DI23">
        <v>0.23771017947356629</v>
      </c>
      <c r="DJ23">
        <v>9.8142164103924664E-2</v>
      </c>
      <c r="DK23">
        <v>1</v>
      </c>
      <c r="DL23">
        <v>2</v>
      </c>
      <c r="DM23">
        <v>2</v>
      </c>
      <c r="DN23" t="s">
        <v>355</v>
      </c>
      <c r="DO23">
        <v>2.6970399999999999</v>
      </c>
      <c r="DP23">
        <v>2.6619199999999998</v>
      </c>
      <c r="DQ23">
        <v>9.5561800000000002E-2</v>
      </c>
      <c r="DR23">
        <v>9.7937999999999997E-2</v>
      </c>
      <c r="DS23">
        <v>7.7177200000000001E-2</v>
      </c>
      <c r="DT23">
        <v>6.4925700000000003E-2</v>
      </c>
      <c r="DU23">
        <v>27458.7</v>
      </c>
      <c r="DV23">
        <v>30920.400000000001</v>
      </c>
      <c r="DW23">
        <v>28558.3</v>
      </c>
      <c r="DX23">
        <v>32853.699999999997</v>
      </c>
      <c r="DY23">
        <v>36640.1</v>
      </c>
      <c r="DZ23">
        <v>41615.599999999999</v>
      </c>
      <c r="EA23">
        <v>41912.800000000003</v>
      </c>
      <c r="EB23">
        <v>47371.5</v>
      </c>
      <c r="EC23">
        <v>1.8603499999999999</v>
      </c>
      <c r="ED23">
        <v>2.2205699999999999</v>
      </c>
      <c r="EE23">
        <v>7.1525600000000005E-4</v>
      </c>
      <c r="EF23">
        <v>0</v>
      </c>
      <c r="EG23">
        <v>17.0962</v>
      </c>
      <c r="EH23">
        <v>999.9</v>
      </c>
      <c r="EI23">
        <v>42</v>
      </c>
      <c r="EJ23">
        <v>28.5</v>
      </c>
      <c r="EK23">
        <v>16.299099999999999</v>
      </c>
      <c r="EL23">
        <v>63.008000000000003</v>
      </c>
      <c r="EM23">
        <v>4.2227600000000001</v>
      </c>
      <c r="EN23">
        <v>1</v>
      </c>
      <c r="EO23">
        <v>-0.54827000000000004</v>
      </c>
      <c r="EP23">
        <v>1.31491</v>
      </c>
      <c r="EQ23">
        <v>20.235099999999999</v>
      </c>
      <c r="ER23">
        <v>5.2282200000000003</v>
      </c>
      <c r="ES23">
        <v>12.0062</v>
      </c>
      <c r="ET23">
        <v>4.9898999999999996</v>
      </c>
      <c r="EU23">
        <v>3.3050000000000002</v>
      </c>
      <c r="EV23">
        <v>6322.2</v>
      </c>
      <c r="EW23">
        <v>9866.2999999999993</v>
      </c>
      <c r="EX23">
        <v>503</v>
      </c>
      <c r="EY23">
        <v>60.4</v>
      </c>
      <c r="EZ23">
        <v>1.8527</v>
      </c>
      <c r="FA23">
        <v>1.8615699999999999</v>
      </c>
      <c r="FB23">
        <v>1.8606400000000001</v>
      </c>
      <c r="FC23">
        <v>1.8566800000000001</v>
      </c>
      <c r="FD23">
        <v>1.8609599999999999</v>
      </c>
      <c r="FE23">
        <v>1.8573</v>
      </c>
      <c r="FF23">
        <v>1.8593200000000001</v>
      </c>
      <c r="FG23">
        <v>1.8621799999999999</v>
      </c>
      <c r="FH23">
        <v>0</v>
      </c>
      <c r="FI23">
        <v>0</v>
      </c>
      <c r="FJ23">
        <v>0</v>
      </c>
      <c r="FK23">
        <v>0</v>
      </c>
      <c r="FL23" t="s">
        <v>356</v>
      </c>
      <c r="FM23" t="s">
        <v>357</v>
      </c>
      <c r="FN23" t="s">
        <v>358</v>
      </c>
      <c r="FO23" t="s">
        <v>358</v>
      </c>
      <c r="FP23" t="s">
        <v>358</v>
      </c>
      <c r="FQ23" t="s">
        <v>358</v>
      </c>
      <c r="FR23">
        <v>0</v>
      </c>
      <c r="FS23">
        <v>100</v>
      </c>
      <c r="FT23">
        <v>100</v>
      </c>
      <c r="FU23">
        <v>-2.742</v>
      </c>
      <c r="FV23">
        <v>-0.33800000000000002</v>
      </c>
      <c r="FW23">
        <v>-1.2966258799309189</v>
      </c>
      <c r="FX23">
        <v>-4.0117494158234393E-3</v>
      </c>
      <c r="FY23">
        <v>1.087516141204025E-6</v>
      </c>
      <c r="FZ23">
        <v>-8.657206703991749E-11</v>
      </c>
      <c r="GA23">
        <v>-0.33800500000000078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6.1</v>
      </c>
      <c r="GJ23">
        <v>6</v>
      </c>
      <c r="GK23">
        <v>1.0339400000000001</v>
      </c>
      <c r="GL23">
        <v>2.3840300000000001</v>
      </c>
      <c r="GM23">
        <v>1.5942400000000001</v>
      </c>
      <c r="GN23">
        <v>2.3168899999999999</v>
      </c>
      <c r="GO23">
        <v>1.39893</v>
      </c>
      <c r="GP23">
        <v>2.34009</v>
      </c>
      <c r="GQ23">
        <v>31.0853</v>
      </c>
      <c r="GR23">
        <v>15.7081</v>
      </c>
      <c r="GS23">
        <v>18</v>
      </c>
      <c r="GT23">
        <v>386.13099999999997</v>
      </c>
      <c r="GU23">
        <v>660.08500000000004</v>
      </c>
      <c r="GV23">
        <v>15.5349</v>
      </c>
      <c r="GW23">
        <v>19.921299999999999</v>
      </c>
      <c r="GX23">
        <v>29.999700000000001</v>
      </c>
      <c r="GY23">
        <v>19.918299999999999</v>
      </c>
      <c r="GZ23">
        <v>19.881699999999999</v>
      </c>
      <c r="HA23">
        <v>20.7651</v>
      </c>
      <c r="HB23">
        <v>30</v>
      </c>
      <c r="HC23">
        <v>-30</v>
      </c>
      <c r="HD23">
        <v>15.5679</v>
      </c>
      <c r="HE23">
        <v>418.69200000000001</v>
      </c>
      <c r="HF23">
        <v>0</v>
      </c>
      <c r="HG23">
        <v>104.84699999999999</v>
      </c>
      <c r="HH23">
        <v>104.35599999999999</v>
      </c>
    </row>
    <row r="24" spans="1:216" x14ac:dyDescent="0.2">
      <c r="A24">
        <v>6</v>
      </c>
      <c r="B24">
        <v>1689723488.5999999</v>
      </c>
      <c r="C24">
        <v>302.5</v>
      </c>
      <c r="D24" t="s">
        <v>367</v>
      </c>
      <c r="E24" t="s">
        <v>368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>
        <v>1689723488.5999999</v>
      </c>
      <c r="M24">
        <f t="shared" si="0"/>
        <v>2.0397307066011626E-3</v>
      </c>
      <c r="N24">
        <f t="shared" si="1"/>
        <v>2.0397307066011625</v>
      </c>
      <c r="O24">
        <f t="shared" si="2"/>
        <v>15.082240186213896</v>
      </c>
      <c r="P24">
        <f t="shared" si="3"/>
        <v>400.03199999999998</v>
      </c>
      <c r="Q24">
        <f t="shared" si="4"/>
        <v>304.2764463130739</v>
      </c>
      <c r="R24">
        <f t="shared" si="5"/>
        <v>30.646595876545355</v>
      </c>
      <c r="S24">
        <f t="shared" si="6"/>
        <v>40.291055026560002</v>
      </c>
      <c r="T24">
        <f t="shared" si="7"/>
        <v>0.27450311415266238</v>
      </c>
      <c r="U24">
        <f t="shared" si="8"/>
        <v>3.2767656217452115</v>
      </c>
      <c r="V24">
        <f t="shared" si="9"/>
        <v>0.26233766086639987</v>
      </c>
      <c r="W24">
        <f t="shared" si="10"/>
        <v>0.16500912333822032</v>
      </c>
      <c r="X24">
        <f t="shared" si="11"/>
        <v>124.05072821922803</v>
      </c>
      <c r="Y24">
        <f t="shared" si="12"/>
        <v>18.170178210884234</v>
      </c>
      <c r="Z24">
        <f t="shared" si="13"/>
        <v>18.170178210884234</v>
      </c>
      <c r="AA24">
        <f t="shared" si="14"/>
        <v>2.0935481741036686</v>
      </c>
      <c r="AB24">
        <f t="shared" si="15"/>
        <v>63.956092292792341</v>
      </c>
      <c r="AC24">
        <f t="shared" si="16"/>
        <v>1.3237171521080002</v>
      </c>
      <c r="AD24">
        <f t="shared" si="17"/>
        <v>2.0697280034683718</v>
      </c>
      <c r="AE24">
        <f t="shared" si="18"/>
        <v>0.76983102199566833</v>
      </c>
      <c r="AF24">
        <f t="shared" si="19"/>
        <v>-89.952124161111271</v>
      </c>
      <c r="AG24">
        <f t="shared" si="20"/>
        <v>-32.165388351567465</v>
      </c>
      <c r="AH24">
        <f t="shared" si="21"/>
        <v>-1.9350309525087701</v>
      </c>
      <c r="AI24">
        <f t="shared" si="22"/>
        <v>-1.8152459594702464E-3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54843.856138703479</v>
      </c>
      <c r="AO24">
        <f t="shared" si="26"/>
        <v>750.048</v>
      </c>
      <c r="AP24">
        <f t="shared" si="27"/>
        <v>632.29061399960005</v>
      </c>
      <c r="AQ24">
        <f t="shared" si="28"/>
        <v>0.84300019998666753</v>
      </c>
      <c r="AR24">
        <f t="shared" si="29"/>
        <v>0.16539038597426836</v>
      </c>
      <c r="AS24">
        <v>1689723488.5999999</v>
      </c>
      <c r="AT24">
        <v>400.03199999999998</v>
      </c>
      <c r="AU24">
        <v>418.14699999999999</v>
      </c>
      <c r="AV24">
        <v>13.1426</v>
      </c>
      <c r="AW24">
        <v>10.849</v>
      </c>
      <c r="AX24">
        <v>402.774</v>
      </c>
      <c r="AY24">
        <v>13.480600000000001</v>
      </c>
      <c r="AZ24">
        <v>400.02199999999999</v>
      </c>
      <c r="BA24">
        <v>100.664</v>
      </c>
      <c r="BB24">
        <v>5.5579999999999997E-2</v>
      </c>
      <c r="BC24">
        <v>17.988099999999999</v>
      </c>
      <c r="BD24">
        <v>17.189599999999999</v>
      </c>
      <c r="BE24">
        <v>999.9</v>
      </c>
      <c r="BF24">
        <v>0</v>
      </c>
      <c r="BG24">
        <v>0</v>
      </c>
      <c r="BH24">
        <v>9993.75</v>
      </c>
      <c r="BI24">
        <v>0</v>
      </c>
      <c r="BJ24">
        <v>38.448099999999997</v>
      </c>
      <c r="BK24">
        <v>-18.1144</v>
      </c>
      <c r="BL24">
        <v>405.36</v>
      </c>
      <c r="BM24">
        <v>422.733</v>
      </c>
      <c r="BN24">
        <v>2.2936000000000001</v>
      </c>
      <c r="BO24">
        <v>418.14699999999999</v>
      </c>
      <c r="BP24">
        <v>10.849</v>
      </c>
      <c r="BQ24">
        <v>1.32298</v>
      </c>
      <c r="BR24">
        <v>1.0921000000000001</v>
      </c>
      <c r="BS24">
        <v>11.0625</v>
      </c>
      <c r="BT24">
        <v>8.2067300000000003</v>
      </c>
      <c r="BU24">
        <v>750.048</v>
      </c>
      <c r="BV24">
        <v>0.89999499999999999</v>
      </c>
      <c r="BW24">
        <v>0.100005</v>
      </c>
      <c r="BX24">
        <v>0</v>
      </c>
      <c r="BY24">
        <v>2.5158999999999998</v>
      </c>
      <c r="BZ24">
        <v>0</v>
      </c>
      <c r="CA24">
        <v>6765.64</v>
      </c>
      <c r="CB24">
        <v>6083.86</v>
      </c>
      <c r="CC24">
        <v>37.125</v>
      </c>
      <c r="CD24">
        <v>38.811999999999998</v>
      </c>
      <c r="CE24">
        <v>38.375</v>
      </c>
      <c r="CF24">
        <v>37.436999999999998</v>
      </c>
      <c r="CG24">
        <v>36.625</v>
      </c>
      <c r="CH24">
        <v>675.04</v>
      </c>
      <c r="CI24">
        <v>75.010000000000005</v>
      </c>
      <c r="CJ24">
        <v>0</v>
      </c>
      <c r="CK24">
        <v>1689723500.5999999</v>
      </c>
      <c r="CL24">
        <v>0</v>
      </c>
      <c r="CM24">
        <v>1689723069.0999999</v>
      </c>
      <c r="CN24" t="s">
        <v>354</v>
      </c>
      <c r="CO24">
        <v>1689723062.0999999</v>
      </c>
      <c r="CP24">
        <v>1689723069.0999999</v>
      </c>
      <c r="CQ24">
        <v>71</v>
      </c>
      <c r="CR24">
        <v>-4.4999999999999998E-2</v>
      </c>
      <c r="CS24">
        <v>-8.9999999999999993E-3</v>
      </c>
      <c r="CT24">
        <v>-2.8029999999999999</v>
      </c>
      <c r="CU24">
        <v>-0.33800000000000002</v>
      </c>
      <c r="CV24">
        <v>420</v>
      </c>
      <c r="CW24">
        <v>11</v>
      </c>
      <c r="CX24">
        <v>0.06</v>
      </c>
      <c r="CY24">
        <v>0.04</v>
      </c>
      <c r="CZ24">
        <v>15.315428590799611</v>
      </c>
      <c r="DA24">
        <v>1.444102427457522E-2</v>
      </c>
      <c r="DB24">
        <v>5.9957473284992513E-2</v>
      </c>
      <c r="DC24">
        <v>1</v>
      </c>
      <c r="DD24">
        <v>418.13</v>
      </c>
      <c r="DE24">
        <v>2.9110694182867158E-2</v>
      </c>
      <c r="DF24">
        <v>4.5853571289490448E-2</v>
      </c>
      <c r="DG24">
        <v>-1</v>
      </c>
      <c r="DH24">
        <v>750.01487804878047</v>
      </c>
      <c r="DI24">
        <v>-9.3410760376131205E-2</v>
      </c>
      <c r="DJ24">
        <v>0.12539910824010439</v>
      </c>
      <c r="DK24">
        <v>1</v>
      </c>
      <c r="DL24">
        <v>2</v>
      </c>
      <c r="DM24">
        <v>2</v>
      </c>
      <c r="DN24" t="s">
        <v>355</v>
      </c>
      <c r="DO24">
        <v>2.6969799999999999</v>
      </c>
      <c r="DP24">
        <v>2.6624099999999999</v>
      </c>
      <c r="DQ24">
        <v>9.5578399999999994E-2</v>
      </c>
      <c r="DR24">
        <v>9.7858500000000001E-2</v>
      </c>
      <c r="DS24">
        <v>7.6842499999999994E-2</v>
      </c>
      <c r="DT24">
        <v>6.4762700000000006E-2</v>
      </c>
      <c r="DU24">
        <v>27460.9</v>
      </c>
      <c r="DV24">
        <v>30926.400000000001</v>
      </c>
      <c r="DW24">
        <v>28560.9</v>
      </c>
      <c r="DX24">
        <v>32856.9</v>
      </c>
      <c r="DY24">
        <v>36656.800000000003</v>
      </c>
      <c r="DZ24">
        <v>41626.699999999997</v>
      </c>
      <c r="EA24">
        <v>41916.300000000003</v>
      </c>
      <c r="EB24">
        <v>47375.8</v>
      </c>
      <c r="EC24">
        <v>1.86042</v>
      </c>
      <c r="ED24">
        <v>2.2217500000000001</v>
      </c>
      <c r="EE24">
        <v>9.0077500000000001E-3</v>
      </c>
      <c r="EF24">
        <v>0</v>
      </c>
      <c r="EG24">
        <v>17.039899999999999</v>
      </c>
      <c r="EH24">
        <v>999.9</v>
      </c>
      <c r="EI24">
        <v>41.9</v>
      </c>
      <c r="EJ24">
        <v>28.5</v>
      </c>
      <c r="EK24">
        <v>16.262</v>
      </c>
      <c r="EL24">
        <v>62.978000000000002</v>
      </c>
      <c r="EM24">
        <v>4.2468000000000004</v>
      </c>
      <c r="EN24">
        <v>1</v>
      </c>
      <c r="EO24">
        <v>-0.55310199999999998</v>
      </c>
      <c r="EP24">
        <v>1.10398</v>
      </c>
      <c r="EQ24">
        <v>20.2407</v>
      </c>
      <c r="ER24">
        <v>5.2286700000000002</v>
      </c>
      <c r="ES24">
        <v>12.004899999999999</v>
      </c>
      <c r="ET24">
        <v>4.9896500000000001</v>
      </c>
      <c r="EU24">
        <v>3.3050000000000002</v>
      </c>
      <c r="EV24">
        <v>6323.7</v>
      </c>
      <c r="EW24">
        <v>9872.2000000000007</v>
      </c>
      <c r="EX24">
        <v>503</v>
      </c>
      <c r="EY24">
        <v>60.4</v>
      </c>
      <c r="EZ24">
        <v>1.8527</v>
      </c>
      <c r="FA24">
        <v>1.8615600000000001</v>
      </c>
      <c r="FB24">
        <v>1.8606400000000001</v>
      </c>
      <c r="FC24">
        <v>1.85669</v>
      </c>
      <c r="FD24">
        <v>1.8609599999999999</v>
      </c>
      <c r="FE24">
        <v>1.8572900000000001</v>
      </c>
      <c r="FF24">
        <v>1.85937</v>
      </c>
      <c r="FG24">
        <v>1.8622000000000001</v>
      </c>
      <c r="FH24">
        <v>0</v>
      </c>
      <c r="FI24">
        <v>0</v>
      </c>
      <c r="FJ24">
        <v>0</v>
      </c>
      <c r="FK24">
        <v>0</v>
      </c>
      <c r="FL24" t="s">
        <v>356</v>
      </c>
      <c r="FM24" t="s">
        <v>357</v>
      </c>
      <c r="FN24" t="s">
        <v>358</v>
      </c>
      <c r="FO24" t="s">
        <v>358</v>
      </c>
      <c r="FP24" t="s">
        <v>358</v>
      </c>
      <c r="FQ24" t="s">
        <v>358</v>
      </c>
      <c r="FR24">
        <v>0</v>
      </c>
      <c r="FS24">
        <v>100</v>
      </c>
      <c r="FT24">
        <v>100</v>
      </c>
      <c r="FU24">
        <v>-2.742</v>
      </c>
      <c r="FV24">
        <v>-0.33800000000000002</v>
      </c>
      <c r="FW24">
        <v>-1.2966258799309189</v>
      </c>
      <c r="FX24">
        <v>-4.0117494158234393E-3</v>
      </c>
      <c r="FY24">
        <v>1.087516141204025E-6</v>
      </c>
      <c r="FZ24">
        <v>-8.657206703991749E-11</v>
      </c>
      <c r="GA24">
        <v>-0.33800500000000078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7.1</v>
      </c>
      <c r="GJ24">
        <v>7</v>
      </c>
      <c r="GK24">
        <v>1.0339400000000001</v>
      </c>
      <c r="GL24">
        <v>2.3828100000000001</v>
      </c>
      <c r="GM24">
        <v>1.5942400000000001</v>
      </c>
      <c r="GN24">
        <v>2.3168899999999999</v>
      </c>
      <c r="GO24">
        <v>1.40015</v>
      </c>
      <c r="GP24">
        <v>2.36572</v>
      </c>
      <c r="GQ24">
        <v>31.041899999999998</v>
      </c>
      <c r="GR24">
        <v>15.7081</v>
      </c>
      <c r="GS24">
        <v>18</v>
      </c>
      <c r="GT24">
        <v>385.69</v>
      </c>
      <c r="GU24">
        <v>660.19899999999996</v>
      </c>
      <c r="GV24">
        <v>16.018799999999999</v>
      </c>
      <c r="GW24">
        <v>19.8584</v>
      </c>
      <c r="GX24">
        <v>29.9998</v>
      </c>
      <c r="GY24">
        <v>19.856400000000001</v>
      </c>
      <c r="GZ24">
        <v>19.8186</v>
      </c>
      <c r="HA24">
        <v>20.742699999999999</v>
      </c>
      <c r="HB24">
        <v>30</v>
      </c>
      <c r="HC24">
        <v>-30</v>
      </c>
      <c r="HD24">
        <v>16.021899999999999</v>
      </c>
      <c r="HE24">
        <v>418.05900000000003</v>
      </c>
      <c r="HF24">
        <v>0</v>
      </c>
      <c r="HG24">
        <v>104.857</v>
      </c>
      <c r="HH24">
        <v>104.366</v>
      </c>
    </row>
    <row r="25" spans="1:216" x14ac:dyDescent="0.2">
      <c r="A25">
        <v>7</v>
      </c>
      <c r="B25">
        <v>1689723549.0999999</v>
      </c>
      <c r="C25">
        <v>363</v>
      </c>
      <c r="D25" t="s">
        <v>369</v>
      </c>
      <c r="E25" t="s">
        <v>370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1689723549.0999999</v>
      </c>
      <c r="M25">
        <f t="shared" si="0"/>
        <v>1.9622684559927632E-3</v>
      </c>
      <c r="N25">
        <f t="shared" si="1"/>
        <v>1.962268455992763</v>
      </c>
      <c r="O25">
        <f t="shared" si="2"/>
        <v>14.611724429070037</v>
      </c>
      <c r="P25">
        <f t="shared" si="3"/>
        <v>399.96600000000001</v>
      </c>
      <c r="Q25">
        <f t="shared" si="4"/>
        <v>305.18512472661547</v>
      </c>
      <c r="R25">
        <f t="shared" si="5"/>
        <v>30.737652940359929</v>
      </c>
      <c r="S25">
        <f t="shared" si="6"/>
        <v>40.283798586045002</v>
      </c>
      <c r="T25">
        <f t="shared" si="7"/>
        <v>0.26835961561204003</v>
      </c>
      <c r="U25">
        <f t="shared" si="8"/>
        <v>3.2815927623116359</v>
      </c>
      <c r="V25">
        <f t="shared" si="9"/>
        <v>0.25673651925751412</v>
      </c>
      <c r="W25">
        <f t="shared" si="10"/>
        <v>0.1614626609989418</v>
      </c>
      <c r="X25">
        <f t="shared" si="11"/>
        <v>99.248529389131633</v>
      </c>
      <c r="Y25">
        <f t="shared" si="12"/>
        <v>17.966090945179808</v>
      </c>
      <c r="Z25">
        <f t="shared" si="13"/>
        <v>17.966090945179808</v>
      </c>
      <c r="AA25">
        <f t="shared" si="14"/>
        <v>2.0668648628665891</v>
      </c>
      <c r="AB25">
        <f t="shared" si="15"/>
        <v>63.650442592553411</v>
      </c>
      <c r="AC25">
        <f t="shared" si="16"/>
        <v>1.3099692712622499</v>
      </c>
      <c r="AD25">
        <f t="shared" si="17"/>
        <v>2.0580678121089857</v>
      </c>
      <c r="AE25">
        <f t="shared" si="18"/>
        <v>0.75689559160433917</v>
      </c>
      <c r="AF25">
        <f t="shared" si="19"/>
        <v>-86.536038909280862</v>
      </c>
      <c r="AG25">
        <f t="shared" si="20"/>
        <v>-11.993386172620946</v>
      </c>
      <c r="AH25">
        <f t="shared" si="21"/>
        <v>-0.71935571640654883</v>
      </c>
      <c r="AI25">
        <f t="shared" si="22"/>
        <v>-2.5140917672850094E-4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54982.106084411942</v>
      </c>
      <c r="AO25">
        <f t="shared" si="26"/>
        <v>600.09100000000001</v>
      </c>
      <c r="AP25">
        <f t="shared" si="27"/>
        <v>505.87644299955002</v>
      </c>
      <c r="AQ25">
        <f t="shared" si="28"/>
        <v>0.84299955006748983</v>
      </c>
      <c r="AR25">
        <f t="shared" si="29"/>
        <v>0.16538913163025545</v>
      </c>
      <c r="AS25">
        <v>1689723549.0999999</v>
      </c>
      <c r="AT25">
        <v>399.96600000000001</v>
      </c>
      <c r="AU25">
        <v>417.51100000000002</v>
      </c>
      <c r="AV25">
        <v>13.0063</v>
      </c>
      <c r="AW25">
        <v>10.799300000000001</v>
      </c>
      <c r="AX25">
        <v>402.70800000000003</v>
      </c>
      <c r="AY25">
        <v>13.3443</v>
      </c>
      <c r="AZ25">
        <v>399.98599999999999</v>
      </c>
      <c r="BA25">
        <v>100.663</v>
      </c>
      <c r="BB25">
        <v>5.5057500000000002E-2</v>
      </c>
      <c r="BC25">
        <v>17.898299999999999</v>
      </c>
      <c r="BD25">
        <v>17.041699999999999</v>
      </c>
      <c r="BE25">
        <v>999.9</v>
      </c>
      <c r="BF25">
        <v>0</v>
      </c>
      <c r="BG25">
        <v>0</v>
      </c>
      <c r="BH25">
        <v>10016.9</v>
      </c>
      <c r="BI25">
        <v>0</v>
      </c>
      <c r="BJ25">
        <v>34.648600000000002</v>
      </c>
      <c r="BK25">
        <v>-17.544499999999999</v>
      </c>
      <c r="BL25">
        <v>405.23700000000002</v>
      </c>
      <c r="BM25">
        <v>422.06900000000002</v>
      </c>
      <c r="BN25">
        <v>2.20702</v>
      </c>
      <c r="BO25">
        <v>417.51100000000002</v>
      </c>
      <c r="BP25">
        <v>10.799300000000001</v>
      </c>
      <c r="BQ25">
        <v>1.3092600000000001</v>
      </c>
      <c r="BR25">
        <v>1.0870899999999999</v>
      </c>
      <c r="BS25">
        <v>10.9055</v>
      </c>
      <c r="BT25">
        <v>8.1390200000000004</v>
      </c>
      <c r="BU25">
        <v>600.09100000000001</v>
      </c>
      <c r="BV25">
        <v>0.90002099999999996</v>
      </c>
      <c r="BW25">
        <v>9.9979399999999996E-2</v>
      </c>
      <c r="BX25">
        <v>0</v>
      </c>
      <c r="BY25">
        <v>2.4857</v>
      </c>
      <c r="BZ25">
        <v>0</v>
      </c>
      <c r="CA25">
        <v>6057.01</v>
      </c>
      <c r="CB25">
        <v>4867.55</v>
      </c>
      <c r="CC25">
        <v>37.25</v>
      </c>
      <c r="CD25">
        <v>39.5</v>
      </c>
      <c r="CE25">
        <v>38.686999999999998</v>
      </c>
      <c r="CF25">
        <v>38.5</v>
      </c>
      <c r="CG25">
        <v>36.875</v>
      </c>
      <c r="CH25">
        <v>540.09</v>
      </c>
      <c r="CI25">
        <v>60</v>
      </c>
      <c r="CJ25">
        <v>0</v>
      </c>
      <c r="CK25">
        <v>1689723560.5999999</v>
      </c>
      <c r="CL25">
        <v>0</v>
      </c>
      <c r="CM25">
        <v>1689723069.0999999</v>
      </c>
      <c r="CN25" t="s">
        <v>354</v>
      </c>
      <c r="CO25">
        <v>1689723062.0999999</v>
      </c>
      <c r="CP25">
        <v>1689723069.0999999</v>
      </c>
      <c r="CQ25">
        <v>71</v>
      </c>
      <c r="CR25">
        <v>-4.4999999999999998E-2</v>
      </c>
      <c r="CS25">
        <v>-8.9999999999999993E-3</v>
      </c>
      <c r="CT25">
        <v>-2.8029999999999999</v>
      </c>
      <c r="CU25">
        <v>-0.33800000000000002</v>
      </c>
      <c r="CV25">
        <v>420</v>
      </c>
      <c r="CW25">
        <v>11</v>
      </c>
      <c r="CX25">
        <v>0.06</v>
      </c>
      <c r="CY25">
        <v>0.04</v>
      </c>
      <c r="CZ25">
        <v>14.81375823131167</v>
      </c>
      <c r="DA25">
        <v>-0.38977037882477861</v>
      </c>
      <c r="DB25">
        <v>5.2881784711036023E-2</v>
      </c>
      <c r="DC25">
        <v>1</v>
      </c>
      <c r="DD25">
        <v>417.53178048780501</v>
      </c>
      <c r="DE25">
        <v>-3.3386759580874663E-2</v>
      </c>
      <c r="DF25">
        <v>3.8901070394151707E-2</v>
      </c>
      <c r="DG25">
        <v>-1</v>
      </c>
      <c r="DH25">
        <v>599.99475000000007</v>
      </c>
      <c r="DI25">
        <v>-0.2297457927382992</v>
      </c>
      <c r="DJ25">
        <v>0.14247065487319779</v>
      </c>
      <c r="DK25">
        <v>1</v>
      </c>
      <c r="DL25">
        <v>2</v>
      </c>
      <c r="DM25">
        <v>2</v>
      </c>
      <c r="DN25" t="s">
        <v>355</v>
      </c>
      <c r="DO25">
        <v>2.69699</v>
      </c>
      <c r="DP25">
        <v>2.6620900000000001</v>
      </c>
      <c r="DQ25">
        <v>9.5582700000000007E-2</v>
      </c>
      <c r="DR25">
        <v>9.7764000000000004E-2</v>
      </c>
      <c r="DS25">
        <v>7.6275099999999998E-2</v>
      </c>
      <c r="DT25">
        <v>6.4550099999999999E-2</v>
      </c>
      <c r="DU25">
        <v>27463.8</v>
      </c>
      <c r="DV25">
        <v>30932.9</v>
      </c>
      <c r="DW25">
        <v>28563.7</v>
      </c>
      <c r="DX25">
        <v>32860</v>
      </c>
      <c r="DY25">
        <v>36684.1</v>
      </c>
      <c r="DZ25">
        <v>41640</v>
      </c>
      <c r="EA25">
        <v>41921.199999999997</v>
      </c>
      <c r="EB25">
        <v>47380</v>
      </c>
      <c r="EC25">
        <v>1.8616200000000001</v>
      </c>
      <c r="ED25">
        <v>2.2230500000000002</v>
      </c>
      <c r="EE25">
        <v>9.5888999999999992E-3</v>
      </c>
      <c r="EF25">
        <v>0</v>
      </c>
      <c r="EG25">
        <v>16.882300000000001</v>
      </c>
      <c r="EH25">
        <v>999.9</v>
      </c>
      <c r="EI25">
        <v>41.8</v>
      </c>
      <c r="EJ25">
        <v>28.5</v>
      </c>
      <c r="EK25">
        <v>16.222300000000001</v>
      </c>
      <c r="EL25">
        <v>62.878</v>
      </c>
      <c r="EM25">
        <v>4.8838100000000004</v>
      </c>
      <c r="EN25">
        <v>1</v>
      </c>
      <c r="EO25">
        <v>-0.55838399999999999</v>
      </c>
      <c r="EP25">
        <v>1.2445600000000001</v>
      </c>
      <c r="EQ25">
        <v>20.2409</v>
      </c>
      <c r="ER25">
        <v>5.2286700000000002</v>
      </c>
      <c r="ES25">
        <v>12.0052</v>
      </c>
      <c r="ET25">
        <v>4.9900500000000001</v>
      </c>
      <c r="EU25">
        <v>3.3050000000000002</v>
      </c>
      <c r="EV25">
        <v>6325.2</v>
      </c>
      <c r="EW25">
        <v>9878.1</v>
      </c>
      <c r="EX25">
        <v>503</v>
      </c>
      <c r="EY25">
        <v>60.5</v>
      </c>
      <c r="EZ25">
        <v>1.85267</v>
      </c>
      <c r="FA25">
        <v>1.8615699999999999</v>
      </c>
      <c r="FB25">
        <v>1.8606400000000001</v>
      </c>
      <c r="FC25">
        <v>1.85669</v>
      </c>
      <c r="FD25">
        <v>1.8609599999999999</v>
      </c>
      <c r="FE25">
        <v>1.8572900000000001</v>
      </c>
      <c r="FF25">
        <v>1.8593200000000001</v>
      </c>
      <c r="FG25">
        <v>1.8621799999999999</v>
      </c>
      <c r="FH25">
        <v>0</v>
      </c>
      <c r="FI25">
        <v>0</v>
      </c>
      <c r="FJ25">
        <v>0</v>
      </c>
      <c r="FK25">
        <v>0</v>
      </c>
      <c r="FL25" t="s">
        <v>356</v>
      </c>
      <c r="FM25" t="s">
        <v>357</v>
      </c>
      <c r="FN25" t="s">
        <v>358</v>
      </c>
      <c r="FO25" t="s">
        <v>358</v>
      </c>
      <c r="FP25" t="s">
        <v>358</v>
      </c>
      <c r="FQ25" t="s">
        <v>358</v>
      </c>
      <c r="FR25">
        <v>0</v>
      </c>
      <c r="FS25">
        <v>100</v>
      </c>
      <c r="FT25">
        <v>100</v>
      </c>
      <c r="FU25">
        <v>-2.742</v>
      </c>
      <c r="FV25">
        <v>-0.33800000000000002</v>
      </c>
      <c r="FW25">
        <v>-1.2966258799309189</v>
      </c>
      <c r="FX25">
        <v>-4.0117494158234393E-3</v>
      </c>
      <c r="FY25">
        <v>1.087516141204025E-6</v>
      </c>
      <c r="FZ25">
        <v>-8.657206703991749E-11</v>
      </c>
      <c r="GA25">
        <v>-0.33800500000000078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8.1</v>
      </c>
      <c r="GJ25">
        <v>8</v>
      </c>
      <c r="GK25">
        <v>1.03271</v>
      </c>
      <c r="GL25">
        <v>2.3938000000000001</v>
      </c>
      <c r="GM25">
        <v>1.5942400000000001</v>
      </c>
      <c r="GN25">
        <v>2.3168899999999999</v>
      </c>
      <c r="GO25">
        <v>1.40015</v>
      </c>
      <c r="GP25">
        <v>2.2216800000000001</v>
      </c>
      <c r="GQ25">
        <v>30.9985</v>
      </c>
      <c r="GR25">
        <v>15.6906</v>
      </c>
      <c r="GS25">
        <v>18</v>
      </c>
      <c r="GT25">
        <v>385.72199999999998</v>
      </c>
      <c r="GU25">
        <v>660.255</v>
      </c>
      <c r="GV25">
        <v>15.52</v>
      </c>
      <c r="GW25">
        <v>19.781600000000001</v>
      </c>
      <c r="GX25">
        <v>29.999400000000001</v>
      </c>
      <c r="GY25">
        <v>19.782499999999999</v>
      </c>
      <c r="GZ25">
        <v>19.7439</v>
      </c>
      <c r="HA25">
        <v>20.719200000000001</v>
      </c>
      <c r="HB25">
        <v>30</v>
      </c>
      <c r="HC25">
        <v>-30</v>
      </c>
      <c r="HD25">
        <v>15.5619</v>
      </c>
      <c r="HE25">
        <v>417.678</v>
      </c>
      <c r="HF25">
        <v>0</v>
      </c>
      <c r="HG25">
        <v>104.86799999999999</v>
      </c>
      <c r="HH25">
        <v>104.375</v>
      </c>
    </row>
    <row r="26" spans="1:216" x14ac:dyDescent="0.2">
      <c r="A26">
        <v>8</v>
      </c>
      <c r="B26">
        <v>1689723609.5999999</v>
      </c>
      <c r="C26">
        <v>423.5</v>
      </c>
      <c r="D26" t="s">
        <v>371</v>
      </c>
      <c r="E26" t="s">
        <v>372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>
        <v>1689723609.5999999</v>
      </c>
      <c r="M26">
        <f t="shared" si="0"/>
        <v>2.0018967230151876E-3</v>
      </c>
      <c r="N26">
        <f t="shared" si="1"/>
        <v>2.0018967230151876</v>
      </c>
      <c r="O26">
        <f t="shared" si="2"/>
        <v>14.024125327269301</v>
      </c>
      <c r="P26">
        <f t="shared" si="3"/>
        <v>400.02</v>
      </c>
      <c r="Q26">
        <f t="shared" si="4"/>
        <v>310.92339819399427</v>
      </c>
      <c r="R26">
        <f t="shared" si="5"/>
        <v>31.316190767823205</v>
      </c>
      <c r="S26">
        <f t="shared" si="6"/>
        <v>40.289996519106005</v>
      </c>
      <c r="T26">
        <f t="shared" si="7"/>
        <v>0.27518171554213855</v>
      </c>
      <c r="U26">
        <f t="shared" si="8"/>
        <v>3.2711512767900368</v>
      </c>
      <c r="V26">
        <f t="shared" si="9"/>
        <v>0.26293750158062507</v>
      </c>
      <c r="W26">
        <f t="shared" si="10"/>
        <v>0.1653906283530438</v>
      </c>
      <c r="X26">
        <f t="shared" si="11"/>
        <v>82.695934440463191</v>
      </c>
      <c r="Y26">
        <f t="shared" si="12"/>
        <v>17.941114387817031</v>
      </c>
      <c r="Z26">
        <f t="shared" si="13"/>
        <v>17.941114387817031</v>
      </c>
      <c r="AA26">
        <f t="shared" si="14"/>
        <v>2.0636198913307151</v>
      </c>
      <c r="AB26">
        <f t="shared" si="15"/>
        <v>63.343133182738789</v>
      </c>
      <c r="AC26">
        <f t="shared" si="16"/>
        <v>1.3096212907837801</v>
      </c>
      <c r="AD26">
        <f t="shared" si="17"/>
        <v>2.0675031767147511</v>
      </c>
      <c r="AE26">
        <f t="shared" si="18"/>
        <v>0.75399860054693502</v>
      </c>
      <c r="AF26">
        <f t="shared" si="19"/>
        <v>-88.283645484969767</v>
      </c>
      <c r="AG26">
        <f t="shared" si="20"/>
        <v>5.2704564447548972</v>
      </c>
      <c r="AH26">
        <f t="shared" si="21"/>
        <v>0.31720572530026969</v>
      </c>
      <c r="AI26">
        <f t="shared" si="22"/>
        <v>-4.8874451410441111E-5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54706.106063490646</v>
      </c>
      <c r="AO26">
        <f t="shared" si="26"/>
        <v>500.00599999999997</v>
      </c>
      <c r="AP26">
        <f t="shared" si="27"/>
        <v>421.50502800023997</v>
      </c>
      <c r="AQ26">
        <f t="shared" si="28"/>
        <v>0.84299994000119993</v>
      </c>
      <c r="AR26">
        <f t="shared" si="29"/>
        <v>0.16538988420231596</v>
      </c>
      <c r="AS26">
        <v>1689723609.5999999</v>
      </c>
      <c r="AT26">
        <v>400.02</v>
      </c>
      <c r="AU26">
        <v>416.916</v>
      </c>
      <c r="AV26">
        <v>13.002599999999999</v>
      </c>
      <c r="AW26">
        <v>10.7507</v>
      </c>
      <c r="AX26">
        <v>402.762</v>
      </c>
      <c r="AY26">
        <v>13.3406</v>
      </c>
      <c r="AZ26">
        <v>399.92899999999997</v>
      </c>
      <c r="BA26">
        <v>100.66500000000001</v>
      </c>
      <c r="BB26">
        <v>5.4955299999999999E-2</v>
      </c>
      <c r="BC26">
        <v>17.971</v>
      </c>
      <c r="BD26">
        <v>17.127600000000001</v>
      </c>
      <c r="BE26">
        <v>999.9</v>
      </c>
      <c r="BF26">
        <v>0</v>
      </c>
      <c r="BG26">
        <v>0</v>
      </c>
      <c r="BH26">
        <v>9966.8799999999992</v>
      </c>
      <c r="BI26">
        <v>0</v>
      </c>
      <c r="BJ26">
        <v>31.721399999999999</v>
      </c>
      <c r="BK26">
        <v>-16.8963</v>
      </c>
      <c r="BL26">
        <v>405.29</v>
      </c>
      <c r="BM26">
        <v>421.447</v>
      </c>
      <c r="BN26">
        <v>2.2518099999999999</v>
      </c>
      <c r="BO26">
        <v>416.916</v>
      </c>
      <c r="BP26">
        <v>10.7507</v>
      </c>
      <c r="BQ26">
        <v>1.30891</v>
      </c>
      <c r="BR26">
        <v>1.08223</v>
      </c>
      <c r="BS26">
        <v>10.9015</v>
      </c>
      <c r="BT26">
        <v>8.0730799999999991</v>
      </c>
      <c r="BU26">
        <v>500.00599999999997</v>
      </c>
      <c r="BV26">
        <v>0.90000999999999998</v>
      </c>
      <c r="BW26">
        <v>9.9990200000000001E-2</v>
      </c>
      <c r="BX26">
        <v>0</v>
      </c>
      <c r="BY26">
        <v>2.6166</v>
      </c>
      <c r="BZ26">
        <v>0</v>
      </c>
      <c r="CA26">
        <v>5478.85</v>
      </c>
      <c r="CB26">
        <v>4055.71</v>
      </c>
      <c r="CC26">
        <v>37.311999999999998</v>
      </c>
      <c r="CD26">
        <v>39.936999999999998</v>
      </c>
      <c r="CE26">
        <v>38.936999999999998</v>
      </c>
      <c r="CF26">
        <v>39.25</v>
      </c>
      <c r="CG26">
        <v>37</v>
      </c>
      <c r="CH26">
        <v>450.01</v>
      </c>
      <c r="CI26">
        <v>50</v>
      </c>
      <c r="CJ26">
        <v>0</v>
      </c>
      <c r="CK26">
        <v>1689723621.2</v>
      </c>
      <c r="CL26">
        <v>0</v>
      </c>
      <c r="CM26">
        <v>1689723069.0999999</v>
      </c>
      <c r="CN26" t="s">
        <v>354</v>
      </c>
      <c r="CO26">
        <v>1689723062.0999999</v>
      </c>
      <c r="CP26">
        <v>1689723069.0999999</v>
      </c>
      <c r="CQ26">
        <v>71</v>
      </c>
      <c r="CR26">
        <v>-4.4999999999999998E-2</v>
      </c>
      <c r="CS26">
        <v>-8.9999999999999993E-3</v>
      </c>
      <c r="CT26">
        <v>-2.8029999999999999</v>
      </c>
      <c r="CU26">
        <v>-0.33800000000000002</v>
      </c>
      <c r="CV26">
        <v>420</v>
      </c>
      <c r="CW26">
        <v>11</v>
      </c>
      <c r="CX26">
        <v>0.06</v>
      </c>
      <c r="CY26">
        <v>0.04</v>
      </c>
      <c r="CZ26">
        <v>14.232063211458721</v>
      </c>
      <c r="DA26">
        <v>-0.1182943637897607</v>
      </c>
      <c r="DB26">
        <v>4.6098854875349177E-2</v>
      </c>
      <c r="DC26">
        <v>1</v>
      </c>
      <c r="DD26">
        <v>416.91017499999998</v>
      </c>
      <c r="DE26">
        <v>4.0333958724070168E-2</v>
      </c>
      <c r="DF26">
        <v>4.3486140033346513E-2</v>
      </c>
      <c r="DG26">
        <v>-1</v>
      </c>
      <c r="DH26">
        <v>500.00204878048788</v>
      </c>
      <c r="DI26">
        <v>-5.9043047366294787E-3</v>
      </c>
      <c r="DJ26">
        <v>5.396255338985979E-3</v>
      </c>
      <c r="DK26">
        <v>1</v>
      </c>
      <c r="DL26">
        <v>2</v>
      </c>
      <c r="DM26">
        <v>2</v>
      </c>
      <c r="DN26" t="s">
        <v>355</v>
      </c>
      <c r="DO26">
        <v>2.6969699999999999</v>
      </c>
      <c r="DP26">
        <v>2.6615600000000001</v>
      </c>
      <c r="DQ26">
        <v>9.5615199999999997E-2</v>
      </c>
      <c r="DR26">
        <v>9.7681599999999993E-2</v>
      </c>
      <c r="DS26">
        <v>7.6276899999999995E-2</v>
      </c>
      <c r="DT26">
        <v>6.43455E-2</v>
      </c>
      <c r="DU26">
        <v>27465.9</v>
      </c>
      <c r="DV26">
        <v>30938.799999999999</v>
      </c>
      <c r="DW26">
        <v>28566.7</v>
      </c>
      <c r="DX26">
        <v>32862.9</v>
      </c>
      <c r="DY26">
        <v>36687.300000000003</v>
      </c>
      <c r="DZ26">
        <v>41653</v>
      </c>
      <c r="EA26">
        <v>41924.800000000003</v>
      </c>
      <c r="EB26">
        <v>47384.2</v>
      </c>
      <c r="EC26">
        <v>1.8620300000000001</v>
      </c>
      <c r="ED26">
        <v>2.2244700000000002</v>
      </c>
      <c r="EE26">
        <v>2.4013199999999998E-2</v>
      </c>
      <c r="EF26">
        <v>0</v>
      </c>
      <c r="EG26">
        <v>16.728300000000001</v>
      </c>
      <c r="EH26">
        <v>999.9</v>
      </c>
      <c r="EI26">
        <v>41.8</v>
      </c>
      <c r="EJ26">
        <v>28.5</v>
      </c>
      <c r="EK26">
        <v>16.221499999999999</v>
      </c>
      <c r="EL26">
        <v>63.328000000000003</v>
      </c>
      <c r="EM26">
        <v>4.7435900000000002</v>
      </c>
      <c r="EN26">
        <v>1</v>
      </c>
      <c r="EO26">
        <v>-0.565056</v>
      </c>
      <c r="EP26">
        <v>0.71557999999999999</v>
      </c>
      <c r="EQ26">
        <v>20.2455</v>
      </c>
      <c r="ER26">
        <v>5.2282200000000003</v>
      </c>
      <c r="ES26">
        <v>12.005599999999999</v>
      </c>
      <c r="ET26">
        <v>4.9904000000000002</v>
      </c>
      <c r="EU26">
        <v>3.3050000000000002</v>
      </c>
      <c r="EV26">
        <v>6326.4</v>
      </c>
      <c r="EW26">
        <v>9882.9</v>
      </c>
      <c r="EX26">
        <v>503</v>
      </c>
      <c r="EY26">
        <v>60.5</v>
      </c>
      <c r="EZ26">
        <v>1.8527100000000001</v>
      </c>
      <c r="FA26">
        <v>1.86154</v>
      </c>
      <c r="FB26">
        <v>1.8606199999999999</v>
      </c>
      <c r="FC26">
        <v>1.85669</v>
      </c>
      <c r="FD26">
        <v>1.8609599999999999</v>
      </c>
      <c r="FE26">
        <v>1.8572599999999999</v>
      </c>
      <c r="FF26">
        <v>1.8592900000000001</v>
      </c>
      <c r="FG26">
        <v>1.8621799999999999</v>
      </c>
      <c r="FH26">
        <v>0</v>
      </c>
      <c r="FI26">
        <v>0</v>
      </c>
      <c r="FJ26">
        <v>0</v>
      </c>
      <c r="FK26">
        <v>0</v>
      </c>
      <c r="FL26" t="s">
        <v>356</v>
      </c>
      <c r="FM26" t="s">
        <v>357</v>
      </c>
      <c r="FN26" t="s">
        <v>358</v>
      </c>
      <c r="FO26" t="s">
        <v>358</v>
      </c>
      <c r="FP26" t="s">
        <v>358</v>
      </c>
      <c r="FQ26" t="s">
        <v>358</v>
      </c>
      <c r="FR26">
        <v>0</v>
      </c>
      <c r="FS26">
        <v>100</v>
      </c>
      <c r="FT26">
        <v>100</v>
      </c>
      <c r="FU26">
        <v>-2.742</v>
      </c>
      <c r="FV26">
        <v>-0.33800000000000002</v>
      </c>
      <c r="FW26">
        <v>-1.2966258799309189</v>
      </c>
      <c r="FX26">
        <v>-4.0117494158234393E-3</v>
      </c>
      <c r="FY26">
        <v>1.087516141204025E-6</v>
      </c>
      <c r="FZ26">
        <v>-8.657206703991749E-11</v>
      </c>
      <c r="GA26">
        <v>-0.33800500000000078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9.1</v>
      </c>
      <c r="GJ26">
        <v>9</v>
      </c>
      <c r="GK26">
        <v>1.03027</v>
      </c>
      <c r="GL26">
        <v>2.3901400000000002</v>
      </c>
      <c r="GM26">
        <v>1.5942400000000001</v>
      </c>
      <c r="GN26">
        <v>2.3168899999999999</v>
      </c>
      <c r="GO26">
        <v>1.40015</v>
      </c>
      <c r="GP26">
        <v>2.2924799999999999</v>
      </c>
      <c r="GQ26">
        <v>30.933499999999999</v>
      </c>
      <c r="GR26">
        <v>15.6906</v>
      </c>
      <c r="GS26">
        <v>18</v>
      </c>
      <c r="GT26">
        <v>385.27699999999999</v>
      </c>
      <c r="GU26">
        <v>660.30799999999999</v>
      </c>
      <c r="GV26">
        <v>16.3261</v>
      </c>
      <c r="GW26">
        <v>19.694099999999999</v>
      </c>
      <c r="GX26">
        <v>29.999600000000001</v>
      </c>
      <c r="GY26">
        <v>19.699000000000002</v>
      </c>
      <c r="GZ26">
        <v>19.6616</v>
      </c>
      <c r="HA26">
        <v>20.6922</v>
      </c>
      <c r="HB26">
        <v>30</v>
      </c>
      <c r="HC26">
        <v>-30</v>
      </c>
      <c r="HD26">
        <v>16.332100000000001</v>
      </c>
      <c r="HE26">
        <v>416.87599999999998</v>
      </c>
      <c r="HF26">
        <v>0</v>
      </c>
      <c r="HG26">
        <v>104.878</v>
      </c>
      <c r="HH26">
        <v>104.38500000000001</v>
      </c>
    </row>
    <row r="27" spans="1:216" x14ac:dyDescent="0.2">
      <c r="A27">
        <v>9</v>
      </c>
      <c r="B27">
        <v>1689723670.0999999</v>
      </c>
      <c r="C27">
        <v>484</v>
      </c>
      <c r="D27" t="s">
        <v>373</v>
      </c>
      <c r="E27" t="s">
        <v>374</v>
      </c>
      <c r="F27" t="s">
        <v>348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>
        <v>1689723670.0999999</v>
      </c>
      <c r="M27">
        <f t="shared" si="0"/>
        <v>1.9421482423653195E-3</v>
      </c>
      <c r="N27">
        <f t="shared" si="1"/>
        <v>1.9421482423653196</v>
      </c>
      <c r="O27">
        <f t="shared" si="2"/>
        <v>12.716384680544568</v>
      </c>
      <c r="P27">
        <f t="shared" si="3"/>
        <v>399.95699999999999</v>
      </c>
      <c r="Q27">
        <f t="shared" si="4"/>
        <v>316.67734918978584</v>
      </c>
      <c r="R27">
        <f t="shared" si="5"/>
        <v>31.896581235351359</v>
      </c>
      <c r="S27">
        <f t="shared" si="6"/>
        <v>40.284728206127404</v>
      </c>
      <c r="T27">
        <f t="shared" si="7"/>
        <v>0.26766394245840897</v>
      </c>
      <c r="U27">
        <f t="shared" si="8"/>
        <v>3.2769808577849275</v>
      </c>
      <c r="V27">
        <f t="shared" si="9"/>
        <v>0.25608411541467213</v>
      </c>
      <c r="W27">
        <f t="shared" si="10"/>
        <v>0.16105122464980787</v>
      </c>
      <c r="X27">
        <f t="shared" si="11"/>
        <v>62.029998771972473</v>
      </c>
      <c r="Y27">
        <f t="shared" si="12"/>
        <v>17.823686699716028</v>
      </c>
      <c r="Z27">
        <f t="shared" si="13"/>
        <v>17.823686699716028</v>
      </c>
      <c r="AA27">
        <f t="shared" si="14"/>
        <v>2.048423428756398</v>
      </c>
      <c r="AB27">
        <f t="shared" si="15"/>
        <v>62.827388172443591</v>
      </c>
      <c r="AC27">
        <f t="shared" si="16"/>
        <v>1.2972271306974403</v>
      </c>
      <c r="AD27">
        <f t="shared" si="17"/>
        <v>2.0647478248449787</v>
      </c>
      <c r="AE27">
        <f t="shared" si="18"/>
        <v>0.75119629805895771</v>
      </c>
      <c r="AF27">
        <f t="shared" si="19"/>
        <v>-85.648737488310587</v>
      </c>
      <c r="AG27">
        <f t="shared" si="20"/>
        <v>22.280259194260626</v>
      </c>
      <c r="AH27">
        <f t="shared" si="21"/>
        <v>1.3376095199473486</v>
      </c>
      <c r="AI27">
        <f t="shared" si="22"/>
        <v>-8.7000213013865846E-4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54856.572307436349</v>
      </c>
      <c r="AO27">
        <f t="shared" si="26"/>
        <v>375.06200000000001</v>
      </c>
      <c r="AP27">
        <f t="shared" si="27"/>
        <v>316.17648599584066</v>
      </c>
      <c r="AQ27">
        <f t="shared" si="28"/>
        <v>0.84299792033274668</v>
      </c>
      <c r="AR27">
        <f t="shared" si="29"/>
        <v>0.16538598624220122</v>
      </c>
      <c r="AS27">
        <v>1689723670.0999999</v>
      </c>
      <c r="AT27">
        <v>399.95699999999999</v>
      </c>
      <c r="AU27">
        <v>415.327</v>
      </c>
      <c r="AV27">
        <v>12.879200000000001</v>
      </c>
      <c r="AW27">
        <v>10.695399999999999</v>
      </c>
      <c r="AX27">
        <v>402.69900000000001</v>
      </c>
      <c r="AY27">
        <v>13.2172</v>
      </c>
      <c r="AZ27">
        <v>400.142</v>
      </c>
      <c r="BA27">
        <v>100.66800000000001</v>
      </c>
      <c r="BB27">
        <v>5.4648200000000001E-2</v>
      </c>
      <c r="BC27">
        <v>17.9498</v>
      </c>
      <c r="BD27">
        <v>17.048400000000001</v>
      </c>
      <c r="BE27">
        <v>999.9</v>
      </c>
      <c r="BF27">
        <v>0</v>
      </c>
      <c r="BG27">
        <v>0</v>
      </c>
      <c r="BH27">
        <v>9994.3799999999992</v>
      </c>
      <c r="BI27">
        <v>0</v>
      </c>
      <c r="BJ27">
        <v>32.924900000000001</v>
      </c>
      <c r="BK27">
        <v>-15.369899999999999</v>
      </c>
      <c r="BL27">
        <v>405.17599999999999</v>
      </c>
      <c r="BM27">
        <v>419.81700000000001</v>
      </c>
      <c r="BN27">
        <v>2.1837499999999999</v>
      </c>
      <c r="BO27">
        <v>415.327</v>
      </c>
      <c r="BP27">
        <v>10.695399999999999</v>
      </c>
      <c r="BQ27">
        <v>1.2965100000000001</v>
      </c>
      <c r="BR27">
        <v>1.0766800000000001</v>
      </c>
      <c r="BS27">
        <v>10.7585</v>
      </c>
      <c r="BT27">
        <v>7.9975500000000004</v>
      </c>
      <c r="BU27">
        <v>375.06200000000001</v>
      </c>
      <c r="BV27">
        <v>0.90006600000000003</v>
      </c>
      <c r="BW27">
        <v>9.9934099999999998E-2</v>
      </c>
      <c r="BX27">
        <v>0</v>
      </c>
      <c r="BY27">
        <v>2.1295999999999999</v>
      </c>
      <c r="BZ27">
        <v>0</v>
      </c>
      <c r="CA27">
        <v>4970.26</v>
      </c>
      <c r="CB27">
        <v>3042.3</v>
      </c>
      <c r="CC27">
        <v>37.25</v>
      </c>
      <c r="CD27">
        <v>40.186999999999998</v>
      </c>
      <c r="CE27">
        <v>39.061999999999998</v>
      </c>
      <c r="CF27">
        <v>39.811999999999998</v>
      </c>
      <c r="CG27">
        <v>37.125</v>
      </c>
      <c r="CH27">
        <v>337.58</v>
      </c>
      <c r="CI27">
        <v>37.479999999999997</v>
      </c>
      <c r="CJ27">
        <v>0</v>
      </c>
      <c r="CK27">
        <v>1689723681.8</v>
      </c>
      <c r="CL27">
        <v>0</v>
      </c>
      <c r="CM27">
        <v>1689723069.0999999</v>
      </c>
      <c r="CN27" t="s">
        <v>354</v>
      </c>
      <c r="CO27">
        <v>1689723062.0999999</v>
      </c>
      <c r="CP27">
        <v>1689723069.0999999</v>
      </c>
      <c r="CQ27">
        <v>71</v>
      </c>
      <c r="CR27">
        <v>-4.4999999999999998E-2</v>
      </c>
      <c r="CS27">
        <v>-8.9999999999999993E-3</v>
      </c>
      <c r="CT27">
        <v>-2.8029999999999999</v>
      </c>
      <c r="CU27">
        <v>-0.33800000000000002</v>
      </c>
      <c r="CV27">
        <v>420</v>
      </c>
      <c r="CW27">
        <v>11</v>
      </c>
      <c r="CX27">
        <v>0.06</v>
      </c>
      <c r="CY27">
        <v>0.04</v>
      </c>
      <c r="CZ27">
        <v>12.682023601924859</v>
      </c>
      <c r="DA27">
        <v>0.9325739188393023</v>
      </c>
      <c r="DB27">
        <v>9.699372094720185E-2</v>
      </c>
      <c r="DC27">
        <v>1</v>
      </c>
      <c r="DD27">
        <v>415.17807317073181</v>
      </c>
      <c r="DE27">
        <v>0.39645993031395999</v>
      </c>
      <c r="DF27">
        <v>5.7023054919792857E-2</v>
      </c>
      <c r="DG27">
        <v>-1</v>
      </c>
      <c r="DH27">
        <v>375.00446341463419</v>
      </c>
      <c r="DI27">
        <v>2.910481745718517E-2</v>
      </c>
      <c r="DJ27">
        <v>0.13152540282523459</v>
      </c>
      <c r="DK27">
        <v>1</v>
      </c>
      <c r="DL27">
        <v>2</v>
      </c>
      <c r="DM27">
        <v>2</v>
      </c>
      <c r="DN27" t="s">
        <v>355</v>
      </c>
      <c r="DO27">
        <v>2.6977500000000001</v>
      </c>
      <c r="DP27">
        <v>2.6614800000000001</v>
      </c>
      <c r="DQ27">
        <v>9.5626900000000001E-2</v>
      </c>
      <c r="DR27">
        <v>9.7424999999999998E-2</v>
      </c>
      <c r="DS27">
        <v>7.5767399999999999E-2</v>
      </c>
      <c r="DT27">
        <v>6.4110600000000004E-2</v>
      </c>
      <c r="DU27">
        <v>27469.599999999999</v>
      </c>
      <c r="DV27">
        <v>30951.5</v>
      </c>
      <c r="DW27">
        <v>28570.5</v>
      </c>
      <c r="DX27">
        <v>32866.699999999997</v>
      </c>
      <c r="DY27">
        <v>36713.5</v>
      </c>
      <c r="DZ27">
        <v>41668.400000000001</v>
      </c>
      <c r="EA27">
        <v>41931.1</v>
      </c>
      <c r="EB27">
        <v>47389.599999999999</v>
      </c>
      <c r="EC27">
        <v>1.8633200000000001</v>
      </c>
      <c r="ED27">
        <v>2.2259000000000002</v>
      </c>
      <c r="EE27">
        <v>2.8222799999999999E-2</v>
      </c>
      <c r="EF27">
        <v>0</v>
      </c>
      <c r="EG27">
        <v>16.5791</v>
      </c>
      <c r="EH27">
        <v>999.9</v>
      </c>
      <c r="EI27">
        <v>41.7</v>
      </c>
      <c r="EJ27">
        <v>28.4</v>
      </c>
      <c r="EK27">
        <v>16.09</v>
      </c>
      <c r="EL27">
        <v>63.107999999999997</v>
      </c>
      <c r="EM27">
        <v>4.5913500000000003</v>
      </c>
      <c r="EN27">
        <v>1</v>
      </c>
      <c r="EO27">
        <v>-0.571519</v>
      </c>
      <c r="EP27">
        <v>1.05843</v>
      </c>
      <c r="EQ27">
        <v>20.244499999999999</v>
      </c>
      <c r="ER27">
        <v>5.2288199999999998</v>
      </c>
      <c r="ES27">
        <v>12.0059</v>
      </c>
      <c r="ET27">
        <v>4.9897</v>
      </c>
      <c r="EU27">
        <v>3.3050000000000002</v>
      </c>
      <c r="EV27">
        <v>6327.9</v>
      </c>
      <c r="EW27">
        <v>9888.7999999999993</v>
      </c>
      <c r="EX27">
        <v>503</v>
      </c>
      <c r="EY27">
        <v>60.5</v>
      </c>
      <c r="EZ27">
        <v>1.8526899999999999</v>
      </c>
      <c r="FA27">
        <v>1.8615699999999999</v>
      </c>
      <c r="FB27">
        <v>1.8606499999999999</v>
      </c>
      <c r="FC27">
        <v>1.85669</v>
      </c>
      <c r="FD27">
        <v>1.8609599999999999</v>
      </c>
      <c r="FE27">
        <v>1.8572900000000001</v>
      </c>
      <c r="FF27">
        <v>1.8593200000000001</v>
      </c>
      <c r="FG27">
        <v>1.8621799999999999</v>
      </c>
      <c r="FH27">
        <v>0</v>
      </c>
      <c r="FI27">
        <v>0</v>
      </c>
      <c r="FJ27">
        <v>0</v>
      </c>
      <c r="FK27">
        <v>0</v>
      </c>
      <c r="FL27" t="s">
        <v>356</v>
      </c>
      <c r="FM27" t="s">
        <v>357</v>
      </c>
      <c r="FN27" t="s">
        <v>358</v>
      </c>
      <c r="FO27" t="s">
        <v>358</v>
      </c>
      <c r="FP27" t="s">
        <v>358</v>
      </c>
      <c r="FQ27" t="s">
        <v>358</v>
      </c>
      <c r="FR27">
        <v>0</v>
      </c>
      <c r="FS27">
        <v>100</v>
      </c>
      <c r="FT27">
        <v>100</v>
      </c>
      <c r="FU27">
        <v>-2.742</v>
      </c>
      <c r="FV27">
        <v>-0.33800000000000002</v>
      </c>
      <c r="FW27">
        <v>-1.2966258799309189</v>
      </c>
      <c r="FX27">
        <v>-4.0117494158234393E-3</v>
      </c>
      <c r="FY27">
        <v>1.087516141204025E-6</v>
      </c>
      <c r="FZ27">
        <v>-8.657206703991749E-11</v>
      </c>
      <c r="GA27">
        <v>-0.33800500000000078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10.1</v>
      </c>
      <c r="GJ27">
        <v>10</v>
      </c>
      <c r="GK27">
        <v>1.02783</v>
      </c>
      <c r="GL27">
        <v>2.3889200000000002</v>
      </c>
      <c r="GM27">
        <v>1.5942400000000001</v>
      </c>
      <c r="GN27">
        <v>2.3168899999999999</v>
      </c>
      <c r="GO27">
        <v>1.39893</v>
      </c>
      <c r="GP27">
        <v>2.2558600000000002</v>
      </c>
      <c r="GQ27">
        <v>30.868600000000001</v>
      </c>
      <c r="GR27">
        <v>15.681800000000001</v>
      </c>
      <c r="GS27">
        <v>18</v>
      </c>
      <c r="GT27">
        <v>385.23700000000002</v>
      </c>
      <c r="GU27">
        <v>660.279</v>
      </c>
      <c r="GV27">
        <v>15.8979</v>
      </c>
      <c r="GW27">
        <v>19.599</v>
      </c>
      <c r="GX27">
        <v>29.999400000000001</v>
      </c>
      <c r="GY27">
        <v>19.61</v>
      </c>
      <c r="GZ27">
        <v>19.573799999999999</v>
      </c>
      <c r="HA27">
        <v>20.63</v>
      </c>
      <c r="HB27">
        <v>30</v>
      </c>
      <c r="HC27">
        <v>-30</v>
      </c>
      <c r="HD27">
        <v>15.9129</v>
      </c>
      <c r="HE27">
        <v>415.178</v>
      </c>
      <c r="HF27">
        <v>0</v>
      </c>
      <c r="HG27">
        <v>104.893</v>
      </c>
      <c r="HH27">
        <v>104.396</v>
      </c>
    </row>
    <row r="28" spans="1:216" x14ac:dyDescent="0.2">
      <c r="A28">
        <v>10</v>
      </c>
      <c r="B28">
        <v>1689723730.5999999</v>
      </c>
      <c r="C28">
        <v>544.5</v>
      </c>
      <c r="D28" t="s">
        <v>375</v>
      </c>
      <c r="E28" t="s">
        <v>376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>
        <v>1689723730.5999999</v>
      </c>
      <c r="M28">
        <f t="shared" si="0"/>
        <v>1.9676099728170083E-3</v>
      </c>
      <c r="N28">
        <f t="shared" si="1"/>
        <v>1.9676099728170084</v>
      </c>
      <c r="O28">
        <f t="shared" si="2"/>
        <v>9.9262146371721798</v>
      </c>
      <c r="P28">
        <f t="shared" si="3"/>
        <v>400.09100000000001</v>
      </c>
      <c r="Q28">
        <f t="shared" si="4"/>
        <v>335.42531066620802</v>
      </c>
      <c r="R28">
        <f t="shared" si="5"/>
        <v>33.785051314557144</v>
      </c>
      <c r="S28">
        <f t="shared" si="6"/>
        <v>40.298375035102097</v>
      </c>
      <c r="T28">
        <f t="shared" si="7"/>
        <v>0.27395212984674305</v>
      </c>
      <c r="U28">
        <f t="shared" si="8"/>
        <v>3.2767168134622211</v>
      </c>
      <c r="V28">
        <f t="shared" si="9"/>
        <v>0.26183413408402501</v>
      </c>
      <c r="W28">
        <f t="shared" si="10"/>
        <v>0.16469041559609832</v>
      </c>
      <c r="X28">
        <f t="shared" si="11"/>
        <v>41.342960213977676</v>
      </c>
      <c r="Y28">
        <f t="shared" si="12"/>
        <v>17.737117569329261</v>
      </c>
      <c r="Z28">
        <f t="shared" si="13"/>
        <v>17.737117569329261</v>
      </c>
      <c r="AA28">
        <f t="shared" si="14"/>
        <v>2.0372833622918449</v>
      </c>
      <c r="AB28">
        <f t="shared" si="15"/>
        <v>62.4997108926989</v>
      </c>
      <c r="AC28">
        <f t="shared" si="16"/>
        <v>1.2928907968139101</v>
      </c>
      <c r="AD28">
        <f t="shared" si="17"/>
        <v>2.0686348438212425</v>
      </c>
      <c r="AE28">
        <f t="shared" si="18"/>
        <v>0.74439256547793486</v>
      </c>
      <c r="AF28">
        <f t="shared" si="19"/>
        <v>-86.771599801230067</v>
      </c>
      <c r="AG28">
        <f t="shared" si="20"/>
        <v>42.853243272612666</v>
      </c>
      <c r="AH28">
        <f t="shared" si="21"/>
        <v>2.5721775398570235</v>
      </c>
      <c r="AI28">
        <f t="shared" si="22"/>
        <v>-3.2187747827023827E-3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54844.301925426487</v>
      </c>
      <c r="AO28">
        <f t="shared" si="26"/>
        <v>249.96799999999999</v>
      </c>
      <c r="AP28">
        <f t="shared" si="27"/>
        <v>210.72341399687963</v>
      </c>
      <c r="AQ28">
        <f t="shared" si="28"/>
        <v>0.8430015601872225</v>
      </c>
      <c r="AR28">
        <f t="shared" si="29"/>
        <v>0.16539301116133936</v>
      </c>
      <c r="AS28">
        <v>1689723730.5999999</v>
      </c>
      <c r="AT28">
        <v>400.09100000000001</v>
      </c>
      <c r="AU28">
        <v>412.3</v>
      </c>
      <c r="AV28">
        <v>12.8361</v>
      </c>
      <c r="AW28">
        <v>10.6226</v>
      </c>
      <c r="AX28">
        <v>402.83300000000003</v>
      </c>
      <c r="AY28">
        <v>13.174099999999999</v>
      </c>
      <c r="AZ28">
        <v>399.96600000000001</v>
      </c>
      <c r="BA28">
        <v>100.66800000000001</v>
      </c>
      <c r="BB28">
        <v>5.5023099999999998E-2</v>
      </c>
      <c r="BC28">
        <v>17.979700000000001</v>
      </c>
      <c r="BD28">
        <v>17.074999999999999</v>
      </c>
      <c r="BE28">
        <v>999.9</v>
      </c>
      <c r="BF28">
        <v>0</v>
      </c>
      <c r="BG28">
        <v>0</v>
      </c>
      <c r="BH28">
        <v>9993.1200000000008</v>
      </c>
      <c r="BI28">
        <v>0</v>
      </c>
      <c r="BJ28">
        <v>36.046999999999997</v>
      </c>
      <c r="BK28">
        <v>-12.209199999999999</v>
      </c>
      <c r="BL28">
        <v>405.29300000000001</v>
      </c>
      <c r="BM28">
        <v>416.72699999999998</v>
      </c>
      <c r="BN28">
        <v>2.2135199999999999</v>
      </c>
      <c r="BO28">
        <v>412.3</v>
      </c>
      <c r="BP28">
        <v>10.6226</v>
      </c>
      <c r="BQ28">
        <v>1.2921899999999999</v>
      </c>
      <c r="BR28">
        <v>1.0693600000000001</v>
      </c>
      <c r="BS28">
        <v>10.708299999999999</v>
      </c>
      <c r="BT28">
        <v>7.8972699999999998</v>
      </c>
      <c r="BU28">
        <v>249.96799999999999</v>
      </c>
      <c r="BV28">
        <v>0.89994600000000002</v>
      </c>
      <c r="BW28">
        <v>0.100054</v>
      </c>
      <c r="BX28">
        <v>0</v>
      </c>
      <c r="BY28">
        <v>2.3660000000000001</v>
      </c>
      <c r="BZ28">
        <v>0</v>
      </c>
      <c r="CA28">
        <v>4137.3500000000004</v>
      </c>
      <c r="CB28">
        <v>2027.53</v>
      </c>
      <c r="CC28">
        <v>37.125</v>
      </c>
      <c r="CD28">
        <v>40.311999999999998</v>
      </c>
      <c r="CE28">
        <v>39.125</v>
      </c>
      <c r="CF28">
        <v>40.25</v>
      </c>
      <c r="CG28">
        <v>37.125</v>
      </c>
      <c r="CH28">
        <v>224.96</v>
      </c>
      <c r="CI28">
        <v>25.01</v>
      </c>
      <c r="CJ28">
        <v>0</v>
      </c>
      <c r="CK28">
        <v>1689723742.4000001</v>
      </c>
      <c r="CL28">
        <v>0</v>
      </c>
      <c r="CM28">
        <v>1689723069.0999999</v>
      </c>
      <c r="CN28" t="s">
        <v>354</v>
      </c>
      <c r="CO28">
        <v>1689723062.0999999</v>
      </c>
      <c r="CP28">
        <v>1689723069.0999999</v>
      </c>
      <c r="CQ28">
        <v>71</v>
      </c>
      <c r="CR28">
        <v>-4.4999999999999998E-2</v>
      </c>
      <c r="CS28">
        <v>-8.9999999999999993E-3</v>
      </c>
      <c r="CT28">
        <v>-2.8029999999999999</v>
      </c>
      <c r="CU28">
        <v>-0.33800000000000002</v>
      </c>
      <c r="CV28">
        <v>420</v>
      </c>
      <c r="CW28">
        <v>11</v>
      </c>
      <c r="CX28">
        <v>0.06</v>
      </c>
      <c r="CY28">
        <v>0.04</v>
      </c>
      <c r="CZ28">
        <v>9.9931361523093507</v>
      </c>
      <c r="DA28">
        <v>0.33998447832348477</v>
      </c>
      <c r="DB28">
        <v>4.390666497522331E-2</v>
      </c>
      <c r="DC28">
        <v>1</v>
      </c>
      <c r="DD28">
        <v>412.29332499999998</v>
      </c>
      <c r="DE28">
        <v>3.8803001875722769E-2</v>
      </c>
      <c r="DF28">
        <v>3.4894403204524388E-2</v>
      </c>
      <c r="DG28">
        <v>-1</v>
      </c>
      <c r="DH28">
        <v>249.9980243902439</v>
      </c>
      <c r="DI28">
        <v>-4.4142399525156903E-2</v>
      </c>
      <c r="DJ28">
        <v>8.6633651943217288E-2</v>
      </c>
      <c r="DK28">
        <v>1</v>
      </c>
      <c r="DL28">
        <v>2</v>
      </c>
      <c r="DM28">
        <v>2</v>
      </c>
      <c r="DN28" t="s">
        <v>355</v>
      </c>
      <c r="DO28">
        <v>2.6974</v>
      </c>
      <c r="DP28">
        <v>2.6618499999999998</v>
      </c>
      <c r="DQ28">
        <v>9.5675999999999997E-2</v>
      </c>
      <c r="DR28">
        <v>9.6914700000000006E-2</v>
      </c>
      <c r="DS28">
        <v>7.5602299999999997E-2</v>
      </c>
      <c r="DT28">
        <v>6.3796599999999995E-2</v>
      </c>
      <c r="DU28">
        <v>27471.9</v>
      </c>
      <c r="DV28">
        <v>30973.5</v>
      </c>
      <c r="DW28">
        <v>28574.1</v>
      </c>
      <c r="DX28">
        <v>32871.1</v>
      </c>
      <c r="DY28">
        <v>36725.599999999999</v>
      </c>
      <c r="DZ28">
        <v>41688.400000000001</v>
      </c>
      <c r="EA28">
        <v>41937.199999999997</v>
      </c>
      <c r="EB28">
        <v>47396.2</v>
      </c>
      <c r="EC28">
        <v>1.86435</v>
      </c>
      <c r="ED28">
        <v>2.2280000000000002</v>
      </c>
      <c r="EE28">
        <v>3.9599799999999998E-2</v>
      </c>
      <c r="EF28">
        <v>0</v>
      </c>
      <c r="EG28">
        <v>16.4163</v>
      </c>
      <c r="EH28">
        <v>999.9</v>
      </c>
      <c r="EI28">
        <v>41.5</v>
      </c>
      <c r="EJ28">
        <v>28.4</v>
      </c>
      <c r="EK28">
        <v>16.0124</v>
      </c>
      <c r="EL28">
        <v>62.957999999999998</v>
      </c>
      <c r="EM28">
        <v>4.4551299999999996</v>
      </c>
      <c r="EN28">
        <v>1</v>
      </c>
      <c r="EO28">
        <v>-0.57895099999999999</v>
      </c>
      <c r="EP28">
        <v>0.65245399999999998</v>
      </c>
      <c r="EQ28">
        <v>20.247800000000002</v>
      </c>
      <c r="ER28">
        <v>5.2279200000000001</v>
      </c>
      <c r="ES28">
        <v>12.004300000000001</v>
      </c>
      <c r="ET28">
        <v>4.9897999999999998</v>
      </c>
      <c r="EU28">
        <v>3.3050000000000002</v>
      </c>
      <c r="EV28">
        <v>6329.3</v>
      </c>
      <c r="EW28">
        <v>9894.6</v>
      </c>
      <c r="EX28">
        <v>503</v>
      </c>
      <c r="EY28">
        <v>60.5</v>
      </c>
      <c r="EZ28">
        <v>1.8527</v>
      </c>
      <c r="FA28">
        <v>1.8615699999999999</v>
      </c>
      <c r="FB28">
        <v>1.8606499999999999</v>
      </c>
      <c r="FC28">
        <v>1.85669</v>
      </c>
      <c r="FD28">
        <v>1.8609599999999999</v>
      </c>
      <c r="FE28">
        <v>1.8573</v>
      </c>
      <c r="FF28">
        <v>1.85934</v>
      </c>
      <c r="FG28">
        <v>1.8622000000000001</v>
      </c>
      <c r="FH28">
        <v>0</v>
      </c>
      <c r="FI28">
        <v>0</v>
      </c>
      <c r="FJ28">
        <v>0</v>
      </c>
      <c r="FK28">
        <v>0</v>
      </c>
      <c r="FL28" t="s">
        <v>356</v>
      </c>
      <c r="FM28" t="s">
        <v>357</v>
      </c>
      <c r="FN28" t="s">
        <v>358</v>
      </c>
      <c r="FO28" t="s">
        <v>358</v>
      </c>
      <c r="FP28" t="s">
        <v>358</v>
      </c>
      <c r="FQ28" t="s">
        <v>358</v>
      </c>
      <c r="FR28">
        <v>0</v>
      </c>
      <c r="FS28">
        <v>100</v>
      </c>
      <c r="FT28">
        <v>100</v>
      </c>
      <c r="FU28">
        <v>-2.742</v>
      </c>
      <c r="FV28">
        <v>-0.33800000000000002</v>
      </c>
      <c r="FW28">
        <v>-1.2966258799309189</v>
      </c>
      <c r="FX28">
        <v>-4.0117494158234393E-3</v>
      </c>
      <c r="FY28">
        <v>1.087516141204025E-6</v>
      </c>
      <c r="FZ28">
        <v>-8.657206703991749E-11</v>
      </c>
      <c r="GA28">
        <v>-0.33800500000000078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11.1</v>
      </c>
      <c r="GJ28">
        <v>11</v>
      </c>
      <c r="GK28">
        <v>1.02173</v>
      </c>
      <c r="GL28">
        <v>2.3864700000000001</v>
      </c>
      <c r="GM28">
        <v>1.5942400000000001</v>
      </c>
      <c r="GN28">
        <v>2.3156699999999999</v>
      </c>
      <c r="GO28">
        <v>1.40015</v>
      </c>
      <c r="GP28">
        <v>2.34619</v>
      </c>
      <c r="GQ28">
        <v>30.803699999999999</v>
      </c>
      <c r="GR28">
        <v>15.681800000000001</v>
      </c>
      <c r="GS28">
        <v>18</v>
      </c>
      <c r="GT28">
        <v>384.98700000000002</v>
      </c>
      <c r="GU28">
        <v>660.66399999999999</v>
      </c>
      <c r="GV28">
        <v>16.420999999999999</v>
      </c>
      <c r="GW28">
        <v>19.497499999999999</v>
      </c>
      <c r="GX28">
        <v>29.999500000000001</v>
      </c>
      <c r="GY28">
        <v>19.511600000000001</v>
      </c>
      <c r="GZ28">
        <v>19.474399999999999</v>
      </c>
      <c r="HA28">
        <v>20.514900000000001</v>
      </c>
      <c r="HB28">
        <v>30</v>
      </c>
      <c r="HC28">
        <v>-30</v>
      </c>
      <c r="HD28">
        <v>16.4207</v>
      </c>
      <c r="HE28">
        <v>412.30799999999999</v>
      </c>
      <c r="HF28">
        <v>0</v>
      </c>
      <c r="HG28">
        <v>104.907</v>
      </c>
      <c r="HH28">
        <v>104.411</v>
      </c>
    </row>
    <row r="29" spans="1:216" x14ac:dyDescent="0.2">
      <c r="A29">
        <v>11</v>
      </c>
      <c r="B29">
        <v>1689723791.0999999</v>
      </c>
      <c r="C29">
        <v>605</v>
      </c>
      <c r="D29" t="s">
        <v>377</v>
      </c>
      <c r="E29" t="s">
        <v>378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>
        <v>1689723791.0999999</v>
      </c>
      <c r="M29">
        <f t="shared" si="0"/>
        <v>1.9229782641596084E-3</v>
      </c>
      <c r="N29">
        <f t="shared" si="1"/>
        <v>1.9229782641596083</v>
      </c>
      <c r="O29">
        <f t="shared" si="2"/>
        <v>7.8424157403203747</v>
      </c>
      <c r="P29">
        <f t="shared" si="3"/>
        <v>400.08600000000001</v>
      </c>
      <c r="Q29">
        <f t="shared" si="4"/>
        <v>346.44647191436786</v>
      </c>
      <c r="R29">
        <f t="shared" si="5"/>
        <v>34.893971829464803</v>
      </c>
      <c r="S29">
        <f t="shared" si="6"/>
        <v>40.296527011000805</v>
      </c>
      <c r="T29">
        <f t="shared" si="7"/>
        <v>0.26513398123152099</v>
      </c>
      <c r="U29">
        <f t="shared" si="8"/>
        <v>3.2783472848268413</v>
      </c>
      <c r="V29">
        <f t="shared" si="9"/>
        <v>0.25377154738963081</v>
      </c>
      <c r="W29">
        <f t="shared" si="10"/>
        <v>0.15958750765191076</v>
      </c>
      <c r="X29">
        <f t="shared" si="11"/>
        <v>29.741223785151821</v>
      </c>
      <c r="Y29">
        <f t="shared" si="12"/>
        <v>17.68541405240979</v>
      </c>
      <c r="Z29">
        <f t="shared" si="13"/>
        <v>17.68541405240979</v>
      </c>
      <c r="AA29">
        <f t="shared" si="14"/>
        <v>2.0306553270242138</v>
      </c>
      <c r="AB29">
        <f t="shared" si="15"/>
        <v>61.877424580882433</v>
      </c>
      <c r="AC29">
        <f t="shared" si="16"/>
        <v>1.27998576272752</v>
      </c>
      <c r="AD29">
        <f t="shared" si="17"/>
        <v>2.068582801235368</v>
      </c>
      <c r="AE29">
        <f t="shared" si="18"/>
        <v>0.75066956429669385</v>
      </c>
      <c r="AF29">
        <f t="shared" si="19"/>
        <v>-84.803341449438733</v>
      </c>
      <c r="AG29">
        <f t="shared" si="20"/>
        <v>51.942066212427527</v>
      </c>
      <c r="AH29">
        <f t="shared" si="21"/>
        <v>3.1153278063934335</v>
      </c>
      <c r="AI29">
        <f t="shared" si="22"/>
        <v>-4.7236454659511651E-3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54885.276244394357</v>
      </c>
      <c r="AO29">
        <f t="shared" si="26"/>
        <v>179.822</v>
      </c>
      <c r="AP29">
        <f t="shared" si="27"/>
        <v>151.59018600266933</v>
      </c>
      <c r="AQ29">
        <f t="shared" si="28"/>
        <v>0.84300133466800131</v>
      </c>
      <c r="AR29">
        <f t="shared" si="29"/>
        <v>0.16539257590924258</v>
      </c>
      <c r="AS29">
        <v>1689723791.0999999</v>
      </c>
      <c r="AT29">
        <v>400.08600000000001</v>
      </c>
      <c r="AU29">
        <v>409.89600000000002</v>
      </c>
      <c r="AV29">
        <v>12.708399999999999</v>
      </c>
      <c r="AW29">
        <v>10.5457</v>
      </c>
      <c r="AX29">
        <v>402.82799999999997</v>
      </c>
      <c r="AY29">
        <v>13.0464</v>
      </c>
      <c r="AZ29">
        <v>400.12700000000001</v>
      </c>
      <c r="BA29">
        <v>100.66500000000001</v>
      </c>
      <c r="BB29">
        <v>5.4662799999999998E-2</v>
      </c>
      <c r="BC29">
        <v>17.979299999999999</v>
      </c>
      <c r="BD29">
        <v>17.0412</v>
      </c>
      <c r="BE29">
        <v>999.9</v>
      </c>
      <c r="BF29">
        <v>0</v>
      </c>
      <c r="BG29">
        <v>0</v>
      </c>
      <c r="BH29">
        <v>10001.200000000001</v>
      </c>
      <c r="BI29">
        <v>0</v>
      </c>
      <c r="BJ29">
        <v>36.139899999999997</v>
      </c>
      <c r="BK29">
        <v>-9.8103300000000004</v>
      </c>
      <c r="BL29">
        <v>405.23599999999999</v>
      </c>
      <c r="BM29">
        <v>414.26499999999999</v>
      </c>
      <c r="BN29">
        <v>2.1626599999999998</v>
      </c>
      <c r="BO29">
        <v>409.89600000000002</v>
      </c>
      <c r="BP29">
        <v>10.5457</v>
      </c>
      <c r="BQ29">
        <v>1.27929</v>
      </c>
      <c r="BR29">
        <v>1.06158</v>
      </c>
      <c r="BS29">
        <v>10.557700000000001</v>
      </c>
      <c r="BT29">
        <v>7.7901499999999997</v>
      </c>
      <c r="BU29">
        <v>179.822</v>
      </c>
      <c r="BV29">
        <v>0.89993900000000004</v>
      </c>
      <c r="BW29">
        <v>0.100061</v>
      </c>
      <c r="BX29">
        <v>0</v>
      </c>
      <c r="BY29">
        <v>2.2673000000000001</v>
      </c>
      <c r="BZ29">
        <v>0</v>
      </c>
      <c r="CA29">
        <v>3566.72</v>
      </c>
      <c r="CB29">
        <v>1458.56</v>
      </c>
      <c r="CC29">
        <v>37</v>
      </c>
      <c r="CD29">
        <v>40.436999999999998</v>
      </c>
      <c r="CE29">
        <v>39.125</v>
      </c>
      <c r="CF29">
        <v>40.561999999999998</v>
      </c>
      <c r="CG29">
        <v>37.061999999999998</v>
      </c>
      <c r="CH29">
        <v>161.83000000000001</v>
      </c>
      <c r="CI29">
        <v>17.989999999999998</v>
      </c>
      <c r="CJ29">
        <v>0</v>
      </c>
      <c r="CK29">
        <v>1689723803</v>
      </c>
      <c r="CL29">
        <v>0</v>
      </c>
      <c r="CM29">
        <v>1689723069.0999999</v>
      </c>
      <c r="CN29" t="s">
        <v>354</v>
      </c>
      <c r="CO29">
        <v>1689723062.0999999</v>
      </c>
      <c r="CP29">
        <v>1689723069.0999999</v>
      </c>
      <c r="CQ29">
        <v>71</v>
      </c>
      <c r="CR29">
        <v>-4.4999999999999998E-2</v>
      </c>
      <c r="CS29">
        <v>-8.9999999999999993E-3</v>
      </c>
      <c r="CT29">
        <v>-2.8029999999999999</v>
      </c>
      <c r="CU29">
        <v>-0.33800000000000002</v>
      </c>
      <c r="CV29">
        <v>420</v>
      </c>
      <c r="CW29">
        <v>11</v>
      </c>
      <c r="CX29">
        <v>0.06</v>
      </c>
      <c r="CY29">
        <v>0.04</v>
      </c>
      <c r="CZ29">
        <v>7.8343321025022892</v>
      </c>
      <c r="DA29">
        <v>0.26634277318985933</v>
      </c>
      <c r="DB29">
        <v>5.0701334361319669E-2</v>
      </c>
      <c r="DC29">
        <v>1</v>
      </c>
      <c r="DD29">
        <v>409.88565</v>
      </c>
      <c r="DE29">
        <v>-0.29660037523488819</v>
      </c>
      <c r="DF29">
        <v>5.3683121183477789E-2</v>
      </c>
      <c r="DG29">
        <v>-1</v>
      </c>
      <c r="DH29">
        <v>179.98235</v>
      </c>
      <c r="DI29">
        <v>-0.16802860947184581</v>
      </c>
      <c r="DJ29">
        <v>0.14650282420485961</v>
      </c>
      <c r="DK29">
        <v>1</v>
      </c>
      <c r="DL29">
        <v>2</v>
      </c>
      <c r="DM29">
        <v>2</v>
      </c>
      <c r="DN29" t="s">
        <v>355</v>
      </c>
      <c r="DO29">
        <v>2.6980599999999999</v>
      </c>
      <c r="DP29">
        <v>2.6615600000000001</v>
      </c>
      <c r="DQ29">
        <v>9.5698000000000005E-2</v>
      </c>
      <c r="DR29">
        <v>9.6510899999999997E-2</v>
      </c>
      <c r="DS29">
        <v>7.5071200000000005E-2</v>
      </c>
      <c r="DT29">
        <v>6.3461799999999999E-2</v>
      </c>
      <c r="DU29">
        <v>27475.9</v>
      </c>
      <c r="DV29">
        <v>30992.5</v>
      </c>
      <c r="DW29">
        <v>28578.5</v>
      </c>
      <c r="DX29">
        <v>32876.1</v>
      </c>
      <c r="DY29">
        <v>36752.699999999997</v>
      </c>
      <c r="DZ29">
        <v>41709.699999999997</v>
      </c>
      <c r="EA29">
        <v>41943.5</v>
      </c>
      <c r="EB29">
        <v>47403.199999999997</v>
      </c>
      <c r="EC29">
        <v>1.86497</v>
      </c>
      <c r="ED29">
        <v>2.2300499999999999</v>
      </c>
      <c r="EE29">
        <v>4.3805700000000003E-2</v>
      </c>
      <c r="EF29">
        <v>0</v>
      </c>
      <c r="EG29">
        <v>16.3125</v>
      </c>
      <c r="EH29">
        <v>999.9</v>
      </c>
      <c r="EI29">
        <v>41.4</v>
      </c>
      <c r="EJ29">
        <v>28.3</v>
      </c>
      <c r="EK29">
        <v>15.882</v>
      </c>
      <c r="EL29">
        <v>63.188000000000002</v>
      </c>
      <c r="EM29">
        <v>4.4190699999999996</v>
      </c>
      <c r="EN29">
        <v>1</v>
      </c>
      <c r="EO29">
        <v>-0.58671700000000004</v>
      </c>
      <c r="EP29">
        <v>1.0707500000000001</v>
      </c>
      <c r="EQ29">
        <v>20.246099999999998</v>
      </c>
      <c r="ER29">
        <v>5.2271700000000001</v>
      </c>
      <c r="ES29">
        <v>12.0047</v>
      </c>
      <c r="ET29">
        <v>4.9902499999999996</v>
      </c>
      <c r="EU29">
        <v>3.3050000000000002</v>
      </c>
      <c r="EV29">
        <v>6330.8</v>
      </c>
      <c r="EW29">
        <v>9900.2999999999993</v>
      </c>
      <c r="EX29">
        <v>503</v>
      </c>
      <c r="EY29">
        <v>60.5</v>
      </c>
      <c r="EZ29">
        <v>1.8527100000000001</v>
      </c>
      <c r="FA29">
        <v>1.8615699999999999</v>
      </c>
      <c r="FB29">
        <v>1.8606400000000001</v>
      </c>
      <c r="FC29">
        <v>1.85669</v>
      </c>
      <c r="FD29">
        <v>1.86097</v>
      </c>
      <c r="FE29">
        <v>1.8573</v>
      </c>
      <c r="FF29">
        <v>1.85937</v>
      </c>
      <c r="FG29">
        <v>1.8622099999999999</v>
      </c>
      <c r="FH29">
        <v>0</v>
      </c>
      <c r="FI29">
        <v>0</v>
      </c>
      <c r="FJ29">
        <v>0</v>
      </c>
      <c r="FK29">
        <v>0</v>
      </c>
      <c r="FL29" t="s">
        <v>356</v>
      </c>
      <c r="FM29" t="s">
        <v>357</v>
      </c>
      <c r="FN29" t="s">
        <v>358</v>
      </c>
      <c r="FO29" t="s">
        <v>358</v>
      </c>
      <c r="FP29" t="s">
        <v>358</v>
      </c>
      <c r="FQ29" t="s">
        <v>358</v>
      </c>
      <c r="FR29">
        <v>0</v>
      </c>
      <c r="FS29">
        <v>100</v>
      </c>
      <c r="FT29">
        <v>100</v>
      </c>
      <c r="FU29">
        <v>-2.742</v>
      </c>
      <c r="FV29">
        <v>-0.33800000000000002</v>
      </c>
      <c r="FW29">
        <v>-1.2966258799309189</v>
      </c>
      <c r="FX29">
        <v>-4.0117494158234393E-3</v>
      </c>
      <c r="FY29">
        <v>1.087516141204025E-6</v>
      </c>
      <c r="FZ29">
        <v>-8.657206703991749E-11</v>
      </c>
      <c r="GA29">
        <v>-0.33800500000000078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12.2</v>
      </c>
      <c r="GJ29">
        <v>12</v>
      </c>
      <c r="GK29">
        <v>1.01685</v>
      </c>
      <c r="GL29">
        <v>2.3852500000000001</v>
      </c>
      <c r="GM29">
        <v>1.5942400000000001</v>
      </c>
      <c r="GN29">
        <v>2.3168899999999999</v>
      </c>
      <c r="GO29">
        <v>1.39893</v>
      </c>
      <c r="GP29">
        <v>2.2729499999999998</v>
      </c>
      <c r="GQ29">
        <v>30.717199999999998</v>
      </c>
      <c r="GR29">
        <v>15.6731</v>
      </c>
      <c r="GS29">
        <v>18</v>
      </c>
      <c r="GT29">
        <v>384.435</v>
      </c>
      <c r="GU29">
        <v>660.86400000000003</v>
      </c>
      <c r="GV29">
        <v>16.0733</v>
      </c>
      <c r="GW29">
        <v>19.381399999999999</v>
      </c>
      <c r="GX29">
        <v>29.998899999999999</v>
      </c>
      <c r="GY29">
        <v>19.400300000000001</v>
      </c>
      <c r="GZ29">
        <v>19.365400000000001</v>
      </c>
      <c r="HA29">
        <v>20.4146</v>
      </c>
      <c r="HB29">
        <v>30</v>
      </c>
      <c r="HC29">
        <v>-30</v>
      </c>
      <c r="HD29">
        <v>16.1144</v>
      </c>
      <c r="HE29">
        <v>409.84899999999999</v>
      </c>
      <c r="HF29">
        <v>0</v>
      </c>
      <c r="HG29">
        <v>104.923</v>
      </c>
      <c r="HH29">
        <v>104.426</v>
      </c>
    </row>
    <row r="30" spans="1:216" x14ac:dyDescent="0.2">
      <c r="A30">
        <v>12</v>
      </c>
      <c r="B30">
        <v>1689723851.5999999</v>
      </c>
      <c r="C30">
        <v>665.5</v>
      </c>
      <c r="D30" t="s">
        <v>379</v>
      </c>
      <c r="E30" t="s">
        <v>380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>
        <v>1689723851.5999999</v>
      </c>
      <c r="M30">
        <f t="shared" si="0"/>
        <v>1.9629907150071685E-3</v>
      </c>
      <c r="N30">
        <f t="shared" si="1"/>
        <v>1.9629907150071684</v>
      </c>
      <c r="O30">
        <f t="shared" si="2"/>
        <v>5.5564623299742975</v>
      </c>
      <c r="P30">
        <f t="shared" si="3"/>
        <v>400.07499999999999</v>
      </c>
      <c r="Q30">
        <f t="shared" si="4"/>
        <v>361.61159495500959</v>
      </c>
      <c r="R30">
        <f t="shared" si="5"/>
        <v>36.420116501590869</v>
      </c>
      <c r="S30">
        <f t="shared" si="6"/>
        <v>40.294001388939996</v>
      </c>
      <c r="T30">
        <f t="shared" si="7"/>
        <v>0.27259063037696862</v>
      </c>
      <c r="U30">
        <f t="shared" si="8"/>
        <v>3.2738415051121494</v>
      </c>
      <c r="V30">
        <f t="shared" si="9"/>
        <v>0.26057990797219488</v>
      </c>
      <c r="W30">
        <f t="shared" si="10"/>
        <v>0.16389745472148209</v>
      </c>
      <c r="X30">
        <f t="shared" si="11"/>
        <v>20.645518195048869</v>
      </c>
      <c r="Y30">
        <f t="shared" si="12"/>
        <v>17.633893687601613</v>
      </c>
      <c r="Z30">
        <f t="shared" si="13"/>
        <v>17.633893687601613</v>
      </c>
      <c r="AA30">
        <f t="shared" si="14"/>
        <v>2.024069596248109</v>
      </c>
      <c r="AB30">
        <f t="shared" si="15"/>
        <v>61.744740014204261</v>
      </c>
      <c r="AC30">
        <f t="shared" si="16"/>
        <v>1.27779547590232</v>
      </c>
      <c r="AD30">
        <f t="shared" si="17"/>
        <v>2.0694806968307997</v>
      </c>
      <c r="AE30">
        <f t="shared" si="18"/>
        <v>0.74627412034578899</v>
      </c>
      <c r="AF30">
        <f t="shared" si="19"/>
        <v>-86.567890531816133</v>
      </c>
      <c r="AG30">
        <f t="shared" si="20"/>
        <v>62.181832751845896</v>
      </c>
      <c r="AH30">
        <f t="shared" si="21"/>
        <v>3.7337518797913467</v>
      </c>
      <c r="AI30">
        <f t="shared" si="22"/>
        <v>-6.7877051300229141E-3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54770.72635719661</v>
      </c>
      <c r="AO30">
        <f t="shared" si="26"/>
        <v>124.82299999999999</v>
      </c>
      <c r="AP30">
        <f t="shared" si="27"/>
        <v>105.22632901297868</v>
      </c>
      <c r="AQ30">
        <f t="shared" si="28"/>
        <v>0.84300432622977084</v>
      </c>
      <c r="AR30">
        <f t="shared" si="29"/>
        <v>0.16539834962345779</v>
      </c>
      <c r="AS30">
        <v>1689723851.5999999</v>
      </c>
      <c r="AT30">
        <v>400.07499999999999</v>
      </c>
      <c r="AU30">
        <v>407.30099999999999</v>
      </c>
      <c r="AV30">
        <v>12.687099999999999</v>
      </c>
      <c r="AW30">
        <v>10.4788</v>
      </c>
      <c r="AX30">
        <v>402.81700000000001</v>
      </c>
      <c r="AY30">
        <v>13.0251</v>
      </c>
      <c r="AZ30">
        <v>400.02699999999999</v>
      </c>
      <c r="BA30">
        <v>100.66200000000001</v>
      </c>
      <c r="BB30">
        <v>5.4119199999999999E-2</v>
      </c>
      <c r="BC30">
        <v>17.9862</v>
      </c>
      <c r="BD30">
        <v>17.055299999999999</v>
      </c>
      <c r="BE30">
        <v>999.9</v>
      </c>
      <c r="BF30">
        <v>0</v>
      </c>
      <c r="BG30">
        <v>0</v>
      </c>
      <c r="BH30">
        <v>9980</v>
      </c>
      <c r="BI30">
        <v>0</v>
      </c>
      <c r="BJ30">
        <v>19.631799999999998</v>
      </c>
      <c r="BK30">
        <v>-7.2260400000000002</v>
      </c>
      <c r="BL30">
        <v>405.21600000000001</v>
      </c>
      <c r="BM30">
        <v>411.61399999999998</v>
      </c>
      <c r="BN30">
        <v>2.2082999999999999</v>
      </c>
      <c r="BO30">
        <v>407.30099999999999</v>
      </c>
      <c r="BP30">
        <v>10.4788</v>
      </c>
      <c r="BQ30">
        <v>1.2770999999999999</v>
      </c>
      <c r="BR30">
        <v>1.05481</v>
      </c>
      <c r="BS30">
        <v>10.532</v>
      </c>
      <c r="BT30">
        <v>7.6962799999999998</v>
      </c>
      <c r="BU30">
        <v>124.82299999999999</v>
      </c>
      <c r="BV30">
        <v>0.89983599999999997</v>
      </c>
      <c r="BW30">
        <v>0.100164</v>
      </c>
      <c r="BX30">
        <v>0</v>
      </c>
      <c r="BY30">
        <v>3.1114000000000002</v>
      </c>
      <c r="BZ30">
        <v>0</v>
      </c>
      <c r="CA30">
        <v>2538.29</v>
      </c>
      <c r="CB30">
        <v>1012.43</v>
      </c>
      <c r="CC30">
        <v>36.811999999999998</v>
      </c>
      <c r="CD30">
        <v>40.436999999999998</v>
      </c>
      <c r="CE30">
        <v>39.061999999999998</v>
      </c>
      <c r="CF30">
        <v>40.75</v>
      </c>
      <c r="CG30">
        <v>36.936999999999998</v>
      </c>
      <c r="CH30">
        <v>112.32</v>
      </c>
      <c r="CI30">
        <v>12.5</v>
      </c>
      <c r="CJ30">
        <v>0</v>
      </c>
      <c r="CK30">
        <v>1689723863.5999999</v>
      </c>
      <c r="CL30">
        <v>0</v>
      </c>
      <c r="CM30">
        <v>1689723069.0999999</v>
      </c>
      <c r="CN30" t="s">
        <v>354</v>
      </c>
      <c r="CO30">
        <v>1689723062.0999999</v>
      </c>
      <c r="CP30">
        <v>1689723069.0999999</v>
      </c>
      <c r="CQ30">
        <v>71</v>
      </c>
      <c r="CR30">
        <v>-4.4999999999999998E-2</v>
      </c>
      <c r="CS30">
        <v>-8.9999999999999993E-3</v>
      </c>
      <c r="CT30">
        <v>-2.8029999999999999</v>
      </c>
      <c r="CU30">
        <v>-0.33800000000000002</v>
      </c>
      <c r="CV30">
        <v>420</v>
      </c>
      <c r="CW30">
        <v>11</v>
      </c>
      <c r="CX30">
        <v>0.06</v>
      </c>
      <c r="CY30">
        <v>0.04</v>
      </c>
      <c r="CZ30">
        <v>5.5661159888592744</v>
      </c>
      <c r="DA30">
        <v>0.2376785639380424</v>
      </c>
      <c r="DB30">
        <v>4.800268676635145E-2</v>
      </c>
      <c r="DC30">
        <v>1</v>
      </c>
      <c r="DD30">
        <v>407.38990000000001</v>
      </c>
      <c r="DE30">
        <v>-0.43483677298380669</v>
      </c>
      <c r="DF30">
        <v>5.5152425150669003E-2</v>
      </c>
      <c r="DG30">
        <v>-1</v>
      </c>
      <c r="DH30">
        <v>125.03165</v>
      </c>
      <c r="DI30">
        <v>0.12779128572926601</v>
      </c>
      <c r="DJ30">
        <v>0.13100163166922779</v>
      </c>
      <c r="DK30">
        <v>1</v>
      </c>
      <c r="DL30">
        <v>2</v>
      </c>
      <c r="DM30">
        <v>2</v>
      </c>
      <c r="DN30" t="s">
        <v>355</v>
      </c>
      <c r="DO30">
        <v>2.6979500000000001</v>
      </c>
      <c r="DP30">
        <v>2.6608399999999999</v>
      </c>
      <c r="DQ30">
        <v>9.5721700000000007E-2</v>
      </c>
      <c r="DR30">
        <v>9.6073500000000006E-2</v>
      </c>
      <c r="DS30">
        <v>7.4999300000000005E-2</v>
      </c>
      <c r="DT30">
        <v>6.3172500000000006E-2</v>
      </c>
      <c r="DU30">
        <v>27479.9</v>
      </c>
      <c r="DV30">
        <v>31012.799999999999</v>
      </c>
      <c r="DW30">
        <v>28583</v>
      </c>
      <c r="DX30">
        <v>32881.199999999997</v>
      </c>
      <c r="DY30">
        <v>36761.300000000003</v>
      </c>
      <c r="DZ30">
        <v>41729.4</v>
      </c>
      <c r="EA30">
        <v>41949.9</v>
      </c>
      <c r="EB30">
        <v>47410.8</v>
      </c>
      <c r="EC30">
        <v>1.86663</v>
      </c>
      <c r="ED30">
        <v>2.2326999999999999</v>
      </c>
      <c r="EE30">
        <v>4.99263E-2</v>
      </c>
      <c r="EF30">
        <v>0</v>
      </c>
      <c r="EG30">
        <v>16.224699999999999</v>
      </c>
      <c r="EH30">
        <v>999.9</v>
      </c>
      <c r="EI30">
        <v>41.3</v>
      </c>
      <c r="EJ30">
        <v>28.3</v>
      </c>
      <c r="EK30">
        <v>15.8438</v>
      </c>
      <c r="EL30">
        <v>63.188000000000002</v>
      </c>
      <c r="EM30">
        <v>4.6273999999999997</v>
      </c>
      <c r="EN30">
        <v>1</v>
      </c>
      <c r="EO30">
        <v>-0.59533000000000003</v>
      </c>
      <c r="EP30">
        <v>0.688859</v>
      </c>
      <c r="EQ30">
        <v>20.249300000000002</v>
      </c>
      <c r="ER30">
        <v>5.22837</v>
      </c>
      <c r="ES30">
        <v>12.0076</v>
      </c>
      <c r="ET30">
        <v>4.9897499999999999</v>
      </c>
      <c r="EU30">
        <v>3.3050000000000002</v>
      </c>
      <c r="EV30">
        <v>6332</v>
      </c>
      <c r="EW30">
        <v>9905.1</v>
      </c>
      <c r="EX30">
        <v>503</v>
      </c>
      <c r="EY30">
        <v>60.5</v>
      </c>
      <c r="EZ30">
        <v>1.8527</v>
      </c>
      <c r="FA30">
        <v>1.86155</v>
      </c>
      <c r="FB30">
        <v>1.8606400000000001</v>
      </c>
      <c r="FC30">
        <v>1.85669</v>
      </c>
      <c r="FD30">
        <v>1.8609599999999999</v>
      </c>
      <c r="FE30">
        <v>1.8572900000000001</v>
      </c>
      <c r="FF30">
        <v>1.85934</v>
      </c>
      <c r="FG30">
        <v>1.8622000000000001</v>
      </c>
      <c r="FH30">
        <v>0</v>
      </c>
      <c r="FI30">
        <v>0</v>
      </c>
      <c r="FJ30">
        <v>0</v>
      </c>
      <c r="FK30">
        <v>0</v>
      </c>
      <c r="FL30" t="s">
        <v>356</v>
      </c>
      <c r="FM30" t="s">
        <v>357</v>
      </c>
      <c r="FN30" t="s">
        <v>358</v>
      </c>
      <c r="FO30" t="s">
        <v>358</v>
      </c>
      <c r="FP30" t="s">
        <v>358</v>
      </c>
      <c r="FQ30" t="s">
        <v>358</v>
      </c>
      <c r="FR30">
        <v>0</v>
      </c>
      <c r="FS30">
        <v>100</v>
      </c>
      <c r="FT30">
        <v>100</v>
      </c>
      <c r="FU30">
        <v>-2.742</v>
      </c>
      <c r="FV30">
        <v>-0.33800000000000002</v>
      </c>
      <c r="FW30">
        <v>-1.2966258799309189</v>
      </c>
      <c r="FX30">
        <v>-4.0117494158234393E-3</v>
      </c>
      <c r="FY30">
        <v>1.087516141204025E-6</v>
      </c>
      <c r="FZ30">
        <v>-8.657206703991749E-11</v>
      </c>
      <c r="GA30">
        <v>-0.33800500000000078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13.2</v>
      </c>
      <c r="GJ30">
        <v>13</v>
      </c>
      <c r="GK30">
        <v>1.01196</v>
      </c>
      <c r="GL30">
        <v>2.3938000000000001</v>
      </c>
      <c r="GM30">
        <v>1.5942400000000001</v>
      </c>
      <c r="GN30">
        <v>2.3156699999999999</v>
      </c>
      <c r="GO30">
        <v>1.40015</v>
      </c>
      <c r="GP30">
        <v>2.3083499999999999</v>
      </c>
      <c r="GQ30">
        <v>30.6309</v>
      </c>
      <c r="GR30">
        <v>15.664300000000001</v>
      </c>
      <c r="GS30">
        <v>18</v>
      </c>
      <c r="GT30">
        <v>384.36200000000002</v>
      </c>
      <c r="GU30">
        <v>661.53800000000001</v>
      </c>
      <c r="GV30">
        <v>16.398900000000001</v>
      </c>
      <c r="GW30">
        <v>19.262</v>
      </c>
      <c r="GX30">
        <v>29.999400000000001</v>
      </c>
      <c r="GY30">
        <v>19.285399999999999</v>
      </c>
      <c r="GZ30">
        <v>19.253599999999999</v>
      </c>
      <c r="HA30">
        <v>20.3185</v>
      </c>
      <c r="HB30">
        <v>30</v>
      </c>
      <c r="HC30">
        <v>-30</v>
      </c>
      <c r="HD30">
        <v>16.4086</v>
      </c>
      <c r="HE30">
        <v>407.35399999999998</v>
      </c>
      <c r="HF30">
        <v>0</v>
      </c>
      <c r="HG30">
        <v>104.93899999999999</v>
      </c>
      <c r="HH30">
        <v>104.443</v>
      </c>
    </row>
    <row r="31" spans="1:216" x14ac:dyDescent="0.2">
      <c r="A31">
        <v>13</v>
      </c>
      <c r="B31">
        <v>1689723912.0999999</v>
      </c>
      <c r="C31">
        <v>726</v>
      </c>
      <c r="D31" t="s">
        <v>381</v>
      </c>
      <c r="E31" t="s">
        <v>382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>
        <v>1689723912.0999999</v>
      </c>
      <c r="M31">
        <f t="shared" si="0"/>
        <v>1.9580317306052584E-3</v>
      </c>
      <c r="N31">
        <f t="shared" si="1"/>
        <v>1.9580317306052586</v>
      </c>
      <c r="O31">
        <f t="shared" si="2"/>
        <v>4.4957101154650374</v>
      </c>
      <c r="P31">
        <f t="shared" si="3"/>
        <v>400.04300000000001</v>
      </c>
      <c r="Q31">
        <f t="shared" si="4"/>
        <v>367.68559404958876</v>
      </c>
      <c r="R31">
        <f t="shared" si="5"/>
        <v>37.03307006813035</v>
      </c>
      <c r="S31">
        <f t="shared" si="6"/>
        <v>40.292088373924805</v>
      </c>
      <c r="T31">
        <f t="shared" si="7"/>
        <v>0.26961183364513597</v>
      </c>
      <c r="U31">
        <f t="shared" si="8"/>
        <v>3.2707358990814863</v>
      </c>
      <c r="V31">
        <f t="shared" si="9"/>
        <v>0.25784545373448475</v>
      </c>
      <c r="W31">
        <f t="shared" si="10"/>
        <v>0.16216777690176321</v>
      </c>
      <c r="X31">
        <f t="shared" si="11"/>
        <v>16.51185945326322</v>
      </c>
      <c r="Y31">
        <f t="shared" si="12"/>
        <v>17.638942576041838</v>
      </c>
      <c r="Z31">
        <f t="shared" si="13"/>
        <v>17.638942576041838</v>
      </c>
      <c r="AA31">
        <f t="shared" si="14"/>
        <v>2.0247141548606344</v>
      </c>
      <c r="AB31">
        <f t="shared" si="15"/>
        <v>61.38184501223288</v>
      </c>
      <c r="AC31">
        <f t="shared" si="16"/>
        <v>1.2723880993487999</v>
      </c>
      <c r="AD31">
        <f t="shared" si="17"/>
        <v>2.0729062462935479</v>
      </c>
      <c r="AE31">
        <f t="shared" si="18"/>
        <v>0.75232605551183451</v>
      </c>
      <c r="AF31">
        <f t="shared" si="19"/>
        <v>-86.349199319691891</v>
      </c>
      <c r="AG31">
        <f t="shared" si="20"/>
        <v>65.870095477483474</v>
      </c>
      <c r="AH31">
        <f t="shared" si="21"/>
        <v>3.9596121097660282</v>
      </c>
      <c r="AI31">
        <f t="shared" si="22"/>
        <v>-7.6322791791625377E-3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54687.857130818964</v>
      </c>
      <c r="AO31">
        <f t="shared" si="26"/>
        <v>99.837299999999999</v>
      </c>
      <c r="AP31">
        <f t="shared" si="27"/>
        <v>84.162723903245194</v>
      </c>
      <c r="AQ31">
        <f t="shared" si="28"/>
        <v>0.84299879807692313</v>
      </c>
      <c r="AR31">
        <f t="shared" si="29"/>
        <v>0.16538768028846151</v>
      </c>
      <c r="AS31">
        <v>1689723912.0999999</v>
      </c>
      <c r="AT31">
        <v>400.04300000000001</v>
      </c>
      <c r="AU31">
        <v>406.05900000000003</v>
      </c>
      <c r="AV31">
        <v>12.632999999999999</v>
      </c>
      <c r="AW31">
        <v>10.4298</v>
      </c>
      <c r="AX31">
        <v>402.78500000000003</v>
      </c>
      <c r="AY31">
        <v>12.971</v>
      </c>
      <c r="AZ31">
        <v>399.96199999999999</v>
      </c>
      <c r="BA31">
        <v>100.664</v>
      </c>
      <c r="BB31">
        <v>5.5393600000000001E-2</v>
      </c>
      <c r="BC31">
        <v>18.012499999999999</v>
      </c>
      <c r="BD31">
        <v>17.084099999999999</v>
      </c>
      <c r="BE31">
        <v>999.9</v>
      </c>
      <c r="BF31">
        <v>0</v>
      </c>
      <c r="BG31">
        <v>0</v>
      </c>
      <c r="BH31">
        <v>9965</v>
      </c>
      <c r="BI31">
        <v>0</v>
      </c>
      <c r="BJ31">
        <v>21.4618</v>
      </c>
      <c r="BK31">
        <v>-6.01532</v>
      </c>
      <c r="BL31">
        <v>405.16199999999998</v>
      </c>
      <c r="BM31">
        <v>410.33800000000002</v>
      </c>
      <c r="BN31">
        <v>2.20323</v>
      </c>
      <c r="BO31">
        <v>406.05900000000003</v>
      </c>
      <c r="BP31">
        <v>10.4298</v>
      </c>
      <c r="BQ31">
        <v>1.27169</v>
      </c>
      <c r="BR31">
        <v>1.0499000000000001</v>
      </c>
      <c r="BS31">
        <v>10.468299999999999</v>
      </c>
      <c r="BT31">
        <v>7.6279000000000003</v>
      </c>
      <c r="BU31">
        <v>99.837299999999999</v>
      </c>
      <c r="BV31">
        <v>0.90007700000000002</v>
      </c>
      <c r="BW31">
        <v>9.9923100000000001E-2</v>
      </c>
      <c r="BX31">
        <v>0</v>
      </c>
      <c r="BY31">
        <v>2.4483000000000001</v>
      </c>
      <c r="BZ31">
        <v>0</v>
      </c>
      <c r="CA31">
        <v>2410.56</v>
      </c>
      <c r="CB31">
        <v>809.82899999999995</v>
      </c>
      <c r="CC31">
        <v>36.686999999999998</v>
      </c>
      <c r="CD31">
        <v>40.436999999999998</v>
      </c>
      <c r="CE31">
        <v>39</v>
      </c>
      <c r="CF31">
        <v>40.875</v>
      </c>
      <c r="CG31">
        <v>36.875</v>
      </c>
      <c r="CH31">
        <v>89.86</v>
      </c>
      <c r="CI31">
        <v>9.98</v>
      </c>
      <c r="CJ31">
        <v>0</v>
      </c>
      <c r="CK31">
        <v>1689723923.5999999</v>
      </c>
      <c r="CL31">
        <v>0</v>
      </c>
      <c r="CM31">
        <v>1689723069.0999999</v>
      </c>
      <c r="CN31" t="s">
        <v>354</v>
      </c>
      <c r="CO31">
        <v>1689723062.0999999</v>
      </c>
      <c r="CP31">
        <v>1689723069.0999999</v>
      </c>
      <c r="CQ31">
        <v>71</v>
      </c>
      <c r="CR31">
        <v>-4.4999999999999998E-2</v>
      </c>
      <c r="CS31">
        <v>-8.9999999999999993E-3</v>
      </c>
      <c r="CT31">
        <v>-2.8029999999999999</v>
      </c>
      <c r="CU31">
        <v>-0.33800000000000002</v>
      </c>
      <c r="CV31">
        <v>420</v>
      </c>
      <c r="CW31">
        <v>11</v>
      </c>
      <c r="CX31">
        <v>0.06</v>
      </c>
      <c r="CY31">
        <v>0.04</v>
      </c>
      <c r="CZ31">
        <v>4.5040507376731833</v>
      </c>
      <c r="DA31">
        <v>-0.1331447635046164</v>
      </c>
      <c r="DB31">
        <v>4.8017295935934727E-2</v>
      </c>
      <c r="DC31">
        <v>1</v>
      </c>
      <c r="DD31">
        <v>406.10885000000002</v>
      </c>
      <c r="DE31">
        <v>-0.42454784240122478</v>
      </c>
      <c r="DF31">
        <v>5.5182673911290052E-2</v>
      </c>
      <c r="DG31">
        <v>-1</v>
      </c>
      <c r="DH31">
        <v>100.0254225</v>
      </c>
      <c r="DI31">
        <v>5.8326466913493413E-2</v>
      </c>
      <c r="DJ31">
        <v>0.16020115088147849</v>
      </c>
      <c r="DK31">
        <v>1</v>
      </c>
      <c r="DL31">
        <v>2</v>
      </c>
      <c r="DM31">
        <v>2</v>
      </c>
      <c r="DN31" t="s">
        <v>355</v>
      </c>
      <c r="DO31">
        <v>2.6979199999999999</v>
      </c>
      <c r="DP31">
        <v>2.6619700000000002</v>
      </c>
      <c r="DQ31">
        <v>9.5740400000000003E-2</v>
      </c>
      <c r="DR31">
        <v>9.5875000000000002E-2</v>
      </c>
      <c r="DS31">
        <v>7.4784799999999998E-2</v>
      </c>
      <c r="DT31">
        <v>6.2963599999999995E-2</v>
      </c>
      <c r="DU31">
        <v>27482.9</v>
      </c>
      <c r="DV31">
        <v>31022.7</v>
      </c>
      <c r="DW31">
        <v>28586.3</v>
      </c>
      <c r="DX31">
        <v>32884.1</v>
      </c>
      <c r="DY31">
        <v>36774.6</v>
      </c>
      <c r="DZ31">
        <v>41742.400000000001</v>
      </c>
      <c r="EA31">
        <v>41955.1</v>
      </c>
      <c r="EB31">
        <v>47414.7</v>
      </c>
      <c r="EC31">
        <v>1.86707</v>
      </c>
      <c r="ED31">
        <v>2.2345199999999998</v>
      </c>
      <c r="EE31">
        <v>5.0306299999999998E-2</v>
      </c>
      <c r="EF31">
        <v>0</v>
      </c>
      <c r="EG31">
        <v>16.247299999999999</v>
      </c>
      <c r="EH31">
        <v>999.9</v>
      </c>
      <c r="EI31">
        <v>41.2</v>
      </c>
      <c r="EJ31">
        <v>28.3</v>
      </c>
      <c r="EK31">
        <v>15.805899999999999</v>
      </c>
      <c r="EL31">
        <v>63.508000000000003</v>
      </c>
      <c r="EM31">
        <v>4.9959899999999999</v>
      </c>
      <c r="EN31">
        <v>1</v>
      </c>
      <c r="EO31">
        <v>-0.60112299999999996</v>
      </c>
      <c r="EP31">
        <v>1.03287</v>
      </c>
      <c r="EQ31">
        <v>20.247299999999999</v>
      </c>
      <c r="ER31">
        <v>5.2282200000000003</v>
      </c>
      <c r="ES31">
        <v>12.005000000000001</v>
      </c>
      <c r="ET31">
        <v>4.9898999999999996</v>
      </c>
      <c r="EU31">
        <v>3.3050000000000002</v>
      </c>
      <c r="EV31">
        <v>6333.5</v>
      </c>
      <c r="EW31">
        <v>9910.7999999999993</v>
      </c>
      <c r="EX31">
        <v>503</v>
      </c>
      <c r="EY31">
        <v>60.6</v>
      </c>
      <c r="EZ31">
        <v>1.85266</v>
      </c>
      <c r="FA31">
        <v>1.8615600000000001</v>
      </c>
      <c r="FB31">
        <v>1.8605799999999999</v>
      </c>
      <c r="FC31">
        <v>1.8566400000000001</v>
      </c>
      <c r="FD31">
        <v>1.8609599999999999</v>
      </c>
      <c r="FE31">
        <v>1.85728</v>
      </c>
      <c r="FF31">
        <v>1.8592900000000001</v>
      </c>
      <c r="FG31">
        <v>1.8621799999999999</v>
      </c>
      <c r="FH31">
        <v>0</v>
      </c>
      <c r="FI31">
        <v>0</v>
      </c>
      <c r="FJ31">
        <v>0</v>
      </c>
      <c r="FK31">
        <v>0</v>
      </c>
      <c r="FL31" t="s">
        <v>356</v>
      </c>
      <c r="FM31" t="s">
        <v>357</v>
      </c>
      <c r="FN31" t="s">
        <v>358</v>
      </c>
      <c r="FO31" t="s">
        <v>358</v>
      </c>
      <c r="FP31" t="s">
        <v>358</v>
      </c>
      <c r="FQ31" t="s">
        <v>358</v>
      </c>
      <c r="FR31">
        <v>0</v>
      </c>
      <c r="FS31">
        <v>100</v>
      </c>
      <c r="FT31">
        <v>100</v>
      </c>
      <c r="FU31">
        <v>-2.742</v>
      </c>
      <c r="FV31">
        <v>-0.33800000000000002</v>
      </c>
      <c r="FW31">
        <v>-1.2966258799309189</v>
      </c>
      <c r="FX31">
        <v>-4.0117494158234393E-3</v>
      </c>
      <c r="FY31">
        <v>1.087516141204025E-6</v>
      </c>
      <c r="FZ31">
        <v>-8.657206703991749E-11</v>
      </c>
      <c r="GA31">
        <v>-0.33800500000000078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14.2</v>
      </c>
      <c r="GJ31">
        <v>14.1</v>
      </c>
      <c r="GK31">
        <v>1.00952</v>
      </c>
      <c r="GL31">
        <v>2.3974600000000001</v>
      </c>
      <c r="GM31">
        <v>1.5942400000000001</v>
      </c>
      <c r="GN31">
        <v>2.3132299999999999</v>
      </c>
      <c r="GO31">
        <v>1.40015</v>
      </c>
      <c r="GP31">
        <v>2.2595200000000002</v>
      </c>
      <c r="GQ31">
        <v>30.523099999999999</v>
      </c>
      <c r="GR31">
        <v>15.646800000000001</v>
      </c>
      <c r="GS31">
        <v>18</v>
      </c>
      <c r="GT31">
        <v>383.84500000000003</v>
      </c>
      <c r="GU31">
        <v>661.81100000000004</v>
      </c>
      <c r="GV31">
        <v>16.184899999999999</v>
      </c>
      <c r="GW31">
        <v>19.1647</v>
      </c>
      <c r="GX31">
        <v>29.999600000000001</v>
      </c>
      <c r="GY31">
        <v>19.1905</v>
      </c>
      <c r="GZ31">
        <v>19.163699999999999</v>
      </c>
      <c r="HA31">
        <v>20.269400000000001</v>
      </c>
      <c r="HB31">
        <v>30</v>
      </c>
      <c r="HC31">
        <v>-30</v>
      </c>
      <c r="HD31">
        <v>16.174700000000001</v>
      </c>
      <c r="HE31">
        <v>405.92899999999997</v>
      </c>
      <c r="HF31">
        <v>0</v>
      </c>
      <c r="HG31">
        <v>104.952</v>
      </c>
      <c r="HH31">
        <v>104.452</v>
      </c>
    </row>
    <row r="32" spans="1:216" x14ac:dyDescent="0.2">
      <c r="A32">
        <v>14</v>
      </c>
      <c r="B32">
        <v>1689723972.5999999</v>
      </c>
      <c r="C32">
        <v>786.5</v>
      </c>
      <c r="D32" t="s">
        <v>383</v>
      </c>
      <c r="E32" t="s">
        <v>384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>
        <v>1689723972.5999999</v>
      </c>
      <c r="M32">
        <f t="shared" si="0"/>
        <v>1.9613487115020746E-3</v>
      </c>
      <c r="N32">
        <f t="shared" si="1"/>
        <v>1.9613487115020747</v>
      </c>
      <c r="O32">
        <f t="shared" si="2"/>
        <v>3.3215574453153214</v>
      </c>
      <c r="P32">
        <f t="shared" si="3"/>
        <v>400.03800000000001</v>
      </c>
      <c r="Q32">
        <f t="shared" si="4"/>
        <v>375.02240957406269</v>
      </c>
      <c r="R32">
        <f t="shared" si="5"/>
        <v>37.772897818086356</v>
      </c>
      <c r="S32">
        <f t="shared" si="6"/>
        <v>40.292510824923006</v>
      </c>
      <c r="T32">
        <f t="shared" si="7"/>
        <v>0.27132828517964064</v>
      </c>
      <c r="U32">
        <f t="shared" si="8"/>
        <v>3.272109912342227</v>
      </c>
      <c r="V32">
        <f t="shared" si="9"/>
        <v>0.25941993443372779</v>
      </c>
      <c r="W32">
        <f t="shared" si="10"/>
        <v>0.16316382078715422</v>
      </c>
      <c r="X32">
        <f t="shared" si="11"/>
        <v>12.42845476631936</v>
      </c>
      <c r="Y32">
        <f t="shared" si="12"/>
        <v>17.599271079881152</v>
      </c>
      <c r="Z32">
        <f t="shared" si="13"/>
        <v>17.599271079881152</v>
      </c>
      <c r="AA32">
        <f t="shared" si="14"/>
        <v>2.0196544021674336</v>
      </c>
      <c r="AB32">
        <f t="shared" si="15"/>
        <v>61.361155111464981</v>
      </c>
      <c r="AC32">
        <f t="shared" si="16"/>
        <v>1.2705842083858001</v>
      </c>
      <c r="AD32">
        <f t="shared" si="17"/>
        <v>2.0706654007372145</v>
      </c>
      <c r="AE32">
        <f t="shared" si="18"/>
        <v>0.74907019378163353</v>
      </c>
      <c r="AF32">
        <f t="shared" si="19"/>
        <v>-86.495478177241495</v>
      </c>
      <c r="AG32">
        <f t="shared" si="20"/>
        <v>69.861873561485467</v>
      </c>
      <c r="AH32">
        <f t="shared" si="21"/>
        <v>4.1965731619939639</v>
      </c>
      <c r="AI32">
        <f t="shared" si="22"/>
        <v>-8.5766874426980166E-3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54725.646420083242</v>
      </c>
      <c r="AO32">
        <f t="shared" si="26"/>
        <v>75.148099999999999</v>
      </c>
      <c r="AP32">
        <f t="shared" si="27"/>
        <v>63.349698303792408</v>
      </c>
      <c r="AQ32">
        <f t="shared" si="28"/>
        <v>0.84299800399201585</v>
      </c>
      <c r="AR32">
        <f t="shared" si="29"/>
        <v>0.16538614770459081</v>
      </c>
      <c r="AS32">
        <v>1689723972.5999999</v>
      </c>
      <c r="AT32">
        <v>400.03800000000001</v>
      </c>
      <c r="AU32">
        <v>404.71600000000001</v>
      </c>
      <c r="AV32">
        <v>12.614800000000001</v>
      </c>
      <c r="AW32">
        <v>10.4085</v>
      </c>
      <c r="AX32">
        <v>402.78</v>
      </c>
      <c r="AY32">
        <v>12.9528</v>
      </c>
      <c r="AZ32">
        <v>400.084</v>
      </c>
      <c r="BA32">
        <v>100.667</v>
      </c>
      <c r="BB32">
        <v>5.47085E-2</v>
      </c>
      <c r="BC32">
        <v>17.9953</v>
      </c>
      <c r="BD32">
        <v>17.083300000000001</v>
      </c>
      <c r="BE32">
        <v>999.9</v>
      </c>
      <c r="BF32">
        <v>0</v>
      </c>
      <c r="BG32">
        <v>0</v>
      </c>
      <c r="BH32">
        <v>9971.25</v>
      </c>
      <c r="BI32">
        <v>0</v>
      </c>
      <c r="BJ32">
        <v>20.1968</v>
      </c>
      <c r="BK32">
        <v>-4.6782199999999996</v>
      </c>
      <c r="BL32">
        <v>405.149</v>
      </c>
      <c r="BM32">
        <v>408.97300000000001</v>
      </c>
      <c r="BN32">
        <v>2.20627</v>
      </c>
      <c r="BO32">
        <v>404.71600000000001</v>
      </c>
      <c r="BP32">
        <v>10.4085</v>
      </c>
      <c r="BQ32">
        <v>1.26989</v>
      </c>
      <c r="BR32">
        <v>1.04779</v>
      </c>
      <c r="BS32">
        <v>10.447100000000001</v>
      </c>
      <c r="BT32">
        <v>7.5984100000000003</v>
      </c>
      <c r="BU32">
        <v>75.148099999999999</v>
      </c>
      <c r="BV32">
        <v>0.90009300000000003</v>
      </c>
      <c r="BW32">
        <v>9.9906800000000004E-2</v>
      </c>
      <c r="BX32">
        <v>0</v>
      </c>
      <c r="BY32">
        <v>2.3664999999999998</v>
      </c>
      <c r="BZ32">
        <v>0</v>
      </c>
      <c r="CA32">
        <v>2250.08</v>
      </c>
      <c r="CB32">
        <v>609.56600000000003</v>
      </c>
      <c r="CC32">
        <v>36.5</v>
      </c>
      <c r="CD32">
        <v>40.5</v>
      </c>
      <c r="CE32">
        <v>39</v>
      </c>
      <c r="CF32">
        <v>41</v>
      </c>
      <c r="CG32">
        <v>36.811999999999998</v>
      </c>
      <c r="CH32">
        <v>67.64</v>
      </c>
      <c r="CI32">
        <v>7.51</v>
      </c>
      <c r="CJ32">
        <v>0</v>
      </c>
      <c r="CK32">
        <v>1689723984.2</v>
      </c>
      <c r="CL32">
        <v>0</v>
      </c>
      <c r="CM32">
        <v>1689723069.0999999</v>
      </c>
      <c r="CN32" t="s">
        <v>354</v>
      </c>
      <c r="CO32">
        <v>1689723062.0999999</v>
      </c>
      <c r="CP32">
        <v>1689723069.0999999</v>
      </c>
      <c r="CQ32">
        <v>71</v>
      </c>
      <c r="CR32">
        <v>-4.4999999999999998E-2</v>
      </c>
      <c r="CS32">
        <v>-8.9999999999999993E-3</v>
      </c>
      <c r="CT32">
        <v>-2.8029999999999999</v>
      </c>
      <c r="CU32">
        <v>-0.33800000000000002</v>
      </c>
      <c r="CV32">
        <v>420</v>
      </c>
      <c r="CW32">
        <v>11</v>
      </c>
      <c r="CX32">
        <v>0.06</v>
      </c>
      <c r="CY32">
        <v>0.04</v>
      </c>
      <c r="CZ32">
        <v>3.3219033917724619</v>
      </c>
      <c r="DA32">
        <v>-0.34513841372788301</v>
      </c>
      <c r="DB32">
        <v>4.6464944402404763E-2</v>
      </c>
      <c r="DC32">
        <v>1</v>
      </c>
      <c r="DD32">
        <v>404.79697560975609</v>
      </c>
      <c r="DE32">
        <v>-0.73459233449405892</v>
      </c>
      <c r="DF32">
        <v>7.4936880042350315E-2</v>
      </c>
      <c r="DG32">
        <v>-1</v>
      </c>
      <c r="DH32">
        <v>74.987177500000001</v>
      </c>
      <c r="DI32">
        <v>-0.22662729518427821</v>
      </c>
      <c r="DJ32">
        <v>0.14861696990502041</v>
      </c>
      <c r="DK32">
        <v>1</v>
      </c>
      <c r="DL32">
        <v>2</v>
      </c>
      <c r="DM32">
        <v>2</v>
      </c>
      <c r="DN32" t="s">
        <v>355</v>
      </c>
      <c r="DO32">
        <v>2.6983799999999998</v>
      </c>
      <c r="DP32">
        <v>2.6613500000000001</v>
      </c>
      <c r="DQ32">
        <v>9.5759300000000006E-2</v>
      </c>
      <c r="DR32">
        <v>9.5654799999999998E-2</v>
      </c>
      <c r="DS32">
        <v>7.4721700000000002E-2</v>
      </c>
      <c r="DT32">
        <v>6.2879199999999996E-2</v>
      </c>
      <c r="DU32">
        <v>27482.5</v>
      </c>
      <c r="DV32">
        <v>31031.4</v>
      </c>
      <c r="DW32">
        <v>28586.3</v>
      </c>
      <c r="DX32">
        <v>32885</v>
      </c>
      <c r="DY32">
        <v>36777.1</v>
      </c>
      <c r="DZ32">
        <v>41747.4</v>
      </c>
      <c r="EA32">
        <v>41955</v>
      </c>
      <c r="EB32">
        <v>47416</v>
      </c>
      <c r="EC32">
        <v>1.8678999999999999</v>
      </c>
      <c r="ED32">
        <v>2.2356799999999999</v>
      </c>
      <c r="EE32">
        <v>5.1762900000000001E-2</v>
      </c>
      <c r="EF32">
        <v>0</v>
      </c>
      <c r="EG32">
        <v>16.222200000000001</v>
      </c>
      <c r="EH32">
        <v>999.9</v>
      </c>
      <c r="EI32">
        <v>41.2</v>
      </c>
      <c r="EJ32">
        <v>28.2</v>
      </c>
      <c r="EK32">
        <v>15.713900000000001</v>
      </c>
      <c r="EL32">
        <v>63.088000000000001</v>
      </c>
      <c r="EM32">
        <v>4.4150600000000004</v>
      </c>
      <c r="EN32">
        <v>1</v>
      </c>
      <c r="EO32">
        <v>-0.60428899999999997</v>
      </c>
      <c r="EP32">
        <v>0.88706399999999996</v>
      </c>
      <c r="EQ32">
        <v>20.248699999999999</v>
      </c>
      <c r="ER32">
        <v>5.2285199999999996</v>
      </c>
      <c r="ES32">
        <v>12.0044</v>
      </c>
      <c r="ET32">
        <v>4.9897</v>
      </c>
      <c r="EU32">
        <v>3.3050000000000002</v>
      </c>
      <c r="EV32">
        <v>6335</v>
      </c>
      <c r="EW32">
        <v>9916.5</v>
      </c>
      <c r="EX32">
        <v>503</v>
      </c>
      <c r="EY32">
        <v>60.6</v>
      </c>
      <c r="EZ32">
        <v>1.8526100000000001</v>
      </c>
      <c r="FA32">
        <v>1.86151</v>
      </c>
      <c r="FB32">
        <v>1.8606100000000001</v>
      </c>
      <c r="FC32">
        <v>1.8566199999999999</v>
      </c>
      <c r="FD32">
        <v>1.8609599999999999</v>
      </c>
      <c r="FE32">
        <v>1.85727</v>
      </c>
      <c r="FF32">
        <v>1.85928</v>
      </c>
      <c r="FG32">
        <v>1.8621799999999999</v>
      </c>
      <c r="FH32">
        <v>0</v>
      </c>
      <c r="FI32">
        <v>0</v>
      </c>
      <c r="FJ32">
        <v>0</v>
      </c>
      <c r="FK32">
        <v>0</v>
      </c>
      <c r="FL32" t="s">
        <v>356</v>
      </c>
      <c r="FM32" t="s">
        <v>357</v>
      </c>
      <c r="FN32" t="s">
        <v>358</v>
      </c>
      <c r="FO32" t="s">
        <v>358</v>
      </c>
      <c r="FP32" t="s">
        <v>358</v>
      </c>
      <c r="FQ32" t="s">
        <v>358</v>
      </c>
      <c r="FR32">
        <v>0</v>
      </c>
      <c r="FS32">
        <v>100</v>
      </c>
      <c r="FT32">
        <v>100</v>
      </c>
      <c r="FU32">
        <v>-2.742</v>
      </c>
      <c r="FV32">
        <v>-0.33800000000000002</v>
      </c>
      <c r="FW32">
        <v>-1.2966258799309189</v>
      </c>
      <c r="FX32">
        <v>-4.0117494158234393E-3</v>
      </c>
      <c r="FY32">
        <v>1.087516141204025E-6</v>
      </c>
      <c r="FZ32">
        <v>-8.657206703991749E-11</v>
      </c>
      <c r="GA32">
        <v>-0.33800500000000078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15.2</v>
      </c>
      <c r="GJ32">
        <v>15.1</v>
      </c>
      <c r="GK32">
        <v>1.00708</v>
      </c>
      <c r="GL32">
        <v>2.3901400000000002</v>
      </c>
      <c r="GM32">
        <v>1.5942400000000001</v>
      </c>
      <c r="GN32">
        <v>2.3132299999999999</v>
      </c>
      <c r="GO32">
        <v>1.40015</v>
      </c>
      <c r="GP32">
        <v>2.3584000000000001</v>
      </c>
      <c r="GQ32">
        <v>30.436900000000001</v>
      </c>
      <c r="GR32">
        <v>15.6556</v>
      </c>
      <c r="GS32">
        <v>18</v>
      </c>
      <c r="GT32">
        <v>383.71199999999999</v>
      </c>
      <c r="GU32">
        <v>661.8</v>
      </c>
      <c r="GV32">
        <v>16.295300000000001</v>
      </c>
      <c r="GW32">
        <v>19.1022</v>
      </c>
      <c r="GX32">
        <v>29.9999</v>
      </c>
      <c r="GY32">
        <v>19.120699999999999</v>
      </c>
      <c r="GZ32">
        <v>19.0946</v>
      </c>
      <c r="HA32">
        <v>20.218900000000001</v>
      </c>
      <c r="HB32">
        <v>30</v>
      </c>
      <c r="HC32">
        <v>-30</v>
      </c>
      <c r="HD32">
        <v>16.3002</v>
      </c>
      <c r="HE32">
        <v>404.69299999999998</v>
      </c>
      <c r="HF32">
        <v>0</v>
      </c>
      <c r="HG32">
        <v>104.952</v>
      </c>
      <c r="HH32">
        <v>104.455</v>
      </c>
    </row>
    <row r="33" spans="1:216" x14ac:dyDescent="0.2">
      <c r="A33">
        <v>15</v>
      </c>
      <c r="B33">
        <v>1689724033.0999999</v>
      </c>
      <c r="C33">
        <v>847</v>
      </c>
      <c r="D33" t="s">
        <v>385</v>
      </c>
      <c r="E33" t="s">
        <v>386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>
        <v>1689724033.0999999</v>
      </c>
      <c r="M33">
        <f t="shared" si="0"/>
        <v>1.9680348190117534E-3</v>
      </c>
      <c r="N33">
        <f t="shared" si="1"/>
        <v>1.9680348190117536</v>
      </c>
      <c r="O33">
        <f t="shared" si="2"/>
        <v>2.6005561484574931</v>
      </c>
      <c r="P33">
        <f t="shared" si="3"/>
        <v>400.077</v>
      </c>
      <c r="Q33">
        <f t="shared" si="4"/>
        <v>379.46449200175226</v>
      </c>
      <c r="R33">
        <f t="shared" si="5"/>
        <v>38.22149713094894</v>
      </c>
      <c r="S33">
        <f t="shared" si="6"/>
        <v>40.297688532048603</v>
      </c>
      <c r="T33">
        <f t="shared" si="7"/>
        <v>0.27170012674928995</v>
      </c>
      <c r="U33">
        <f t="shared" si="8"/>
        <v>3.2718006369459953</v>
      </c>
      <c r="V33">
        <f t="shared" si="9"/>
        <v>0.25975881070599888</v>
      </c>
      <c r="W33">
        <f t="shared" si="10"/>
        <v>0.16337839860659759</v>
      </c>
      <c r="X33">
        <f t="shared" si="11"/>
        <v>9.9470753991022463</v>
      </c>
      <c r="Y33">
        <f t="shared" si="12"/>
        <v>17.595192785873138</v>
      </c>
      <c r="Z33">
        <f t="shared" si="13"/>
        <v>17.595192785873138</v>
      </c>
      <c r="AA33">
        <f t="shared" si="14"/>
        <v>2.0191348808013578</v>
      </c>
      <c r="AB33">
        <f t="shared" si="15"/>
        <v>61.216883630549688</v>
      </c>
      <c r="AC33">
        <f t="shared" si="16"/>
        <v>1.2684580243069399</v>
      </c>
      <c r="AD33">
        <f t="shared" si="17"/>
        <v>2.0720721949229186</v>
      </c>
      <c r="AE33">
        <f t="shared" si="18"/>
        <v>0.75067685649441795</v>
      </c>
      <c r="AF33">
        <f t="shared" si="19"/>
        <v>-86.790335518418331</v>
      </c>
      <c r="AG33">
        <f t="shared" si="20"/>
        <v>72.479642414250733</v>
      </c>
      <c r="AH33">
        <f t="shared" si="21"/>
        <v>4.3543841114404298</v>
      </c>
      <c r="AI33">
        <f t="shared" si="22"/>
        <v>-9.2335936249270389E-3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54715.938719375772</v>
      </c>
      <c r="AO33">
        <f t="shared" si="26"/>
        <v>60.148400000000002</v>
      </c>
      <c r="AP33">
        <f t="shared" si="27"/>
        <v>50.704651211970074</v>
      </c>
      <c r="AQ33">
        <f t="shared" si="28"/>
        <v>0.84299251870324188</v>
      </c>
      <c r="AR33">
        <f t="shared" si="29"/>
        <v>0.16537556109725687</v>
      </c>
      <c r="AS33">
        <v>1689724033.0999999</v>
      </c>
      <c r="AT33">
        <v>400.077</v>
      </c>
      <c r="AU33">
        <v>403.93799999999999</v>
      </c>
      <c r="AV33">
        <v>12.593299999999999</v>
      </c>
      <c r="AW33">
        <v>10.3787</v>
      </c>
      <c r="AX33">
        <v>402.81900000000002</v>
      </c>
      <c r="AY33">
        <v>12.9313</v>
      </c>
      <c r="AZ33">
        <v>399.952</v>
      </c>
      <c r="BA33">
        <v>100.67100000000001</v>
      </c>
      <c r="BB33">
        <v>5.3831799999999999E-2</v>
      </c>
      <c r="BC33">
        <v>18.0061</v>
      </c>
      <c r="BD33">
        <v>17.105799999999999</v>
      </c>
      <c r="BE33">
        <v>999.9</v>
      </c>
      <c r="BF33">
        <v>0</v>
      </c>
      <c r="BG33">
        <v>0</v>
      </c>
      <c r="BH33">
        <v>9969.3799999999992</v>
      </c>
      <c r="BI33">
        <v>0</v>
      </c>
      <c r="BJ33">
        <v>17.668299999999999</v>
      </c>
      <c r="BK33">
        <v>-3.8609599999999999</v>
      </c>
      <c r="BL33">
        <v>405.18</v>
      </c>
      <c r="BM33">
        <v>408.17399999999998</v>
      </c>
      <c r="BN33">
        <v>2.2145800000000002</v>
      </c>
      <c r="BO33">
        <v>403.93799999999999</v>
      </c>
      <c r="BP33">
        <v>10.3787</v>
      </c>
      <c r="BQ33">
        <v>1.2677700000000001</v>
      </c>
      <c r="BR33">
        <v>1.0448299999999999</v>
      </c>
      <c r="BS33">
        <v>10.4221</v>
      </c>
      <c r="BT33">
        <v>7.5569899999999999</v>
      </c>
      <c r="BU33">
        <v>60.148400000000002</v>
      </c>
      <c r="BV33">
        <v>0.90029700000000001</v>
      </c>
      <c r="BW33">
        <v>9.9703200000000006E-2</v>
      </c>
      <c r="BX33">
        <v>0</v>
      </c>
      <c r="BY33">
        <v>2.3256000000000001</v>
      </c>
      <c r="BZ33">
        <v>0</v>
      </c>
      <c r="CA33">
        <v>2006.17</v>
      </c>
      <c r="CB33">
        <v>487.92500000000001</v>
      </c>
      <c r="CC33">
        <v>36.375</v>
      </c>
      <c r="CD33">
        <v>40.5</v>
      </c>
      <c r="CE33">
        <v>38.875</v>
      </c>
      <c r="CF33">
        <v>41.061999999999998</v>
      </c>
      <c r="CG33">
        <v>36.686999999999998</v>
      </c>
      <c r="CH33">
        <v>54.15</v>
      </c>
      <c r="CI33">
        <v>6</v>
      </c>
      <c r="CJ33">
        <v>0</v>
      </c>
      <c r="CK33">
        <v>1689724044.8</v>
      </c>
      <c r="CL33">
        <v>0</v>
      </c>
      <c r="CM33">
        <v>1689723069.0999999</v>
      </c>
      <c r="CN33" t="s">
        <v>354</v>
      </c>
      <c r="CO33">
        <v>1689723062.0999999</v>
      </c>
      <c r="CP33">
        <v>1689723069.0999999</v>
      </c>
      <c r="CQ33">
        <v>71</v>
      </c>
      <c r="CR33">
        <v>-4.4999999999999998E-2</v>
      </c>
      <c r="CS33">
        <v>-8.9999999999999993E-3</v>
      </c>
      <c r="CT33">
        <v>-2.8029999999999999</v>
      </c>
      <c r="CU33">
        <v>-0.33800000000000002</v>
      </c>
      <c r="CV33">
        <v>420</v>
      </c>
      <c r="CW33">
        <v>11</v>
      </c>
      <c r="CX33">
        <v>0.06</v>
      </c>
      <c r="CY33">
        <v>0.04</v>
      </c>
      <c r="CZ33">
        <v>2.5725519214427539</v>
      </c>
      <c r="DA33">
        <v>0.23165971887686171</v>
      </c>
      <c r="DB33">
        <v>4.9113978258493368E-2</v>
      </c>
      <c r="DC33">
        <v>1</v>
      </c>
      <c r="DD33">
        <v>403.90331707317068</v>
      </c>
      <c r="DE33">
        <v>-0.42031358884957598</v>
      </c>
      <c r="DF33">
        <v>6.6627262794826836E-2</v>
      </c>
      <c r="DG33">
        <v>-1</v>
      </c>
      <c r="DH33">
        <v>59.970582499999999</v>
      </c>
      <c r="DI33">
        <v>-0.4269075182500246</v>
      </c>
      <c r="DJ33">
        <v>0.15236135974632781</v>
      </c>
      <c r="DK33">
        <v>1</v>
      </c>
      <c r="DL33">
        <v>2</v>
      </c>
      <c r="DM33">
        <v>2</v>
      </c>
      <c r="DN33" t="s">
        <v>355</v>
      </c>
      <c r="DO33">
        <v>2.6980599999999999</v>
      </c>
      <c r="DP33">
        <v>2.66045</v>
      </c>
      <c r="DQ33">
        <v>9.5783699999999999E-2</v>
      </c>
      <c r="DR33">
        <v>9.5533300000000002E-2</v>
      </c>
      <c r="DS33">
        <v>7.4642200000000006E-2</v>
      </c>
      <c r="DT33">
        <v>6.2754299999999999E-2</v>
      </c>
      <c r="DU33">
        <v>27483.9</v>
      </c>
      <c r="DV33">
        <v>31036.3</v>
      </c>
      <c r="DW33">
        <v>28588.400000000001</v>
      </c>
      <c r="DX33">
        <v>32885.599999999999</v>
      </c>
      <c r="DY33">
        <v>36782.9</v>
      </c>
      <c r="DZ33">
        <v>41753.800000000003</v>
      </c>
      <c r="EA33">
        <v>41957.9</v>
      </c>
      <c r="EB33">
        <v>47416.800000000003</v>
      </c>
      <c r="EC33">
        <v>1.8682799999999999</v>
      </c>
      <c r="ED33">
        <v>2.23645</v>
      </c>
      <c r="EE33">
        <v>5.34952E-2</v>
      </c>
      <c r="EF33">
        <v>0</v>
      </c>
      <c r="EG33">
        <v>16.215900000000001</v>
      </c>
      <c r="EH33">
        <v>999.9</v>
      </c>
      <c r="EI33">
        <v>41.2</v>
      </c>
      <c r="EJ33">
        <v>28.1</v>
      </c>
      <c r="EK33">
        <v>15.620900000000001</v>
      </c>
      <c r="EL33">
        <v>63.198</v>
      </c>
      <c r="EM33">
        <v>4.5272399999999999</v>
      </c>
      <c r="EN33">
        <v>1</v>
      </c>
      <c r="EO33">
        <v>-0.60769300000000004</v>
      </c>
      <c r="EP33">
        <v>1.0154099999999999</v>
      </c>
      <c r="EQ33">
        <v>20.247900000000001</v>
      </c>
      <c r="ER33">
        <v>5.2277699999999996</v>
      </c>
      <c r="ES33">
        <v>12.0053</v>
      </c>
      <c r="ET33">
        <v>4.9897499999999999</v>
      </c>
      <c r="EU33">
        <v>3.3050000000000002</v>
      </c>
      <c r="EV33">
        <v>6336.5</v>
      </c>
      <c r="EW33">
        <v>9922.2000000000007</v>
      </c>
      <c r="EX33">
        <v>503</v>
      </c>
      <c r="EY33">
        <v>60.6</v>
      </c>
      <c r="EZ33">
        <v>1.8526199999999999</v>
      </c>
      <c r="FA33">
        <v>1.86154</v>
      </c>
      <c r="FB33">
        <v>1.8606</v>
      </c>
      <c r="FC33">
        <v>1.8566499999999999</v>
      </c>
      <c r="FD33">
        <v>1.8609599999999999</v>
      </c>
      <c r="FE33">
        <v>1.85728</v>
      </c>
      <c r="FF33">
        <v>1.8592900000000001</v>
      </c>
      <c r="FG33">
        <v>1.8621799999999999</v>
      </c>
      <c r="FH33">
        <v>0</v>
      </c>
      <c r="FI33">
        <v>0</v>
      </c>
      <c r="FJ33">
        <v>0</v>
      </c>
      <c r="FK33">
        <v>0</v>
      </c>
      <c r="FL33" t="s">
        <v>356</v>
      </c>
      <c r="FM33" t="s">
        <v>357</v>
      </c>
      <c r="FN33" t="s">
        <v>358</v>
      </c>
      <c r="FO33" t="s">
        <v>358</v>
      </c>
      <c r="FP33" t="s">
        <v>358</v>
      </c>
      <c r="FQ33" t="s">
        <v>358</v>
      </c>
      <c r="FR33">
        <v>0</v>
      </c>
      <c r="FS33">
        <v>100</v>
      </c>
      <c r="FT33">
        <v>100</v>
      </c>
      <c r="FU33">
        <v>-2.742</v>
      </c>
      <c r="FV33">
        <v>-0.33800000000000002</v>
      </c>
      <c r="FW33">
        <v>-1.2966258799309189</v>
      </c>
      <c r="FX33">
        <v>-4.0117494158234393E-3</v>
      </c>
      <c r="FY33">
        <v>1.087516141204025E-6</v>
      </c>
      <c r="FZ33">
        <v>-8.657206703991749E-11</v>
      </c>
      <c r="GA33">
        <v>-0.33800500000000078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16.2</v>
      </c>
      <c r="GJ33">
        <v>16.100000000000001</v>
      </c>
      <c r="GK33">
        <v>1.00586</v>
      </c>
      <c r="GL33">
        <v>2.3913600000000002</v>
      </c>
      <c r="GM33">
        <v>1.5942400000000001</v>
      </c>
      <c r="GN33">
        <v>2.3120099999999999</v>
      </c>
      <c r="GO33">
        <v>1.40015</v>
      </c>
      <c r="GP33">
        <v>2.34375</v>
      </c>
      <c r="GQ33">
        <v>30.3294</v>
      </c>
      <c r="GR33">
        <v>15.646800000000001</v>
      </c>
      <c r="GS33">
        <v>18</v>
      </c>
      <c r="GT33">
        <v>383.46199999999999</v>
      </c>
      <c r="GU33">
        <v>661.62400000000002</v>
      </c>
      <c r="GV33">
        <v>16.245999999999999</v>
      </c>
      <c r="GW33">
        <v>19.058599999999998</v>
      </c>
      <c r="GX33">
        <v>29.9998</v>
      </c>
      <c r="GY33">
        <v>19.065000000000001</v>
      </c>
      <c r="GZ33">
        <v>19.0365</v>
      </c>
      <c r="HA33">
        <v>20.183700000000002</v>
      </c>
      <c r="HB33">
        <v>30</v>
      </c>
      <c r="HC33">
        <v>-30</v>
      </c>
      <c r="HD33">
        <v>16.2409</v>
      </c>
      <c r="HE33">
        <v>403.80500000000001</v>
      </c>
      <c r="HF33">
        <v>0</v>
      </c>
      <c r="HG33">
        <v>104.959</v>
      </c>
      <c r="HH33">
        <v>104.45699999999999</v>
      </c>
    </row>
    <row r="34" spans="1:216" x14ac:dyDescent="0.2">
      <c r="A34">
        <v>16</v>
      </c>
      <c r="B34">
        <v>1689724093.5999999</v>
      </c>
      <c r="C34">
        <v>907.5</v>
      </c>
      <c r="D34" t="s">
        <v>387</v>
      </c>
      <c r="E34" t="s">
        <v>388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>
        <v>1689724093.5999999</v>
      </c>
      <c r="M34">
        <f t="shared" si="0"/>
        <v>1.9810426718430601E-3</v>
      </c>
      <c r="N34">
        <f t="shared" si="1"/>
        <v>1.9810426718430603</v>
      </c>
      <c r="O34">
        <f t="shared" si="2"/>
        <v>1.9911107135351547</v>
      </c>
      <c r="P34">
        <f t="shared" si="3"/>
        <v>400.053</v>
      </c>
      <c r="Q34">
        <f t="shared" si="4"/>
        <v>383.21414349052458</v>
      </c>
      <c r="R34">
        <f t="shared" si="5"/>
        <v>38.599545924364115</v>
      </c>
      <c r="S34">
        <f t="shared" si="6"/>
        <v>40.2956529866739</v>
      </c>
      <c r="T34">
        <f t="shared" si="7"/>
        <v>0.27329346281441286</v>
      </c>
      <c r="U34">
        <f t="shared" si="8"/>
        <v>3.2820313100093284</v>
      </c>
      <c r="V34">
        <f t="shared" si="9"/>
        <v>0.26125089434611692</v>
      </c>
      <c r="W34">
        <f t="shared" si="10"/>
        <v>0.16431956227739397</v>
      </c>
      <c r="X34">
        <f t="shared" si="11"/>
        <v>8.2525473783967929</v>
      </c>
      <c r="Y34">
        <f t="shared" si="12"/>
        <v>17.565603493496091</v>
      </c>
      <c r="Z34">
        <f t="shared" si="13"/>
        <v>17.565603493496091</v>
      </c>
      <c r="AA34">
        <f t="shared" si="14"/>
        <v>2.0153691016843056</v>
      </c>
      <c r="AB34">
        <f t="shared" si="15"/>
        <v>61.073896581798415</v>
      </c>
      <c r="AC34">
        <f t="shared" si="16"/>
        <v>1.2640078922786999</v>
      </c>
      <c r="AD34">
        <f t="shared" si="17"/>
        <v>2.0696368874806765</v>
      </c>
      <c r="AE34">
        <f t="shared" si="18"/>
        <v>0.75136120940560569</v>
      </c>
      <c r="AF34">
        <f t="shared" si="19"/>
        <v>-87.363981828278952</v>
      </c>
      <c r="AG34">
        <f t="shared" si="20"/>
        <v>74.633041661122519</v>
      </c>
      <c r="AH34">
        <f t="shared" si="21"/>
        <v>4.4686648125219408</v>
      </c>
      <c r="AI34">
        <f t="shared" si="22"/>
        <v>-9.7279762376984991E-3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54976.49826747911</v>
      </c>
      <c r="AO34">
        <f t="shared" si="26"/>
        <v>49.901000000000003</v>
      </c>
      <c r="AP34">
        <f t="shared" si="27"/>
        <v>42.066242993987977</v>
      </c>
      <c r="AQ34">
        <f t="shared" si="28"/>
        <v>0.84299398797595182</v>
      </c>
      <c r="AR34">
        <f t="shared" si="29"/>
        <v>0.16537839679358715</v>
      </c>
      <c r="AS34">
        <v>1689724093.5999999</v>
      </c>
      <c r="AT34">
        <v>400.053</v>
      </c>
      <c r="AU34">
        <v>403.22300000000001</v>
      </c>
      <c r="AV34">
        <v>12.548999999999999</v>
      </c>
      <c r="AW34">
        <v>10.321300000000001</v>
      </c>
      <c r="AX34">
        <v>402.79500000000002</v>
      </c>
      <c r="AY34">
        <v>12.887</v>
      </c>
      <c r="AZ34">
        <v>400.24599999999998</v>
      </c>
      <c r="BA34">
        <v>100.672</v>
      </c>
      <c r="BB34">
        <v>5.3786300000000002E-2</v>
      </c>
      <c r="BC34">
        <v>17.987400000000001</v>
      </c>
      <c r="BD34">
        <v>17.076899999999998</v>
      </c>
      <c r="BE34">
        <v>999.9</v>
      </c>
      <c r="BF34">
        <v>0</v>
      </c>
      <c r="BG34">
        <v>0</v>
      </c>
      <c r="BH34">
        <v>10018.1</v>
      </c>
      <c r="BI34">
        <v>0</v>
      </c>
      <c r="BJ34">
        <v>17.007300000000001</v>
      </c>
      <c r="BK34">
        <v>-3.1694300000000002</v>
      </c>
      <c r="BL34">
        <v>405.13799999999998</v>
      </c>
      <c r="BM34">
        <v>407.428</v>
      </c>
      <c r="BN34">
        <v>2.2276600000000002</v>
      </c>
      <c r="BO34">
        <v>403.22300000000001</v>
      </c>
      <c r="BP34">
        <v>10.321300000000001</v>
      </c>
      <c r="BQ34">
        <v>1.2633300000000001</v>
      </c>
      <c r="BR34">
        <v>1.0390699999999999</v>
      </c>
      <c r="BS34">
        <v>10.3695</v>
      </c>
      <c r="BT34">
        <v>7.476</v>
      </c>
      <c r="BU34">
        <v>49.901000000000003</v>
      </c>
      <c r="BV34">
        <v>0.90011799999999997</v>
      </c>
      <c r="BW34">
        <v>9.9882399999999996E-2</v>
      </c>
      <c r="BX34">
        <v>0</v>
      </c>
      <c r="BY34">
        <v>2.4980000000000002</v>
      </c>
      <c r="BZ34">
        <v>0</v>
      </c>
      <c r="CA34">
        <v>1814.81</v>
      </c>
      <c r="CB34">
        <v>404.77600000000001</v>
      </c>
      <c r="CC34">
        <v>36.25</v>
      </c>
      <c r="CD34">
        <v>40.561999999999998</v>
      </c>
      <c r="CE34">
        <v>38.811999999999998</v>
      </c>
      <c r="CF34">
        <v>41.125</v>
      </c>
      <c r="CG34">
        <v>36.625</v>
      </c>
      <c r="CH34">
        <v>44.92</v>
      </c>
      <c r="CI34">
        <v>4.9800000000000004</v>
      </c>
      <c r="CJ34">
        <v>0</v>
      </c>
      <c r="CK34">
        <v>1689724105.4000001</v>
      </c>
      <c r="CL34">
        <v>0</v>
      </c>
      <c r="CM34">
        <v>1689723069.0999999</v>
      </c>
      <c r="CN34" t="s">
        <v>354</v>
      </c>
      <c r="CO34">
        <v>1689723062.0999999</v>
      </c>
      <c r="CP34">
        <v>1689723069.0999999</v>
      </c>
      <c r="CQ34">
        <v>71</v>
      </c>
      <c r="CR34">
        <v>-4.4999999999999998E-2</v>
      </c>
      <c r="CS34">
        <v>-8.9999999999999993E-3</v>
      </c>
      <c r="CT34">
        <v>-2.8029999999999999</v>
      </c>
      <c r="CU34">
        <v>-0.33800000000000002</v>
      </c>
      <c r="CV34">
        <v>420</v>
      </c>
      <c r="CW34">
        <v>11</v>
      </c>
      <c r="CX34">
        <v>0.06</v>
      </c>
      <c r="CY34">
        <v>0.04</v>
      </c>
      <c r="CZ34">
        <v>2.0507622084162649</v>
      </c>
      <c r="DA34">
        <v>-0.3218678724773783</v>
      </c>
      <c r="DB34">
        <v>3.9406467251780652E-2</v>
      </c>
      <c r="DC34">
        <v>1</v>
      </c>
      <c r="DD34">
        <v>403.29321951219521</v>
      </c>
      <c r="DE34">
        <v>-0.4314355400698085</v>
      </c>
      <c r="DF34">
        <v>4.7089179635949392E-2</v>
      </c>
      <c r="DG34">
        <v>-1</v>
      </c>
      <c r="DH34">
        <v>49.981847500000001</v>
      </c>
      <c r="DI34">
        <v>-0.1027960982843874</v>
      </c>
      <c r="DJ34">
        <v>0.13037563228514021</v>
      </c>
      <c r="DK34">
        <v>1</v>
      </c>
      <c r="DL34">
        <v>2</v>
      </c>
      <c r="DM34">
        <v>2</v>
      </c>
      <c r="DN34" t="s">
        <v>355</v>
      </c>
      <c r="DO34">
        <v>2.6989800000000002</v>
      </c>
      <c r="DP34">
        <v>2.6608399999999999</v>
      </c>
      <c r="DQ34">
        <v>9.5792500000000003E-2</v>
      </c>
      <c r="DR34">
        <v>9.5418799999999998E-2</v>
      </c>
      <c r="DS34">
        <v>7.4460499999999999E-2</v>
      </c>
      <c r="DT34">
        <v>6.2499600000000002E-2</v>
      </c>
      <c r="DU34">
        <v>27484.799999999999</v>
      </c>
      <c r="DV34">
        <v>31041.7</v>
      </c>
      <c r="DW34">
        <v>28589.5</v>
      </c>
      <c r="DX34">
        <v>32887</v>
      </c>
      <c r="DY34">
        <v>36791.800000000003</v>
      </c>
      <c r="DZ34">
        <v>41767.1</v>
      </c>
      <c r="EA34">
        <v>41959.6</v>
      </c>
      <c r="EB34">
        <v>47418.9</v>
      </c>
      <c r="EC34">
        <v>1.8694999999999999</v>
      </c>
      <c r="ED34">
        <v>2.2372299999999998</v>
      </c>
      <c r="EE34">
        <v>5.0626699999999997E-2</v>
      </c>
      <c r="EF34">
        <v>0</v>
      </c>
      <c r="EG34">
        <v>16.2347</v>
      </c>
      <c r="EH34">
        <v>999.9</v>
      </c>
      <c r="EI34">
        <v>41.2</v>
      </c>
      <c r="EJ34">
        <v>28.1</v>
      </c>
      <c r="EK34">
        <v>15.6221</v>
      </c>
      <c r="EL34">
        <v>62.808</v>
      </c>
      <c r="EM34">
        <v>4.6033600000000003</v>
      </c>
      <c r="EN34">
        <v>1</v>
      </c>
      <c r="EO34">
        <v>-0.61032299999999995</v>
      </c>
      <c r="EP34">
        <v>0.94043600000000005</v>
      </c>
      <c r="EQ34">
        <v>20.248699999999999</v>
      </c>
      <c r="ER34">
        <v>5.2280699999999998</v>
      </c>
      <c r="ES34">
        <v>12.004899999999999</v>
      </c>
      <c r="ET34">
        <v>4.9901999999999997</v>
      </c>
      <c r="EU34">
        <v>3.3050000000000002</v>
      </c>
      <c r="EV34">
        <v>6337.9</v>
      </c>
      <c r="EW34">
        <v>9927.7999999999993</v>
      </c>
      <c r="EX34">
        <v>503</v>
      </c>
      <c r="EY34">
        <v>60.6</v>
      </c>
      <c r="EZ34">
        <v>1.8526400000000001</v>
      </c>
      <c r="FA34">
        <v>1.8615600000000001</v>
      </c>
      <c r="FB34">
        <v>1.8606199999999999</v>
      </c>
      <c r="FC34">
        <v>1.85667</v>
      </c>
      <c r="FD34">
        <v>1.8609599999999999</v>
      </c>
      <c r="FE34">
        <v>1.8572900000000001</v>
      </c>
      <c r="FF34">
        <v>1.8593200000000001</v>
      </c>
      <c r="FG34">
        <v>1.8621799999999999</v>
      </c>
      <c r="FH34">
        <v>0</v>
      </c>
      <c r="FI34">
        <v>0</v>
      </c>
      <c r="FJ34">
        <v>0</v>
      </c>
      <c r="FK34">
        <v>0</v>
      </c>
      <c r="FL34" t="s">
        <v>356</v>
      </c>
      <c r="FM34" t="s">
        <v>357</v>
      </c>
      <c r="FN34" t="s">
        <v>358</v>
      </c>
      <c r="FO34" t="s">
        <v>358</v>
      </c>
      <c r="FP34" t="s">
        <v>358</v>
      </c>
      <c r="FQ34" t="s">
        <v>358</v>
      </c>
      <c r="FR34">
        <v>0</v>
      </c>
      <c r="FS34">
        <v>100</v>
      </c>
      <c r="FT34">
        <v>100</v>
      </c>
      <c r="FU34">
        <v>-2.742</v>
      </c>
      <c r="FV34">
        <v>-0.33800000000000002</v>
      </c>
      <c r="FW34">
        <v>-1.2966258799309189</v>
      </c>
      <c r="FX34">
        <v>-4.0117494158234393E-3</v>
      </c>
      <c r="FY34">
        <v>1.087516141204025E-6</v>
      </c>
      <c r="FZ34">
        <v>-8.657206703991749E-11</v>
      </c>
      <c r="GA34">
        <v>-0.33800500000000078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17.2</v>
      </c>
      <c r="GJ34">
        <v>17.100000000000001</v>
      </c>
      <c r="GK34">
        <v>1.00464</v>
      </c>
      <c r="GL34">
        <v>2.3974600000000001</v>
      </c>
      <c r="GM34">
        <v>1.5942400000000001</v>
      </c>
      <c r="GN34">
        <v>2.3120099999999999</v>
      </c>
      <c r="GO34">
        <v>1.40015</v>
      </c>
      <c r="GP34">
        <v>2.3095699999999999</v>
      </c>
      <c r="GQ34">
        <v>30.222000000000001</v>
      </c>
      <c r="GR34">
        <v>15.6205</v>
      </c>
      <c r="GS34">
        <v>18</v>
      </c>
      <c r="GT34">
        <v>383.68900000000002</v>
      </c>
      <c r="GU34">
        <v>661.53800000000001</v>
      </c>
      <c r="GV34">
        <v>16.225899999999999</v>
      </c>
      <c r="GW34">
        <v>19.0214</v>
      </c>
      <c r="GX34">
        <v>29.9999</v>
      </c>
      <c r="GY34">
        <v>19.016200000000001</v>
      </c>
      <c r="GZ34">
        <v>18.9846</v>
      </c>
      <c r="HA34">
        <v>20.159400000000002</v>
      </c>
      <c r="HB34">
        <v>30</v>
      </c>
      <c r="HC34">
        <v>-30</v>
      </c>
      <c r="HD34">
        <v>16.234500000000001</v>
      </c>
      <c r="HE34">
        <v>403.334</v>
      </c>
      <c r="HF34">
        <v>0</v>
      </c>
      <c r="HG34">
        <v>104.96299999999999</v>
      </c>
      <c r="HH34">
        <v>104.461</v>
      </c>
    </row>
    <row r="35" spans="1:216" x14ac:dyDescent="0.2">
      <c r="A35">
        <v>17</v>
      </c>
      <c r="B35">
        <v>1689724154.0999999</v>
      </c>
      <c r="C35">
        <v>968</v>
      </c>
      <c r="D35" t="s">
        <v>389</v>
      </c>
      <c r="E35" t="s">
        <v>390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>
        <v>1689724154.0999999</v>
      </c>
      <c r="M35">
        <f t="shared" si="0"/>
        <v>1.989651723651465E-3</v>
      </c>
      <c r="N35">
        <f t="shared" si="1"/>
        <v>1.9896517236514648</v>
      </c>
      <c r="O35">
        <f t="shared" si="2"/>
        <v>0.98477158629376849</v>
      </c>
      <c r="P35">
        <f t="shared" si="3"/>
        <v>400.07100000000003</v>
      </c>
      <c r="Q35">
        <f t="shared" si="4"/>
        <v>389.32547576585819</v>
      </c>
      <c r="R35">
        <f t="shared" si="5"/>
        <v>39.215821493538911</v>
      </c>
      <c r="S35">
        <f t="shared" si="6"/>
        <v>40.298192379727809</v>
      </c>
      <c r="T35">
        <f t="shared" si="7"/>
        <v>0.27400248571555763</v>
      </c>
      <c r="U35">
        <f t="shared" si="8"/>
        <v>3.2809008604823946</v>
      </c>
      <c r="V35">
        <f t="shared" si="9"/>
        <v>0.26189486563095016</v>
      </c>
      <c r="W35">
        <f t="shared" si="10"/>
        <v>0.16472752534451918</v>
      </c>
      <c r="X35">
        <f t="shared" si="11"/>
        <v>4.9374126198994972</v>
      </c>
      <c r="Y35">
        <f t="shared" si="12"/>
        <v>17.556963433137604</v>
      </c>
      <c r="Z35">
        <f t="shared" si="13"/>
        <v>17.556963433137604</v>
      </c>
      <c r="AA35">
        <f t="shared" si="14"/>
        <v>2.0142706588858448</v>
      </c>
      <c r="AB35">
        <f t="shared" si="15"/>
        <v>60.908461129892054</v>
      </c>
      <c r="AC35">
        <f t="shared" si="16"/>
        <v>1.26147219390248</v>
      </c>
      <c r="AD35">
        <f t="shared" si="17"/>
        <v>2.0710951655998859</v>
      </c>
      <c r="AE35">
        <f t="shared" si="18"/>
        <v>0.75279846498336478</v>
      </c>
      <c r="AF35">
        <f t="shared" si="19"/>
        <v>-87.743641013029603</v>
      </c>
      <c r="AG35">
        <f t="shared" si="20"/>
        <v>78.116643791206542</v>
      </c>
      <c r="AH35">
        <f t="shared" si="21"/>
        <v>4.6789196157451842</v>
      </c>
      <c r="AI35">
        <f t="shared" si="22"/>
        <v>-1.0664986178383629E-2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54946.010843847776</v>
      </c>
      <c r="AO35">
        <f t="shared" si="26"/>
        <v>29.847899999999999</v>
      </c>
      <c r="AP35">
        <f t="shared" si="27"/>
        <v>25.162229668341705</v>
      </c>
      <c r="AQ35">
        <f t="shared" si="28"/>
        <v>0.84301507537688436</v>
      </c>
      <c r="AR35">
        <f t="shared" si="29"/>
        <v>0.16541909547738692</v>
      </c>
      <c r="AS35">
        <v>1689724154.0999999</v>
      </c>
      <c r="AT35">
        <v>400.07100000000003</v>
      </c>
      <c r="AU35">
        <v>402.09899999999999</v>
      </c>
      <c r="AV35">
        <v>12.5236</v>
      </c>
      <c r="AW35">
        <v>10.286099999999999</v>
      </c>
      <c r="AX35">
        <v>402.81299999999999</v>
      </c>
      <c r="AY35">
        <v>12.861599999999999</v>
      </c>
      <c r="AZ35">
        <v>400.23500000000001</v>
      </c>
      <c r="BA35">
        <v>100.67400000000001</v>
      </c>
      <c r="BB35">
        <v>5.3601799999999998E-2</v>
      </c>
      <c r="BC35">
        <v>17.9986</v>
      </c>
      <c r="BD35">
        <v>17.115300000000001</v>
      </c>
      <c r="BE35">
        <v>999.9</v>
      </c>
      <c r="BF35">
        <v>0</v>
      </c>
      <c r="BG35">
        <v>0</v>
      </c>
      <c r="BH35">
        <v>10012.5</v>
      </c>
      <c r="BI35">
        <v>0</v>
      </c>
      <c r="BJ35">
        <v>15.9536</v>
      </c>
      <c r="BK35">
        <v>-2.0283500000000001</v>
      </c>
      <c r="BL35">
        <v>405.14499999999998</v>
      </c>
      <c r="BM35">
        <v>406.279</v>
      </c>
      <c r="BN35">
        <v>2.2374900000000002</v>
      </c>
      <c r="BO35">
        <v>402.09899999999999</v>
      </c>
      <c r="BP35">
        <v>10.286099999999999</v>
      </c>
      <c r="BQ35">
        <v>1.2607999999999999</v>
      </c>
      <c r="BR35">
        <v>1.03555</v>
      </c>
      <c r="BS35">
        <v>10.339600000000001</v>
      </c>
      <c r="BT35">
        <v>7.4263399999999997</v>
      </c>
      <c r="BU35">
        <v>29.847899999999999</v>
      </c>
      <c r="BV35">
        <v>0.89946599999999999</v>
      </c>
      <c r="BW35">
        <v>0.100534</v>
      </c>
      <c r="BX35">
        <v>0</v>
      </c>
      <c r="BY35">
        <v>2.7410999999999999</v>
      </c>
      <c r="BZ35">
        <v>0</v>
      </c>
      <c r="CA35">
        <v>1529.49</v>
      </c>
      <c r="CB35">
        <v>242.06700000000001</v>
      </c>
      <c r="CC35">
        <v>36.061999999999998</v>
      </c>
      <c r="CD35">
        <v>40.561999999999998</v>
      </c>
      <c r="CE35">
        <v>38.75</v>
      </c>
      <c r="CF35">
        <v>41.125</v>
      </c>
      <c r="CG35">
        <v>36.561999999999998</v>
      </c>
      <c r="CH35">
        <v>26.85</v>
      </c>
      <c r="CI35">
        <v>3</v>
      </c>
      <c r="CJ35">
        <v>0</v>
      </c>
      <c r="CK35">
        <v>1689724166</v>
      </c>
      <c r="CL35">
        <v>0</v>
      </c>
      <c r="CM35">
        <v>1689723069.0999999</v>
      </c>
      <c r="CN35" t="s">
        <v>354</v>
      </c>
      <c r="CO35">
        <v>1689723062.0999999</v>
      </c>
      <c r="CP35">
        <v>1689723069.0999999</v>
      </c>
      <c r="CQ35">
        <v>71</v>
      </c>
      <c r="CR35">
        <v>-4.4999999999999998E-2</v>
      </c>
      <c r="CS35">
        <v>-8.9999999999999993E-3</v>
      </c>
      <c r="CT35">
        <v>-2.8029999999999999</v>
      </c>
      <c r="CU35">
        <v>-0.33800000000000002</v>
      </c>
      <c r="CV35">
        <v>420</v>
      </c>
      <c r="CW35">
        <v>11</v>
      </c>
      <c r="CX35">
        <v>0.06</v>
      </c>
      <c r="CY35">
        <v>0.04</v>
      </c>
      <c r="CZ35">
        <v>1.006811811124481</v>
      </c>
      <c r="DA35">
        <v>0.25101825760903712</v>
      </c>
      <c r="DB35">
        <v>3.9969293015059817E-2</v>
      </c>
      <c r="DC35">
        <v>1</v>
      </c>
      <c r="DD35">
        <v>402.17617073170732</v>
      </c>
      <c r="DE35">
        <v>-8.4836236932292142E-2</v>
      </c>
      <c r="DF35">
        <v>1.899024452895617E-2</v>
      </c>
      <c r="DG35">
        <v>-1</v>
      </c>
      <c r="DH35">
        <v>30.007124999999991</v>
      </c>
      <c r="DI35">
        <v>1.069507289548337E-2</v>
      </c>
      <c r="DJ35">
        <v>0.15653313826471379</v>
      </c>
      <c r="DK35">
        <v>1</v>
      </c>
      <c r="DL35">
        <v>2</v>
      </c>
      <c r="DM35">
        <v>2</v>
      </c>
      <c r="DN35" t="s">
        <v>355</v>
      </c>
      <c r="DO35">
        <v>2.6989999999999998</v>
      </c>
      <c r="DP35">
        <v>2.6606000000000001</v>
      </c>
      <c r="DQ35">
        <v>9.5807299999999998E-2</v>
      </c>
      <c r="DR35">
        <v>9.5229499999999995E-2</v>
      </c>
      <c r="DS35">
        <v>7.4359700000000001E-2</v>
      </c>
      <c r="DT35">
        <v>6.23458E-2</v>
      </c>
      <c r="DU35">
        <v>27485.4</v>
      </c>
      <c r="DV35">
        <v>31049.3</v>
      </c>
      <c r="DW35">
        <v>28590.400000000001</v>
      </c>
      <c r="DX35">
        <v>32888</v>
      </c>
      <c r="DY35">
        <v>36796.9</v>
      </c>
      <c r="DZ35">
        <v>41774.9</v>
      </c>
      <c r="EA35">
        <v>41960.7</v>
      </c>
      <c r="EB35">
        <v>47420</v>
      </c>
      <c r="EC35">
        <v>1.86955</v>
      </c>
      <c r="ED35">
        <v>2.2378200000000001</v>
      </c>
      <c r="EE35">
        <v>5.4799E-2</v>
      </c>
      <c r="EF35">
        <v>0</v>
      </c>
      <c r="EG35">
        <v>16.203700000000001</v>
      </c>
      <c r="EH35">
        <v>999.9</v>
      </c>
      <c r="EI35">
        <v>41.1</v>
      </c>
      <c r="EJ35">
        <v>28</v>
      </c>
      <c r="EK35">
        <v>15.4922</v>
      </c>
      <c r="EL35">
        <v>63.037999999999997</v>
      </c>
      <c r="EM35">
        <v>4.2948700000000004</v>
      </c>
      <c r="EN35">
        <v>1</v>
      </c>
      <c r="EO35">
        <v>-0.61213700000000004</v>
      </c>
      <c r="EP35">
        <v>0.91820000000000002</v>
      </c>
      <c r="EQ35">
        <v>20.249099999999999</v>
      </c>
      <c r="ER35">
        <v>5.2282200000000003</v>
      </c>
      <c r="ES35">
        <v>12.0044</v>
      </c>
      <c r="ET35">
        <v>4.9904500000000001</v>
      </c>
      <c r="EU35">
        <v>3.3050000000000002</v>
      </c>
      <c r="EV35">
        <v>6339.2</v>
      </c>
      <c r="EW35">
        <v>9932.5</v>
      </c>
      <c r="EX35">
        <v>503</v>
      </c>
      <c r="EY35">
        <v>60.6</v>
      </c>
      <c r="EZ35">
        <v>1.8525799999999999</v>
      </c>
      <c r="FA35">
        <v>1.8615200000000001</v>
      </c>
      <c r="FB35">
        <v>1.86052</v>
      </c>
      <c r="FC35">
        <v>1.8566199999999999</v>
      </c>
      <c r="FD35">
        <v>1.86094</v>
      </c>
      <c r="FE35">
        <v>1.8571899999999999</v>
      </c>
      <c r="FF35">
        <v>1.85928</v>
      </c>
      <c r="FG35">
        <v>1.8621799999999999</v>
      </c>
      <c r="FH35">
        <v>0</v>
      </c>
      <c r="FI35">
        <v>0</v>
      </c>
      <c r="FJ35">
        <v>0</v>
      </c>
      <c r="FK35">
        <v>0</v>
      </c>
      <c r="FL35" t="s">
        <v>356</v>
      </c>
      <c r="FM35" t="s">
        <v>357</v>
      </c>
      <c r="FN35" t="s">
        <v>358</v>
      </c>
      <c r="FO35" t="s">
        <v>358</v>
      </c>
      <c r="FP35" t="s">
        <v>358</v>
      </c>
      <c r="FQ35" t="s">
        <v>358</v>
      </c>
      <c r="FR35">
        <v>0</v>
      </c>
      <c r="FS35">
        <v>100</v>
      </c>
      <c r="FT35">
        <v>100</v>
      </c>
      <c r="FU35">
        <v>-2.742</v>
      </c>
      <c r="FV35">
        <v>-0.33800000000000002</v>
      </c>
      <c r="FW35">
        <v>-1.2966258799309189</v>
      </c>
      <c r="FX35">
        <v>-4.0117494158234393E-3</v>
      </c>
      <c r="FY35">
        <v>1.087516141204025E-6</v>
      </c>
      <c r="FZ35">
        <v>-8.657206703991749E-11</v>
      </c>
      <c r="GA35">
        <v>-0.33800500000000078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18.2</v>
      </c>
      <c r="GJ35">
        <v>18.100000000000001</v>
      </c>
      <c r="GK35">
        <v>1.0022</v>
      </c>
      <c r="GL35">
        <v>2.3925800000000002</v>
      </c>
      <c r="GM35">
        <v>1.5942400000000001</v>
      </c>
      <c r="GN35">
        <v>2.3132299999999999</v>
      </c>
      <c r="GO35">
        <v>1.40015</v>
      </c>
      <c r="GP35">
        <v>2.36694</v>
      </c>
      <c r="GQ35">
        <v>30.136099999999999</v>
      </c>
      <c r="GR35">
        <v>15.629300000000001</v>
      </c>
      <c r="GS35">
        <v>18</v>
      </c>
      <c r="GT35">
        <v>383.4</v>
      </c>
      <c r="GU35">
        <v>661.42499999999995</v>
      </c>
      <c r="GV35">
        <v>16.335899999999999</v>
      </c>
      <c r="GW35">
        <v>18.991299999999999</v>
      </c>
      <c r="GX35">
        <v>30</v>
      </c>
      <c r="GY35">
        <v>18.975999999999999</v>
      </c>
      <c r="GZ35">
        <v>18.941299999999998</v>
      </c>
      <c r="HA35">
        <v>20.116199999999999</v>
      </c>
      <c r="HB35">
        <v>30</v>
      </c>
      <c r="HC35">
        <v>-30</v>
      </c>
      <c r="HD35">
        <v>16.337900000000001</v>
      </c>
      <c r="HE35">
        <v>402.12400000000002</v>
      </c>
      <c r="HF35">
        <v>0</v>
      </c>
      <c r="HG35">
        <v>104.96599999999999</v>
      </c>
      <c r="HH35">
        <v>104.464</v>
      </c>
    </row>
    <row r="36" spans="1:216" x14ac:dyDescent="0.2">
      <c r="A36">
        <v>18</v>
      </c>
      <c r="B36">
        <v>1689724214.5999999</v>
      </c>
      <c r="C36">
        <v>1028.5</v>
      </c>
      <c r="D36" t="s">
        <v>391</v>
      </c>
      <c r="E36" t="s">
        <v>392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>
        <v>1689724214.5999999</v>
      </c>
      <c r="M36">
        <f t="shared" si="0"/>
        <v>1.9985637711505385E-3</v>
      </c>
      <c r="N36">
        <f t="shared" si="1"/>
        <v>1.9985637711505384</v>
      </c>
      <c r="O36">
        <f t="shared" si="2"/>
        <v>0.46051373196605738</v>
      </c>
      <c r="P36">
        <f t="shared" si="3"/>
        <v>400.05099999999999</v>
      </c>
      <c r="Q36">
        <f t="shared" si="4"/>
        <v>392.45314995098948</v>
      </c>
      <c r="R36">
        <f t="shared" si="5"/>
        <v>39.530538210134146</v>
      </c>
      <c r="S36">
        <f t="shared" si="6"/>
        <v>40.295845105275099</v>
      </c>
      <c r="T36">
        <f t="shared" si="7"/>
        <v>0.27421871836275624</v>
      </c>
      <c r="U36">
        <f t="shared" si="8"/>
        <v>3.2756428480573367</v>
      </c>
      <c r="V36">
        <f t="shared" si="9"/>
        <v>0.26207389722785862</v>
      </c>
      <c r="W36">
        <f t="shared" si="10"/>
        <v>0.16484252323700641</v>
      </c>
      <c r="X36">
        <f t="shared" si="11"/>
        <v>3.3149612786826346</v>
      </c>
      <c r="Y36">
        <f t="shared" si="12"/>
        <v>17.554831652430213</v>
      </c>
      <c r="Z36">
        <f t="shared" si="13"/>
        <v>17.554831652430213</v>
      </c>
      <c r="AA36">
        <f t="shared" si="14"/>
        <v>2.0139997185330767</v>
      </c>
      <c r="AB36">
        <f t="shared" si="15"/>
        <v>60.721669363908617</v>
      </c>
      <c r="AC36">
        <f t="shared" si="16"/>
        <v>1.2583392481512599</v>
      </c>
      <c r="AD36">
        <f t="shared" si="17"/>
        <v>2.0723067421120409</v>
      </c>
      <c r="AE36">
        <f t="shared" si="18"/>
        <v>0.75566047038181683</v>
      </c>
      <c r="AF36">
        <f t="shared" si="19"/>
        <v>-88.136662307738746</v>
      </c>
      <c r="AG36">
        <f t="shared" si="20"/>
        <v>80.010265061367775</v>
      </c>
      <c r="AH36">
        <f t="shared" si="21"/>
        <v>4.8002112846166343</v>
      </c>
      <c r="AI36">
        <f t="shared" si="22"/>
        <v>-1.1224683071702657E-2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54812.121823032729</v>
      </c>
      <c r="AO36">
        <f t="shared" si="26"/>
        <v>20.044699999999999</v>
      </c>
      <c r="AP36">
        <f t="shared" si="27"/>
        <v>16.897562071856285</v>
      </c>
      <c r="AQ36">
        <f t="shared" si="28"/>
        <v>0.84299401197604784</v>
      </c>
      <c r="AR36">
        <f t="shared" si="29"/>
        <v>0.16537844311377245</v>
      </c>
      <c r="AS36">
        <v>1689724214.5999999</v>
      </c>
      <c r="AT36">
        <v>400.05099999999999</v>
      </c>
      <c r="AU36">
        <v>401.48700000000002</v>
      </c>
      <c r="AV36">
        <v>12.492599999999999</v>
      </c>
      <c r="AW36">
        <v>10.243399999999999</v>
      </c>
      <c r="AX36">
        <v>402.79300000000001</v>
      </c>
      <c r="AY36">
        <v>12.8306</v>
      </c>
      <c r="AZ36">
        <v>399.94900000000001</v>
      </c>
      <c r="BA36">
        <v>100.673</v>
      </c>
      <c r="BB36">
        <v>5.3770100000000001E-2</v>
      </c>
      <c r="BC36">
        <v>18.007899999999999</v>
      </c>
      <c r="BD36">
        <v>17.129899999999999</v>
      </c>
      <c r="BE36">
        <v>999.9</v>
      </c>
      <c r="BF36">
        <v>0</v>
      </c>
      <c r="BG36">
        <v>0</v>
      </c>
      <c r="BH36">
        <v>9987.5</v>
      </c>
      <c r="BI36">
        <v>0</v>
      </c>
      <c r="BJ36">
        <v>14.054600000000001</v>
      </c>
      <c r="BK36">
        <v>-1.4357</v>
      </c>
      <c r="BL36">
        <v>405.11200000000002</v>
      </c>
      <c r="BM36">
        <v>405.642</v>
      </c>
      <c r="BN36">
        <v>2.2491599999999998</v>
      </c>
      <c r="BO36">
        <v>401.48700000000002</v>
      </c>
      <c r="BP36">
        <v>10.243399999999999</v>
      </c>
      <c r="BQ36">
        <v>1.2576700000000001</v>
      </c>
      <c r="BR36">
        <v>1.0312399999999999</v>
      </c>
      <c r="BS36">
        <v>10.302300000000001</v>
      </c>
      <c r="BT36">
        <v>7.3654099999999998</v>
      </c>
      <c r="BU36">
        <v>20.044699999999999</v>
      </c>
      <c r="BV36">
        <v>0.90000800000000003</v>
      </c>
      <c r="BW36">
        <v>9.9991800000000006E-2</v>
      </c>
      <c r="BX36">
        <v>0</v>
      </c>
      <c r="BY36">
        <v>2.7561</v>
      </c>
      <c r="BZ36">
        <v>0</v>
      </c>
      <c r="CA36">
        <v>1408.35</v>
      </c>
      <c r="CB36">
        <v>162.589</v>
      </c>
      <c r="CC36">
        <v>36</v>
      </c>
      <c r="CD36">
        <v>40.561999999999998</v>
      </c>
      <c r="CE36">
        <v>38.686999999999998</v>
      </c>
      <c r="CF36">
        <v>41.125</v>
      </c>
      <c r="CG36">
        <v>36.436999999999998</v>
      </c>
      <c r="CH36">
        <v>18.04</v>
      </c>
      <c r="CI36">
        <v>2</v>
      </c>
      <c r="CJ36">
        <v>0</v>
      </c>
      <c r="CK36">
        <v>1689724226.5999999</v>
      </c>
      <c r="CL36">
        <v>0</v>
      </c>
      <c r="CM36">
        <v>1689723069.0999999</v>
      </c>
      <c r="CN36" t="s">
        <v>354</v>
      </c>
      <c r="CO36">
        <v>1689723062.0999999</v>
      </c>
      <c r="CP36">
        <v>1689723069.0999999</v>
      </c>
      <c r="CQ36">
        <v>71</v>
      </c>
      <c r="CR36">
        <v>-4.4999999999999998E-2</v>
      </c>
      <c r="CS36">
        <v>-8.9999999999999993E-3</v>
      </c>
      <c r="CT36">
        <v>-2.8029999999999999</v>
      </c>
      <c r="CU36">
        <v>-0.33800000000000002</v>
      </c>
      <c r="CV36">
        <v>420</v>
      </c>
      <c r="CW36">
        <v>11</v>
      </c>
      <c r="CX36">
        <v>0.06</v>
      </c>
      <c r="CY36">
        <v>0.04</v>
      </c>
      <c r="CZ36">
        <v>0.46370901359212469</v>
      </c>
      <c r="DA36">
        <v>5.0209076914579653E-2</v>
      </c>
      <c r="DB36">
        <v>1.3869489993485119E-2</v>
      </c>
      <c r="DC36">
        <v>1</v>
      </c>
      <c r="DD36">
        <v>401.51249999999999</v>
      </c>
      <c r="DE36">
        <v>-8.5666041278102914E-2</v>
      </c>
      <c r="DF36">
        <v>1.7350792489105961E-2</v>
      </c>
      <c r="DG36">
        <v>-1</v>
      </c>
      <c r="DH36">
        <v>20.01863170731707</v>
      </c>
      <c r="DI36">
        <v>-7.4710408809927784E-2</v>
      </c>
      <c r="DJ36">
        <v>9.7399372560267927E-2</v>
      </c>
      <c r="DK36">
        <v>1</v>
      </c>
      <c r="DL36">
        <v>2</v>
      </c>
      <c r="DM36">
        <v>2</v>
      </c>
      <c r="DN36" t="s">
        <v>355</v>
      </c>
      <c r="DO36">
        <v>2.6981999999999999</v>
      </c>
      <c r="DP36">
        <v>2.6605500000000002</v>
      </c>
      <c r="DQ36">
        <v>9.5811999999999994E-2</v>
      </c>
      <c r="DR36">
        <v>9.5128500000000005E-2</v>
      </c>
      <c r="DS36">
        <v>7.4231599999999995E-2</v>
      </c>
      <c r="DT36">
        <v>6.2154899999999999E-2</v>
      </c>
      <c r="DU36">
        <v>27485.7</v>
      </c>
      <c r="DV36">
        <v>31053.9</v>
      </c>
      <c r="DW36">
        <v>28590.7</v>
      </c>
      <c r="DX36">
        <v>32889.1</v>
      </c>
      <c r="DY36">
        <v>36802.699999999997</v>
      </c>
      <c r="DZ36">
        <v>41785</v>
      </c>
      <c r="EA36">
        <v>41961.4</v>
      </c>
      <c r="EB36">
        <v>47421.7</v>
      </c>
      <c r="EC36">
        <v>1.8697999999999999</v>
      </c>
      <c r="ED36">
        <v>2.2389000000000001</v>
      </c>
      <c r="EE36">
        <v>5.5860699999999999E-2</v>
      </c>
      <c r="EF36">
        <v>0</v>
      </c>
      <c r="EG36">
        <v>16.200700000000001</v>
      </c>
      <c r="EH36">
        <v>999.9</v>
      </c>
      <c r="EI36">
        <v>41.1</v>
      </c>
      <c r="EJ36">
        <v>28</v>
      </c>
      <c r="EK36">
        <v>15.491099999999999</v>
      </c>
      <c r="EL36">
        <v>62.917999999999999</v>
      </c>
      <c r="EM36">
        <v>4.2027200000000002</v>
      </c>
      <c r="EN36">
        <v>1</v>
      </c>
      <c r="EO36">
        <v>-0.61458100000000004</v>
      </c>
      <c r="EP36">
        <v>1.00118</v>
      </c>
      <c r="EQ36">
        <v>20.2485</v>
      </c>
      <c r="ER36">
        <v>5.2286700000000002</v>
      </c>
      <c r="ES36">
        <v>12.0044</v>
      </c>
      <c r="ET36">
        <v>4.9901999999999997</v>
      </c>
      <c r="EU36">
        <v>3.3050000000000002</v>
      </c>
      <c r="EV36">
        <v>6340.6</v>
      </c>
      <c r="EW36">
        <v>9938.1</v>
      </c>
      <c r="EX36">
        <v>503</v>
      </c>
      <c r="EY36">
        <v>60.6</v>
      </c>
      <c r="EZ36">
        <v>1.8526100000000001</v>
      </c>
      <c r="FA36">
        <v>1.8615200000000001</v>
      </c>
      <c r="FB36">
        <v>1.8605400000000001</v>
      </c>
      <c r="FC36">
        <v>1.8566199999999999</v>
      </c>
      <c r="FD36">
        <v>1.8609599999999999</v>
      </c>
      <c r="FE36">
        <v>1.85721</v>
      </c>
      <c r="FF36">
        <v>1.8593</v>
      </c>
      <c r="FG36">
        <v>1.8621799999999999</v>
      </c>
      <c r="FH36">
        <v>0</v>
      </c>
      <c r="FI36">
        <v>0</v>
      </c>
      <c r="FJ36">
        <v>0</v>
      </c>
      <c r="FK36">
        <v>0</v>
      </c>
      <c r="FL36" t="s">
        <v>356</v>
      </c>
      <c r="FM36" t="s">
        <v>357</v>
      </c>
      <c r="FN36" t="s">
        <v>358</v>
      </c>
      <c r="FO36" t="s">
        <v>358</v>
      </c>
      <c r="FP36" t="s">
        <v>358</v>
      </c>
      <c r="FQ36" t="s">
        <v>358</v>
      </c>
      <c r="FR36">
        <v>0</v>
      </c>
      <c r="FS36">
        <v>100</v>
      </c>
      <c r="FT36">
        <v>100</v>
      </c>
      <c r="FU36">
        <v>-2.742</v>
      </c>
      <c r="FV36">
        <v>-0.33800000000000002</v>
      </c>
      <c r="FW36">
        <v>-1.2966258799309189</v>
      </c>
      <c r="FX36">
        <v>-4.0117494158234393E-3</v>
      </c>
      <c r="FY36">
        <v>1.087516141204025E-6</v>
      </c>
      <c r="FZ36">
        <v>-8.657206703991749E-11</v>
      </c>
      <c r="GA36">
        <v>-0.33800500000000078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19.2</v>
      </c>
      <c r="GJ36">
        <v>19.100000000000001</v>
      </c>
      <c r="GK36">
        <v>1.00098</v>
      </c>
      <c r="GL36">
        <v>2.3877000000000002</v>
      </c>
      <c r="GM36">
        <v>1.5942400000000001</v>
      </c>
      <c r="GN36">
        <v>2.3132299999999999</v>
      </c>
      <c r="GO36">
        <v>1.40015</v>
      </c>
      <c r="GP36">
        <v>2.32178</v>
      </c>
      <c r="GQ36">
        <v>30.029</v>
      </c>
      <c r="GR36">
        <v>15.6205</v>
      </c>
      <c r="GS36">
        <v>18</v>
      </c>
      <c r="GT36">
        <v>383.23500000000001</v>
      </c>
      <c r="GU36">
        <v>661.77099999999996</v>
      </c>
      <c r="GV36">
        <v>16.274000000000001</v>
      </c>
      <c r="GW36">
        <v>18.963000000000001</v>
      </c>
      <c r="GX36">
        <v>30</v>
      </c>
      <c r="GY36">
        <v>18.9392</v>
      </c>
      <c r="GZ36">
        <v>18.901299999999999</v>
      </c>
      <c r="HA36">
        <v>20.087900000000001</v>
      </c>
      <c r="HB36">
        <v>30</v>
      </c>
      <c r="HC36">
        <v>-30</v>
      </c>
      <c r="HD36">
        <v>16.271799999999999</v>
      </c>
      <c r="HE36">
        <v>401.416</v>
      </c>
      <c r="HF36">
        <v>0</v>
      </c>
      <c r="HG36">
        <v>104.968</v>
      </c>
      <c r="HH36">
        <v>104.467</v>
      </c>
    </row>
    <row r="37" spans="1:216" x14ac:dyDescent="0.2">
      <c r="A37">
        <v>19</v>
      </c>
      <c r="B37">
        <v>1689724275.0999999</v>
      </c>
      <c r="C37">
        <v>1089</v>
      </c>
      <c r="D37" t="s">
        <v>393</v>
      </c>
      <c r="E37" t="s">
        <v>394</v>
      </c>
      <c r="F37" t="s">
        <v>348</v>
      </c>
      <c r="G37" t="s">
        <v>349</v>
      </c>
      <c r="H37" t="s">
        <v>350</v>
      </c>
      <c r="I37" t="s">
        <v>351</v>
      </c>
      <c r="J37" t="s">
        <v>352</v>
      </c>
      <c r="K37" t="s">
        <v>353</v>
      </c>
      <c r="L37">
        <v>1689724275.0999999</v>
      </c>
      <c r="M37">
        <f t="shared" si="0"/>
        <v>2.0073994853015763E-3</v>
      </c>
      <c r="N37">
        <f t="shared" si="1"/>
        <v>2.0073994853015762</v>
      </c>
      <c r="O37">
        <f t="shared" si="2"/>
        <v>-0.4466169255694275</v>
      </c>
      <c r="P37">
        <f t="shared" si="3"/>
        <v>400.09100000000001</v>
      </c>
      <c r="Q37">
        <f t="shared" si="4"/>
        <v>397.95339825929767</v>
      </c>
      <c r="R37">
        <f t="shared" si="5"/>
        <v>40.084500047652163</v>
      </c>
      <c r="S37">
        <f t="shared" si="6"/>
        <v>40.299813442265304</v>
      </c>
      <c r="T37">
        <f t="shared" si="7"/>
        <v>0.27584536599863257</v>
      </c>
      <c r="U37">
        <f t="shared" si="8"/>
        <v>3.2761669078663354</v>
      </c>
      <c r="V37">
        <f t="shared" si="9"/>
        <v>0.26356137355609505</v>
      </c>
      <c r="W37">
        <f t="shared" si="10"/>
        <v>0.16578393666114408</v>
      </c>
      <c r="X37">
        <f t="shared" si="11"/>
        <v>0</v>
      </c>
      <c r="Y37">
        <f t="shared" si="12"/>
        <v>17.514809477854243</v>
      </c>
      <c r="Z37">
        <f t="shared" si="13"/>
        <v>17.514809477854243</v>
      </c>
      <c r="AA37">
        <f t="shared" si="14"/>
        <v>2.0089190006461255</v>
      </c>
      <c r="AB37">
        <f t="shared" si="15"/>
        <v>60.597658560690647</v>
      </c>
      <c r="AC37">
        <f t="shared" si="16"/>
        <v>1.2541672697769599</v>
      </c>
      <c r="AD37">
        <f t="shared" si="17"/>
        <v>2.0696629202609671</v>
      </c>
      <c r="AE37">
        <f t="shared" si="18"/>
        <v>0.75475173086916558</v>
      </c>
      <c r="AF37">
        <f t="shared" si="19"/>
        <v>-88.526317301799509</v>
      </c>
      <c r="AG37">
        <f t="shared" si="20"/>
        <v>83.506489024021363</v>
      </c>
      <c r="AH37">
        <f t="shared" si="21"/>
        <v>5.0076073574259663</v>
      </c>
      <c r="AI37">
        <f t="shared" si="22"/>
        <v>-1.22209203521777E-2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54829.109619499242</v>
      </c>
      <c r="AO37">
        <f t="shared" si="26"/>
        <v>0</v>
      </c>
      <c r="AP37">
        <f t="shared" si="27"/>
        <v>0</v>
      </c>
      <c r="AQ37">
        <f t="shared" si="28"/>
        <v>0</v>
      </c>
      <c r="AR37">
        <f t="shared" si="29"/>
        <v>0</v>
      </c>
      <c r="AS37">
        <v>1689724275.0999999</v>
      </c>
      <c r="AT37">
        <v>400.09100000000001</v>
      </c>
      <c r="AU37">
        <v>400.49700000000001</v>
      </c>
      <c r="AV37">
        <v>12.4512</v>
      </c>
      <c r="AW37">
        <v>10.1937</v>
      </c>
      <c r="AX37">
        <v>402.83300000000003</v>
      </c>
      <c r="AY37">
        <v>12.789199999999999</v>
      </c>
      <c r="AZ37">
        <v>400.25700000000001</v>
      </c>
      <c r="BA37">
        <v>100.673</v>
      </c>
      <c r="BB37">
        <v>5.3618300000000001E-2</v>
      </c>
      <c r="BC37">
        <v>17.9876</v>
      </c>
      <c r="BD37">
        <v>17.1112</v>
      </c>
      <c r="BE37">
        <v>999.9</v>
      </c>
      <c r="BF37">
        <v>0</v>
      </c>
      <c r="BG37">
        <v>0</v>
      </c>
      <c r="BH37">
        <v>9990</v>
      </c>
      <c r="BI37">
        <v>0</v>
      </c>
      <c r="BJ37">
        <v>12.898999999999999</v>
      </c>
      <c r="BK37">
        <v>-0.40612799999999999</v>
      </c>
      <c r="BL37">
        <v>405.13600000000002</v>
      </c>
      <c r="BM37">
        <v>404.62200000000001</v>
      </c>
      <c r="BN37">
        <v>2.2575500000000002</v>
      </c>
      <c r="BO37">
        <v>400.49700000000001</v>
      </c>
      <c r="BP37">
        <v>10.1937</v>
      </c>
      <c r="BQ37">
        <v>1.2535099999999999</v>
      </c>
      <c r="BR37">
        <v>1.02623</v>
      </c>
      <c r="BS37">
        <v>10.252700000000001</v>
      </c>
      <c r="BT37">
        <v>7.2942400000000003</v>
      </c>
      <c r="BU37">
        <v>0</v>
      </c>
      <c r="BV37">
        <v>0</v>
      </c>
      <c r="BW37">
        <v>0</v>
      </c>
      <c r="BX37">
        <v>0</v>
      </c>
      <c r="BY37">
        <v>5.16</v>
      </c>
      <c r="BZ37">
        <v>0</v>
      </c>
      <c r="CA37">
        <v>1313.75</v>
      </c>
      <c r="CB37">
        <v>1.31</v>
      </c>
      <c r="CC37">
        <v>35.875</v>
      </c>
      <c r="CD37">
        <v>40.561999999999998</v>
      </c>
      <c r="CE37">
        <v>38.625</v>
      </c>
      <c r="CF37">
        <v>41.125</v>
      </c>
      <c r="CG37">
        <v>36.375</v>
      </c>
      <c r="CH37">
        <v>0</v>
      </c>
      <c r="CI37">
        <v>0</v>
      </c>
      <c r="CJ37">
        <v>0</v>
      </c>
      <c r="CK37">
        <v>1689724286.5</v>
      </c>
      <c r="CL37">
        <v>0</v>
      </c>
      <c r="CM37">
        <v>1689723069.0999999</v>
      </c>
      <c r="CN37" t="s">
        <v>354</v>
      </c>
      <c r="CO37">
        <v>1689723062.0999999</v>
      </c>
      <c r="CP37">
        <v>1689723069.0999999</v>
      </c>
      <c r="CQ37">
        <v>71</v>
      </c>
      <c r="CR37">
        <v>-4.4999999999999998E-2</v>
      </c>
      <c r="CS37">
        <v>-8.9999999999999993E-3</v>
      </c>
      <c r="CT37">
        <v>-2.8029999999999999</v>
      </c>
      <c r="CU37">
        <v>-0.33800000000000002</v>
      </c>
      <c r="CV37">
        <v>420</v>
      </c>
      <c r="CW37">
        <v>11</v>
      </c>
      <c r="CX37">
        <v>0.06</v>
      </c>
      <c r="CY37">
        <v>0.04</v>
      </c>
      <c r="CZ37">
        <v>-0.50491038390467469</v>
      </c>
      <c r="DA37">
        <v>0.55828515199491868</v>
      </c>
      <c r="DB37">
        <v>8.1765704235768941E-2</v>
      </c>
      <c r="DC37">
        <v>1</v>
      </c>
      <c r="DD37">
        <v>400.46897560975623</v>
      </c>
      <c r="DE37">
        <v>-0.12873867595877281</v>
      </c>
      <c r="DF37">
        <v>6.3491304495806589E-2</v>
      </c>
      <c r="DG37">
        <v>-1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2</v>
      </c>
      <c r="DN37" t="s">
        <v>355</v>
      </c>
      <c r="DO37">
        <v>2.69916</v>
      </c>
      <c r="DP37">
        <v>2.6604299999999999</v>
      </c>
      <c r="DQ37">
        <v>9.5827899999999994E-2</v>
      </c>
      <c r="DR37">
        <v>9.4959799999999997E-2</v>
      </c>
      <c r="DS37">
        <v>7.4058700000000005E-2</v>
      </c>
      <c r="DT37">
        <v>6.1931199999999999E-2</v>
      </c>
      <c r="DU37">
        <v>27486.7</v>
      </c>
      <c r="DV37">
        <v>31060.5</v>
      </c>
      <c r="DW37">
        <v>28592.2</v>
      </c>
      <c r="DX37">
        <v>32889.9</v>
      </c>
      <c r="DY37">
        <v>36811.4</v>
      </c>
      <c r="DZ37">
        <v>41796</v>
      </c>
      <c r="EA37">
        <v>41963.199999999997</v>
      </c>
      <c r="EB37">
        <v>47422.7</v>
      </c>
      <c r="EC37">
        <v>1.8705700000000001</v>
      </c>
      <c r="ED37">
        <v>2.2393700000000001</v>
      </c>
      <c r="EE37">
        <v>5.6177400000000002E-2</v>
      </c>
      <c r="EF37">
        <v>0</v>
      </c>
      <c r="EG37">
        <v>16.1767</v>
      </c>
      <c r="EH37">
        <v>999.9</v>
      </c>
      <c r="EI37">
        <v>41.1</v>
      </c>
      <c r="EJ37">
        <v>27.9</v>
      </c>
      <c r="EK37">
        <v>15.401899999999999</v>
      </c>
      <c r="EL37">
        <v>63.027999999999999</v>
      </c>
      <c r="EM37">
        <v>3.9984000000000002</v>
      </c>
      <c r="EN37">
        <v>1</v>
      </c>
      <c r="EO37">
        <v>-0.61637200000000003</v>
      </c>
      <c r="EP37">
        <v>0.91370899999999999</v>
      </c>
      <c r="EQ37">
        <v>20.249700000000001</v>
      </c>
      <c r="ER37">
        <v>5.2285199999999996</v>
      </c>
      <c r="ES37">
        <v>12.0059</v>
      </c>
      <c r="ET37">
        <v>4.9901499999999999</v>
      </c>
      <c r="EU37">
        <v>3.3050000000000002</v>
      </c>
      <c r="EV37">
        <v>6342.1</v>
      </c>
      <c r="EW37">
        <v>9943.7000000000007</v>
      </c>
      <c r="EX37">
        <v>503</v>
      </c>
      <c r="EY37">
        <v>60.7</v>
      </c>
      <c r="EZ37">
        <v>1.85263</v>
      </c>
      <c r="FA37">
        <v>1.86154</v>
      </c>
      <c r="FB37">
        <v>1.86052</v>
      </c>
      <c r="FC37">
        <v>1.85659</v>
      </c>
      <c r="FD37">
        <v>1.8609599999999999</v>
      </c>
      <c r="FE37">
        <v>1.85724</v>
      </c>
      <c r="FF37">
        <v>1.85928</v>
      </c>
      <c r="FG37">
        <v>1.8621799999999999</v>
      </c>
      <c r="FH37">
        <v>0</v>
      </c>
      <c r="FI37">
        <v>0</v>
      </c>
      <c r="FJ37">
        <v>0</v>
      </c>
      <c r="FK37">
        <v>0</v>
      </c>
      <c r="FL37" t="s">
        <v>356</v>
      </c>
      <c r="FM37" t="s">
        <v>357</v>
      </c>
      <c r="FN37" t="s">
        <v>358</v>
      </c>
      <c r="FO37" t="s">
        <v>358</v>
      </c>
      <c r="FP37" t="s">
        <v>358</v>
      </c>
      <c r="FQ37" t="s">
        <v>358</v>
      </c>
      <c r="FR37">
        <v>0</v>
      </c>
      <c r="FS37">
        <v>100</v>
      </c>
      <c r="FT37">
        <v>100</v>
      </c>
      <c r="FU37">
        <v>-2.742</v>
      </c>
      <c r="FV37">
        <v>-0.33800000000000002</v>
      </c>
      <c r="FW37">
        <v>-1.2966258799309189</v>
      </c>
      <c r="FX37">
        <v>-4.0117494158234393E-3</v>
      </c>
      <c r="FY37">
        <v>1.087516141204025E-6</v>
      </c>
      <c r="FZ37">
        <v>-8.657206703991749E-11</v>
      </c>
      <c r="GA37">
        <v>-0.33800500000000078</v>
      </c>
      <c r="GB37">
        <v>0</v>
      </c>
      <c r="GC37">
        <v>0</v>
      </c>
      <c r="GD37">
        <v>0</v>
      </c>
      <c r="GE37">
        <v>4</v>
      </c>
      <c r="GF37">
        <v>2094</v>
      </c>
      <c r="GG37">
        <v>-1</v>
      </c>
      <c r="GH37">
        <v>-1</v>
      </c>
      <c r="GI37">
        <v>20.2</v>
      </c>
      <c r="GJ37">
        <v>20.100000000000001</v>
      </c>
      <c r="GK37">
        <v>0.99853499999999995</v>
      </c>
      <c r="GL37">
        <v>2.3877000000000002</v>
      </c>
      <c r="GM37">
        <v>1.5942400000000001</v>
      </c>
      <c r="GN37">
        <v>2.3144499999999999</v>
      </c>
      <c r="GO37">
        <v>1.40015</v>
      </c>
      <c r="GP37">
        <v>2.3156699999999999</v>
      </c>
      <c r="GQ37">
        <v>29.943300000000001</v>
      </c>
      <c r="GR37">
        <v>15.611800000000001</v>
      </c>
      <c r="GS37">
        <v>18</v>
      </c>
      <c r="GT37">
        <v>383.33499999999998</v>
      </c>
      <c r="GU37">
        <v>661.61500000000001</v>
      </c>
      <c r="GV37">
        <v>16.299800000000001</v>
      </c>
      <c r="GW37">
        <v>18.9344</v>
      </c>
      <c r="GX37">
        <v>30</v>
      </c>
      <c r="GY37">
        <v>18.902799999999999</v>
      </c>
      <c r="GZ37">
        <v>18.8626</v>
      </c>
      <c r="HA37">
        <v>20.049399999999999</v>
      </c>
      <c r="HB37">
        <v>30</v>
      </c>
      <c r="HC37">
        <v>-30</v>
      </c>
      <c r="HD37">
        <v>16.304099999999998</v>
      </c>
      <c r="HE37">
        <v>400.39699999999999</v>
      </c>
      <c r="HF37">
        <v>0</v>
      </c>
      <c r="HG37">
        <v>104.973</v>
      </c>
      <c r="HH37">
        <v>104.47</v>
      </c>
    </row>
    <row r="38" spans="1:216" x14ac:dyDescent="0.2">
      <c r="A38">
        <v>20</v>
      </c>
      <c r="B38">
        <v>1689724369.5999999</v>
      </c>
      <c r="C38">
        <v>1183.5</v>
      </c>
      <c r="D38" t="s">
        <v>395</v>
      </c>
      <c r="E38" t="s">
        <v>396</v>
      </c>
      <c r="F38" t="s">
        <v>348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  <c r="L38">
        <v>1689724369.5999999</v>
      </c>
      <c r="M38">
        <f t="shared" si="0"/>
        <v>2.5021639318779645E-3</v>
      </c>
      <c r="N38">
        <f t="shared" si="1"/>
        <v>2.5021639318779645</v>
      </c>
      <c r="O38">
        <f t="shared" si="2"/>
        <v>14.078807839008482</v>
      </c>
      <c r="P38">
        <f t="shared" si="3"/>
        <v>399.01900000000001</v>
      </c>
      <c r="Q38">
        <f t="shared" si="4"/>
        <v>312.02600785681153</v>
      </c>
      <c r="R38">
        <f t="shared" si="5"/>
        <v>31.429221062836447</v>
      </c>
      <c r="S38">
        <f t="shared" si="6"/>
        <v>40.191702112943503</v>
      </c>
      <c r="T38">
        <f t="shared" si="7"/>
        <v>0.28671644466322099</v>
      </c>
      <c r="U38">
        <f t="shared" si="8"/>
        <v>3.2791840191005663</v>
      </c>
      <c r="V38">
        <f t="shared" si="9"/>
        <v>0.27348171678561733</v>
      </c>
      <c r="W38">
        <f t="shared" si="10"/>
        <v>0.17206424398727954</v>
      </c>
      <c r="X38">
        <f t="shared" si="11"/>
        <v>297.68502300000006</v>
      </c>
      <c r="Y38">
        <f t="shared" si="12"/>
        <v>19.004941636318033</v>
      </c>
      <c r="Z38">
        <f t="shared" si="13"/>
        <v>19.004941636318033</v>
      </c>
      <c r="AA38">
        <f t="shared" si="14"/>
        <v>2.205860585533387</v>
      </c>
      <c r="AB38">
        <f t="shared" si="15"/>
        <v>62.758016589802956</v>
      </c>
      <c r="AC38">
        <f t="shared" si="16"/>
        <v>1.3003259955717499</v>
      </c>
      <c r="AD38">
        <f t="shared" si="17"/>
        <v>2.0719679592025688</v>
      </c>
      <c r="AE38">
        <f t="shared" si="18"/>
        <v>0.90553458996163716</v>
      </c>
      <c r="AF38">
        <f t="shared" si="19"/>
        <v>-110.34542939581823</v>
      </c>
      <c r="AG38">
        <f t="shared" si="20"/>
        <v>-176.72401466532816</v>
      </c>
      <c r="AH38">
        <f t="shared" si="21"/>
        <v>-10.670403185024336</v>
      </c>
      <c r="AI38">
        <f t="shared" si="22"/>
        <v>-5.4824246170653623E-2</v>
      </c>
      <c r="AJ38">
        <v>0</v>
      </c>
      <c r="AK38">
        <v>0</v>
      </c>
      <c r="AL38">
        <f t="shared" si="23"/>
        <v>1</v>
      </c>
      <c r="AM38">
        <f t="shared" si="24"/>
        <v>0</v>
      </c>
      <c r="AN38">
        <f t="shared" si="25"/>
        <v>54901.57586835487</v>
      </c>
      <c r="AO38">
        <f t="shared" si="26"/>
        <v>1799.89</v>
      </c>
      <c r="AP38">
        <f t="shared" si="27"/>
        <v>1517.3079</v>
      </c>
      <c r="AQ38">
        <f t="shared" si="28"/>
        <v>0.84300035002139018</v>
      </c>
      <c r="AR38">
        <f t="shared" si="29"/>
        <v>0.16539067554128309</v>
      </c>
      <c r="AS38">
        <v>1689724369.5999999</v>
      </c>
      <c r="AT38">
        <v>399.01900000000001</v>
      </c>
      <c r="AU38">
        <v>416.197</v>
      </c>
      <c r="AV38">
        <v>12.9095</v>
      </c>
      <c r="AW38">
        <v>10.095499999999999</v>
      </c>
      <c r="AX38">
        <v>401.75799999999998</v>
      </c>
      <c r="AY38">
        <v>13.2475</v>
      </c>
      <c r="AZ38">
        <v>400.05799999999999</v>
      </c>
      <c r="BA38">
        <v>100.673</v>
      </c>
      <c r="BB38">
        <v>5.3286500000000001E-2</v>
      </c>
      <c r="BC38">
        <v>18.005299999999998</v>
      </c>
      <c r="BD38">
        <v>17.196000000000002</v>
      </c>
      <c r="BE38">
        <v>999.9</v>
      </c>
      <c r="BF38">
        <v>0</v>
      </c>
      <c r="BG38">
        <v>0</v>
      </c>
      <c r="BH38">
        <v>10004.4</v>
      </c>
      <c r="BI38">
        <v>0</v>
      </c>
      <c r="BJ38">
        <v>28.271000000000001</v>
      </c>
      <c r="BK38">
        <v>-17.177900000000001</v>
      </c>
      <c r="BL38">
        <v>404.238</v>
      </c>
      <c r="BM38">
        <v>420.44099999999997</v>
      </c>
      <c r="BN38">
        <v>2.8140000000000001</v>
      </c>
      <c r="BO38">
        <v>416.197</v>
      </c>
      <c r="BP38">
        <v>10.095499999999999</v>
      </c>
      <c r="BQ38">
        <v>1.2996399999999999</v>
      </c>
      <c r="BR38">
        <v>1.0163500000000001</v>
      </c>
      <c r="BS38">
        <v>10.794700000000001</v>
      </c>
      <c r="BT38">
        <v>7.1528299999999998</v>
      </c>
      <c r="BU38">
        <v>1799.89</v>
      </c>
      <c r="BV38">
        <v>0.89998999999999996</v>
      </c>
      <c r="BW38">
        <v>0.10001</v>
      </c>
      <c r="BX38">
        <v>0</v>
      </c>
      <c r="BY38">
        <v>2.5945</v>
      </c>
      <c r="BZ38">
        <v>0</v>
      </c>
      <c r="CA38">
        <v>11565.7</v>
      </c>
      <c r="CB38">
        <v>14599.4</v>
      </c>
      <c r="CC38">
        <v>37.875</v>
      </c>
      <c r="CD38">
        <v>40.561999999999998</v>
      </c>
      <c r="CE38">
        <v>39</v>
      </c>
      <c r="CF38">
        <v>41.186999999999998</v>
      </c>
      <c r="CG38">
        <v>37.375</v>
      </c>
      <c r="CH38">
        <v>1619.88</v>
      </c>
      <c r="CI38">
        <v>180.01</v>
      </c>
      <c r="CJ38">
        <v>0</v>
      </c>
      <c r="CK38">
        <v>1689724381.2</v>
      </c>
      <c r="CL38">
        <v>0</v>
      </c>
      <c r="CM38">
        <v>1689723069.0999999</v>
      </c>
      <c r="CN38" t="s">
        <v>354</v>
      </c>
      <c r="CO38">
        <v>1689723062.0999999</v>
      </c>
      <c r="CP38">
        <v>1689723069.0999999</v>
      </c>
      <c r="CQ38">
        <v>71</v>
      </c>
      <c r="CR38">
        <v>-4.4999999999999998E-2</v>
      </c>
      <c r="CS38">
        <v>-8.9999999999999993E-3</v>
      </c>
      <c r="CT38">
        <v>-2.8029999999999999</v>
      </c>
      <c r="CU38">
        <v>-0.33800000000000002</v>
      </c>
      <c r="CV38">
        <v>420</v>
      </c>
      <c r="CW38">
        <v>11</v>
      </c>
      <c r="CX38">
        <v>0.06</v>
      </c>
      <c r="CY38">
        <v>0.04</v>
      </c>
      <c r="CZ38">
        <v>13.92315904802224</v>
      </c>
      <c r="DA38">
        <v>1.890140003339736</v>
      </c>
      <c r="DB38">
        <v>0.18477056015422699</v>
      </c>
      <c r="DC38">
        <v>1</v>
      </c>
      <c r="DD38">
        <v>415.53017073170741</v>
      </c>
      <c r="DE38">
        <v>3.9635540069684518</v>
      </c>
      <c r="DF38">
        <v>0.39249128636834008</v>
      </c>
      <c r="DG38">
        <v>-1</v>
      </c>
      <c r="DH38">
        <v>1799.9763414634151</v>
      </c>
      <c r="DI38">
        <v>0.136485291473426</v>
      </c>
      <c r="DJ38">
        <v>9.2016862122826046E-2</v>
      </c>
      <c r="DK38">
        <v>1</v>
      </c>
      <c r="DL38">
        <v>2</v>
      </c>
      <c r="DM38">
        <v>2</v>
      </c>
      <c r="DN38" t="s">
        <v>355</v>
      </c>
      <c r="DO38">
        <v>2.6986500000000002</v>
      </c>
      <c r="DP38">
        <v>2.6602199999999998</v>
      </c>
      <c r="DQ38">
        <v>9.5652600000000004E-2</v>
      </c>
      <c r="DR38">
        <v>9.7772899999999996E-2</v>
      </c>
      <c r="DS38">
        <v>7.6050499999999993E-2</v>
      </c>
      <c r="DT38">
        <v>6.1486600000000002E-2</v>
      </c>
      <c r="DU38">
        <v>27495.5</v>
      </c>
      <c r="DV38">
        <v>30969.7</v>
      </c>
      <c r="DW38">
        <v>28595.599999999999</v>
      </c>
      <c r="DX38">
        <v>32895.800000000003</v>
      </c>
      <c r="DY38">
        <v>36734.699999999997</v>
      </c>
      <c r="DZ38">
        <v>41823.5</v>
      </c>
      <c r="EA38">
        <v>41968.3</v>
      </c>
      <c r="EB38">
        <v>47431.199999999997</v>
      </c>
      <c r="EC38">
        <v>1.8712500000000001</v>
      </c>
      <c r="ED38">
        <v>2.2410199999999998</v>
      </c>
      <c r="EE38">
        <v>3.1609100000000001E-2</v>
      </c>
      <c r="EF38">
        <v>0</v>
      </c>
      <c r="EG38">
        <v>16.670400000000001</v>
      </c>
      <c r="EH38">
        <v>999.9</v>
      </c>
      <c r="EI38">
        <v>41</v>
      </c>
      <c r="EJ38">
        <v>27.8</v>
      </c>
      <c r="EK38">
        <v>15.275399999999999</v>
      </c>
      <c r="EL38">
        <v>62.567999999999998</v>
      </c>
      <c r="EM38">
        <v>4.6234000000000002</v>
      </c>
      <c r="EN38">
        <v>1</v>
      </c>
      <c r="EO38">
        <v>-0.62221300000000002</v>
      </c>
      <c r="EP38">
        <v>1.1398600000000001</v>
      </c>
      <c r="EQ38">
        <v>20.2332</v>
      </c>
      <c r="ER38">
        <v>5.2277699999999996</v>
      </c>
      <c r="ES38">
        <v>12.0046</v>
      </c>
      <c r="ET38">
        <v>4.9897999999999998</v>
      </c>
      <c r="EU38">
        <v>3.3050000000000002</v>
      </c>
      <c r="EV38">
        <v>6344.3</v>
      </c>
      <c r="EW38">
        <v>9952</v>
      </c>
      <c r="EX38">
        <v>503</v>
      </c>
      <c r="EY38">
        <v>60.7</v>
      </c>
      <c r="EZ38">
        <v>1.8526100000000001</v>
      </c>
      <c r="FA38">
        <v>1.86154</v>
      </c>
      <c r="FB38">
        <v>1.8605400000000001</v>
      </c>
      <c r="FC38">
        <v>1.85659</v>
      </c>
      <c r="FD38">
        <v>1.86093</v>
      </c>
      <c r="FE38">
        <v>1.8572299999999999</v>
      </c>
      <c r="FF38">
        <v>1.85928</v>
      </c>
      <c r="FG38">
        <v>1.8621700000000001</v>
      </c>
      <c r="FH38">
        <v>0</v>
      </c>
      <c r="FI38">
        <v>0</v>
      </c>
      <c r="FJ38">
        <v>0</v>
      </c>
      <c r="FK38">
        <v>0</v>
      </c>
      <c r="FL38" t="s">
        <v>356</v>
      </c>
      <c r="FM38" t="s">
        <v>357</v>
      </c>
      <c r="FN38" t="s">
        <v>358</v>
      </c>
      <c r="FO38" t="s">
        <v>358</v>
      </c>
      <c r="FP38" t="s">
        <v>358</v>
      </c>
      <c r="FQ38" t="s">
        <v>358</v>
      </c>
      <c r="FR38">
        <v>0</v>
      </c>
      <c r="FS38">
        <v>100</v>
      </c>
      <c r="FT38">
        <v>100</v>
      </c>
      <c r="FU38">
        <v>-2.7389999999999999</v>
      </c>
      <c r="FV38">
        <v>-0.33800000000000002</v>
      </c>
      <c r="FW38">
        <v>-1.2966258799309189</v>
      </c>
      <c r="FX38">
        <v>-4.0117494158234393E-3</v>
      </c>
      <c r="FY38">
        <v>1.087516141204025E-6</v>
      </c>
      <c r="FZ38">
        <v>-8.657206703991749E-11</v>
      </c>
      <c r="GA38">
        <v>-0.33800500000000078</v>
      </c>
      <c r="GB38">
        <v>0</v>
      </c>
      <c r="GC38">
        <v>0</v>
      </c>
      <c r="GD38">
        <v>0</v>
      </c>
      <c r="GE38">
        <v>4</v>
      </c>
      <c r="GF38">
        <v>2094</v>
      </c>
      <c r="GG38">
        <v>-1</v>
      </c>
      <c r="GH38">
        <v>-1</v>
      </c>
      <c r="GI38">
        <v>21.8</v>
      </c>
      <c r="GJ38">
        <v>21.7</v>
      </c>
      <c r="GK38">
        <v>1.03027</v>
      </c>
      <c r="GL38">
        <v>2.3999000000000001</v>
      </c>
      <c r="GM38">
        <v>1.5942400000000001</v>
      </c>
      <c r="GN38">
        <v>2.3132299999999999</v>
      </c>
      <c r="GO38">
        <v>1.39893</v>
      </c>
      <c r="GP38">
        <v>2.2180200000000001</v>
      </c>
      <c r="GQ38">
        <v>29.815100000000001</v>
      </c>
      <c r="GR38">
        <v>15.532999999999999</v>
      </c>
      <c r="GS38">
        <v>18</v>
      </c>
      <c r="GT38">
        <v>383.20400000000001</v>
      </c>
      <c r="GU38">
        <v>662.07</v>
      </c>
      <c r="GV38">
        <v>15.3931</v>
      </c>
      <c r="GW38">
        <v>18.886199999999999</v>
      </c>
      <c r="GX38">
        <v>29.999600000000001</v>
      </c>
      <c r="GY38">
        <v>18.843299999999999</v>
      </c>
      <c r="GZ38">
        <v>18.796199999999999</v>
      </c>
      <c r="HA38">
        <v>20.686399999999999</v>
      </c>
      <c r="HB38">
        <v>30</v>
      </c>
      <c r="HC38">
        <v>-30</v>
      </c>
      <c r="HD38">
        <v>15.2994</v>
      </c>
      <c r="HE38">
        <v>416.60700000000003</v>
      </c>
      <c r="HF38">
        <v>0</v>
      </c>
      <c r="HG38">
        <v>104.986</v>
      </c>
      <c r="HH38">
        <v>104.489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2023-07-18T23:52:53Z</dcterms:created>
  <dcterms:modified xsi:type="dcterms:W3CDTF">2023-07-25T18:00:49Z</dcterms:modified>
</cp:coreProperties>
</file>