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1EE410FA-223C-904A-9EB6-0A402CDA7CBB}" xr6:coauthVersionLast="47" xr6:coauthVersionMax="47" xr10:uidLastSave="{00000000-0000-0000-0000-000000000000}"/>
  <bookViews>
    <workbookView xWindow="240" yWindow="760" windowWidth="19480" windowHeight="139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P38" i="1"/>
  <c r="AO38" i="1"/>
  <c r="AN38" i="1"/>
  <c r="AM38" i="1"/>
  <c r="AL38" i="1"/>
  <c r="P38" i="1" s="1"/>
  <c r="AD38" i="1"/>
  <c r="AC38" i="1"/>
  <c r="AB38" i="1" s="1"/>
  <c r="X38" i="1"/>
  <c r="U38" i="1"/>
  <c r="S38" i="1"/>
  <c r="AR37" i="1"/>
  <c r="AQ37" i="1"/>
  <c r="AO37" i="1"/>
  <c r="AN37" i="1"/>
  <c r="AL37" i="1" s="1"/>
  <c r="AD37" i="1"/>
  <c r="AC37" i="1"/>
  <c r="AB37" i="1" s="1"/>
  <c r="U37" i="1"/>
  <c r="AR36" i="1"/>
  <c r="AQ36" i="1"/>
  <c r="AO36" i="1"/>
  <c r="AN36" i="1"/>
  <c r="AL36" i="1"/>
  <c r="N36" i="1" s="1"/>
  <c r="M36" i="1" s="1"/>
  <c r="AD36" i="1"/>
  <c r="AC36" i="1"/>
  <c r="AB36" i="1"/>
  <c r="U36" i="1"/>
  <c r="P36" i="1"/>
  <c r="O36" i="1"/>
  <c r="AR35" i="1"/>
  <c r="AQ35" i="1"/>
  <c r="AO35" i="1"/>
  <c r="AP35" i="1" s="1"/>
  <c r="AN35" i="1"/>
  <c r="AL35" i="1" s="1"/>
  <c r="AM35" i="1"/>
  <c r="AD35" i="1"/>
  <c r="AC35" i="1"/>
  <c r="AB35" i="1" s="1"/>
  <c r="U35" i="1"/>
  <c r="AR34" i="1"/>
  <c r="AQ34" i="1"/>
  <c r="AP34" i="1"/>
  <c r="AO34" i="1"/>
  <c r="AN34" i="1"/>
  <c r="AL34" i="1"/>
  <c r="S34" i="1" s="1"/>
  <c r="AD34" i="1"/>
  <c r="AC34" i="1"/>
  <c r="AB34" i="1"/>
  <c r="X34" i="1"/>
  <c r="U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X32" i="1"/>
  <c r="U32" i="1"/>
  <c r="P32" i="1"/>
  <c r="O32" i="1"/>
  <c r="AR31" i="1"/>
  <c r="AQ31" i="1"/>
  <c r="AO31" i="1"/>
  <c r="AP31" i="1" s="1"/>
  <c r="AN31" i="1"/>
  <c r="AL31" i="1" s="1"/>
  <c r="AM31" i="1"/>
  <c r="AD31" i="1"/>
  <c r="AC31" i="1"/>
  <c r="U31" i="1"/>
  <c r="AR30" i="1"/>
  <c r="AQ30" i="1"/>
  <c r="AP30" i="1"/>
  <c r="AO30" i="1"/>
  <c r="AN30" i="1"/>
  <c r="AL30" i="1"/>
  <c r="AD30" i="1"/>
  <c r="AC30" i="1"/>
  <c r="AB30" i="1"/>
  <c r="X30" i="1"/>
  <c r="U30" i="1"/>
  <c r="S30" i="1"/>
  <c r="AR29" i="1"/>
  <c r="AQ29" i="1"/>
  <c r="AO29" i="1"/>
  <c r="AP29" i="1" s="1"/>
  <c r="AN29" i="1"/>
  <c r="AL29" i="1" s="1"/>
  <c r="S29" i="1" s="1"/>
  <c r="AD29" i="1"/>
  <c r="AC29" i="1"/>
  <c r="AB29" i="1" s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X28" i="1"/>
  <c r="Y28" i="1" s="1"/>
  <c r="Z28" i="1" s="1"/>
  <c r="U28" i="1"/>
  <c r="P28" i="1"/>
  <c r="O28" i="1"/>
  <c r="AR27" i="1"/>
  <c r="AQ27" i="1"/>
  <c r="AO27" i="1"/>
  <c r="AN27" i="1"/>
  <c r="AL27" i="1" s="1"/>
  <c r="AM27" i="1"/>
  <c r="AD27" i="1"/>
  <c r="AC27" i="1"/>
  <c r="U27" i="1"/>
  <c r="O27" i="1"/>
  <c r="N27" i="1"/>
  <c r="M27" i="1"/>
  <c r="AF27" i="1" s="1"/>
  <c r="AR26" i="1"/>
  <c r="AQ26" i="1"/>
  <c r="AP26" i="1"/>
  <c r="AO26" i="1"/>
  <c r="AN26" i="1"/>
  <c r="AL26" i="1"/>
  <c r="AD26" i="1"/>
  <c r="AC26" i="1"/>
  <c r="AB26" i="1"/>
  <c r="X26" i="1"/>
  <c r="U26" i="1"/>
  <c r="S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X24" i="1" s="1"/>
  <c r="AN24" i="1"/>
  <c r="AL24" i="1"/>
  <c r="N24" i="1" s="1"/>
  <c r="M24" i="1" s="1"/>
  <c r="AF24" i="1"/>
  <c r="AD24" i="1"/>
  <c r="AC24" i="1"/>
  <c r="AB24" i="1"/>
  <c r="U24" i="1"/>
  <c r="P24" i="1"/>
  <c r="O24" i="1"/>
  <c r="AR23" i="1"/>
  <c r="AQ23" i="1"/>
  <c r="AO23" i="1"/>
  <c r="AN23" i="1"/>
  <c r="AL23" i="1" s="1"/>
  <c r="AM23" i="1"/>
  <c r="AD23" i="1"/>
  <c r="AC23" i="1"/>
  <c r="AB23" i="1" s="1"/>
  <c r="U23" i="1"/>
  <c r="O23" i="1"/>
  <c r="N23" i="1"/>
  <c r="M23" i="1"/>
  <c r="AF23" i="1" s="1"/>
  <c r="AR22" i="1"/>
  <c r="AQ22" i="1"/>
  <c r="AP22" i="1"/>
  <c r="AO22" i="1"/>
  <c r="AN22" i="1"/>
  <c r="AL22" i="1"/>
  <c r="AD22" i="1"/>
  <c r="AC22" i="1"/>
  <c r="AB22" i="1"/>
  <c r="X22" i="1"/>
  <c r="U22" i="1"/>
  <c r="S22" i="1"/>
  <c r="AR21" i="1"/>
  <c r="AQ21" i="1"/>
  <c r="AO21" i="1"/>
  <c r="AN21" i="1"/>
  <c r="AL21" i="1" s="1"/>
  <c r="AD21" i="1"/>
  <c r="AC21" i="1"/>
  <c r="AB21" i="1" s="1"/>
  <c r="U21" i="1"/>
  <c r="S21" i="1"/>
  <c r="AR20" i="1"/>
  <c r="AQ20" i="1"/>
  <c r="AO20" i="1"/>
  <c r="AP20" i="1" s="1"/>
  <c r="AN20" i="1"/>
  <c r="AL20" i="1"/>
  <c r="N20" i="1" s="1"/>
  <c r="M20" i="1" s="1"/>
  <c r="AF20" i="1"/>
  <c r="AD20" i="1"/>
  <c r="AC20" i="1"/>
  <c r="AB20" i="1"/>
  <c r="X20" i="1"/>
  <c r="U20" i="1"/>
  <c r="P20" i="1"/>
  <c r="O20" i="1"/>
  <c r="AR19" i="1"/>
  <c r="AQ19" i="1"/>
  <c r="AO19" i="1"/>
  <c r="AN19" i="1"/>
  <c r="AL19" i="1" s="1"/>
  <c r="O19" i="1" s="1"/>
  <c r="AD19" i="1"/>
  <c r="AC19" i="1"/>
  <c r="U19" i="1"/>
  <c r="AA28" i="1" l="1"/>
  <c r="AE28" i="1" s="1"/>
  <c r="AH28" i="1"/>
  <c r="AG28" i="1"/>
  <c r="Y24" i="1"/>
  <c r="Z24" i="1" s="1"/>
  <c r="N19" i="1"/>
  <c r="M19" i="1" s="1"/>
  <c r="AM19" i="1"/>
  <c r="S31" i="1"/>
  <c r="P31" i="1"/>
  <c r="O31" i="1"/>
  <c r="Y32" i="1"/>
  <c r="Z32" i="1" s="1"/>
  <c r="AB27" i="1"/>
  <c r="AF36" i="1"/>
  <c r="AP27" i="1"/>
  <c r="X27" i="1"/>
  <c r="V32" i="1"/>
  <c r="T32" i="1" s="1"/>
  <c r="W32" i="1" s="1"/>
  <c r="Q32" i="1" s="1"/>
  <c r="R32" i="1" s="1"/>
  <c r="AP24" i="1"/>
  <c r="AP19" i="1"/>
  <c r="X19" i="1"/>
  <c r="P22" i="1"/>
  <c r="O22" i="1"/>
  <c r="N22" i="1"/>
  <c r="M22" i="1" s="1"/>
  <c r="N31" i="1"/>
  <c r="M31" i="1" s="1"/>
  <c r="P34" i="1"/>
  <c r="O34" i="1"/>
  <c r="N34" i="1"/>
  <c r="M34" i="1" s="1"/>
  <c r="AM34" i="1"/>
  <c r="V28" i="1"/>
  <c r="T28" i="1" s="1"/>
  <c r="W28" i="1" s="1"/>
  <c r="Q28" i="1" s="1"/>
  <c r="R28" i="1" s="1"/>
  <c r="Y20" i="1"/>
  <c r="Z20" i="1" s="1"/>
  <c r="V20" i="1" s="1"/>
  <c r="T20" i="1" s="1"/>
  <c r="W20" i="1" s="1"/>
  <c r="Q20" i="1" s="1"/>
  <c r="R20" i="1" s="1"/>
  <c r="AM22" i="1"/>
  <c r="S23" i="1"/>
  <c r="P23" i="1"/>
  <c r="P30" i="1"/>
  <c r="O30" i="1"/>
  <c r="N30" i="1"/>
  <c r="M30" i="1" s="1"/>
  <c r="AM30" i="1"/>
  <c r="AG34" i="1"/>
  <c r="AP36" i="1"/>
  <c r="X36" i="1"/>
  <c r="P25" i="1"/>
  <c r="O25" i="1"/>
  <c r="N25" i="1"/>
  <c r="M25" i="1" s="1"/>
  <c r="AM25" i="1"/>
  <c r="AP23" i="1"/>
  <c r="X23" i="1"/>
  <c r="V24" i="1"/>
  <c r="T24" i="1" s="1"/>
  <c r="W24" i="1" s="1"/>
  <c r="Q24" i="1" s="1"/>
  <c r="R24" i="1" s="1"/>
  <c r="S25" i="1"/>
  <c r="P26" i="1"/>
  <c r="O26" i="1"/>
  <c r="N26" i="1"/>
  <c r="M26" i="1" s="1"/>
  <c r="AF28" i="1"/>
  <c r="AI28" i="1" s="1"/>
  <c r="Y34" i="1"/>
  <c r="Z34" i="1" s="1"/>
  <c r="P37" i="1"/>
  <c r="O37" i="1"/>
  <c r="N37" i="1"/>
  <c r="M37" i="1" s="1"/>
  <c r="AM37" i="1"/>
  <c r="S37" i="1"/>
  <c r="Y26" i="1"/>
  <c r="Z26" i="1" s="1"/>
  <c r="P29" i="1"/>
  <c r="O29" i="1"/>
  <c r="N29" i="1"/>
  <c r="M29" i="1" s="1"/>
  <c r="AM29" i="1"/>
  <c r="S19" i="1"/>
  <c r="P19" i="1"/>
  <c r="P21" i="1"/>
  <c r="O21" i="1"/>
  <c r="N21" i="1"/>
  <c r="M21" i="1" s="1"/>
  <c r="AM21" i="1"/>
  <c r="Y22" i="1"/>
  <c r="Z22" i="1" s="1"/>
  <c r="AG22" i="1" s="1"/>
  <c r="AB19" i="1"/>
  <c r="AP21" i="1"/>
  <c r="AM26" i="1"/>
  <c r="S27" i="1"/>
  <c r="P27" i="1"/>
  <c r="AB31" i="1"/>
  <c r="AF32" i="1"/>
  <c r="P33" i="1"/>
  <c r="O33" i="1"/>
  <c r="N33" i="1"/>
  <c r="M33" i="1" s="1"/>
  <c r="AM33" i="1"/>
  <c r="S33" i="1"/>
  <c r="S35" i="1"/>
  <c r="P35" i="1"/>
  <c r="O35" i="1"/>
  <c r="N35" i="1"/>
  <c r="M35" i="1" s="1"/>
  <c r="AP37" i="1"/>
  <c r="X31" i="1"/>
  <c r="X35" i="1"/>
  <c r="N38" i="1"/>
  <c r="M38" i="1" s="1"/>
  <c r="Y38" i="1" s="1"/>
  <c r="Z38" i="1" s="1"/>
  <c r="S20" i="1"/>
  <c r="S24" i="1"/>
  <c r="S28" i="1"/>
  <c r="S32" i="1"/>
  <c r="S36" i="1"/>
  <c r="O38" i="1"/>
  <c r="AM20" i="1"/>
  <c r="AM24" i="1"/>
  <c r="AM28" i="1"/>
  <c r="AM32" i="1"/>
  <c r="AM36" i="1"/>
  <c r="X21" i="1"/>
  <c r="X25" i="1"/>
  <c r="X29" i="1"/>
  <c r="X33" i="1"/>
  <c r="X37" i="1"/>
  <c r="Y33" i="1" l="1"/>
  <c r="Z33" i="1" s="1"/>
  <c r="AH26" i="1"/>
  <c r="AA26" i="1"/>
  <c r="AE26" i="1" s="1"/>
  <c r="Y29" i="1"/>
  <c r="Z29" i="1" s="1"/>
  <c r="Y31" i="1"/>
  <c r="Z31" i="1" s="1"/>
  <c r="AF33" i="1"/>
  <c r="V33" i="1"/>
  <c r="T33" i="1" s="1"/>
  <c r="W33" i="1" s="1"/>
  <c r="Q33" i="1" s="1"/>
  <c r="R33" i="1" s="1"/>
  <c r="AG26" i="1"/>
  <c r="AF26" i="1"/>
  <c r="V26" i="1"/>
  <c r="T26" i="1" s="1"/>
  <c r="W26" i="1" s="1"/>
  <c r="Q26" i="1" s="1"/>
  <c r="R26" i="1" s="1"/>
  <c r="AF31" i="1"/>
  <c r="AF19" i="1"/>
  <c r="Y25" i="1"/>
  <c r="Z25" i="1" s="1"/>
  <c r="AA20" i="1"/>
  <c r="AE20" i="1" s="1"/>
  <c r="AH20" i="1"/>
  <c r="AG20" i="1"/>
  <c r="AF22" i="1"/>
  <c r="V22" i="1"/>
  <c r="T22" i="1" s="1"/>
  <c r="W22" i="1" s="1"/>
  <c r="Q22" i="1" s="1"/>
  <c r="R22" i="1" s="1"/>
  <c r="Y30" i="1"/>
  <c r="Z30" i="1" s="1"/>
  <c r="V30" i="1" s="1"/>
  <c r="T30" i="1" s="1"/>
  <c r="W30" i="1" s="1"/>
  <c r="Q30" i="1" s="1"/>
  <c r="R30" i="1" s="1"/>
  <c r="AF30" i="1"/>
  <c r="AA32" i="1"/>
  <c r="AE32" i="1" s="1"/>
  <c r="AH32" i="1"/>
  <c r="AG32" i="1"/>
  <c r="AA24" i="1"/>
  <c r="AE24" i="1" s="1"/>
  <c r="AH24" i="1"/>
  <c r="AG24" i="1"/>
  <c r="Y27" i="1"/>
  <c r="Z27" i="1" s="1"/>
  <c r="AH22" i="1"/>
  <c r="AA22" i="1"/>
  <c r="AE22" i="1" s="1"/>
  <c r="AF29" i="1"/>
  <c r="V29" i="1"/>
  <c r="T29" i="1" s="1"/>
  <c r="W29" i="1" s="1"/>
  <c r="Q29" i="1" s="1"/>
  <c r="R29" i="1" s="1"/>
  <c r="Y21" i="1"/>
  <c r="Z21" i="1" s="1"/>
  <c r="AF37" i="1"/>
  <c r="AH38" i="1"/>
  <c r="AA38" i="1"/>
  <c r="AE38" i="1" s="1"/>
  <c r="Y35" i="1"/>
  <c r="Z35" i="1" s="1"/>
  <c r="AF35" i="1"/>
  <c r="AF25" i="1"/>
  <c r="V25" i="1"/>
  <c r="T25" i="1" s="1"/>
  <c r="W25" i="1" s="1"/>
  <c r="Q25" i="1" s="1"/>
  <c r="R25" i="1" s="1"/>
  <c r="AH34" i="1"/>
  <c r="AA34" i="1"/>
  <c r="AE34" i="1" s="1"/>
  <c r="Y23" i="1"/>
  <c r="Z23" i="1" s="1"/>
  <c r="Y36" i="1"/>
  <c r="Z36" i="1" s="1"/>
  <c r="AF34" i="1"/>
  <c r="V34" i="1"/>
  <c r="T34" i="1" s="1"/>
  <c r="W34" i="1" s="1"/>
  <c r="Q34" i="1" s="1"/>
  <c r="R34" i="1" s="1"/>
  <c r="AG38" i="1"/>
  <c r="Y37" i="1"/>
  <c r="Z37" i="1" s="1"/>
  <c r="AF38" i="1"/>
  <c r="V38" i="1"/>
  <c r="T38" i="1" s="1"/>
  <c r="W38" i="1" s="1"/>
  <c r="Q38" i="1" s="1"/>
  <c r="R38" i="1" s="1"/>
  <c r="AF21" i="1"/>
  <c r="Y19" i="1"/>
  <c r="Z19" i="1" s="1"/>
  <c r="AI32" i="1" l="1"/>
  <c r="AI20" i="1"/>
  <c r="AI24" i="1"/>
  <c r="AA23" i="1"/>
  <c r="AE23" i="1" s="1"/>
  <c r="AH23" i="1"/>
  <c r="V23" i="1"/>
  <c r="T23" i="1" s="1"/>
  <c r="W23" i="1" s="1"/>
  <c r="Q23" i="1" s="1"/>
  <c r="R23" i="1" s="1"/>
  <c r="AG23" i="1"/>
  <c r="AA35" i="1"/>
  <c r="AE35" i="1" s="1"/>
  <c r="AH35" i="1"/>
  <c r="AG35" i="1"/>
  <c r="AA37" i="1"/>
  <c r="AE37" i="1" s="1"/>
  <c r="AH37" i="1"/>
  <c r="AG37" i="1"/>
  <c r="AA29" i="1"/>
  <c r="AE29" i="1" s="1"/>
  <c r="AH29" i="1"/>
  <c r="AG29" i="1"/>
  <c r="AA21" i="1"/>
  <c r="AE21" i="1" s="1"/>
  <c r="AH21" i="1"/>
  <c r="AG21" i="1"/>
  <c r="AA31" i="1"/>
  <c r="AE31" i="1" s="1"/>
  <c r="AH31" i="1"/>
  <c r="AG31" i="1"/>
  <c r="V31" i="1"/>
  <c r="T31" i="1" s="1"/>
  <c r="W31" i="1" s="1"/>
  <c r="Q31" i="1" s="1"/>
  <c r="R31" i="1" s="1"/>
  <c r="AA19" i="1"/>
  <c r="AE19" i="1" s="1"/>
  <c r="AH19" i="1"/>
  <c r="AG19" i="1"/>
  <c r="AI34" i="1"/>
  <c r="AI38" i="1"/>
  <c r="AI22" i="1"/>
  <c r="V37" i="1"/>
  <c r="T37" i="1" s="1"/>
  <c r="W37" i="1" s="1"/>
  <c r="Q37" i="1" s="1"/>
  <c r="R37" i="1" s="1"/>
  <c r="AA27" i="1"/>
  <c r="AE27" i="1" s="1"/>
  <c r="AH27" i="1"/>
  <c r="V27" i="1"/>
  <c r="T27" i="1" s="1"/>
  <c r="W27" i="1" s="1"/>
  <c r="Q27" i="1" s="1"/>
  <c r="R27" i="1" s="1"/>
  <c r="AG27" i="1"/>
  <c r="AH25" i="1"/>
  <c r="AG25" i="1"/>
  <c r="AA25" i="1"/>
  <c r="AE25" i="1" s="1"/>
  <c r="AI26" i="1"/>
  <c r="V21" i="1"/>
  <c r="T21" i="1" s="1"/>
  <c r="W21" i="1" s="1"/>
  <c r="Q21" i="1" s="1"/>
  <c r="R21" i="1" s="1"/>
  <c r="AA33" i="1"/>
  <c r="AE33" i="1" s="1"/>
  <c r="AH33" i="1"/>
  <c r="AG33" i="1"/>
  <c r="AA36" i="1"/>
  <c r="AE36" i="1" s="1"/>
  <c r="AH36" i="1"/>
  <c r="AG36" i="1"/>
  <c r="V36" i="1"/>
  <c r="T36" i="1" s="1"/>
  <c r="W36" i="1" s="1"/>
  <c r="Q36" i="1" s="1"/>
  <c r="R36" i="1" s="1"/>
  <c r="V35" i="1"/>
  <c r="T35" i="1" s="1"/>
  <c r="W35" i="1" s="1"/>
  <c r="Q35" i="1" s="1"/>
  <c r="R35" i="1" s="1"/>
  <c r="AH30" i="1"/>
  <c r="AA30" i="1"/>
  <c r="AE30" i="1" s="1"/>
  <c r="AG30" i="1"/>
  <c r="V19" i="1"/>
  <c r="T19" i="1" s="1"/>
  <c r="W19" i="1" s="1"/>
  <c r="Q19" i="1" s="1"/>
  <c r="R19" i="1" s="1"/>
  <c r="AI25" i="1" l="1"/>
  <c r="AI21" i="1"/>
  <c r="AI19" i="1"/>
  <c r="AI35" i="1"/>
  <c r="AI30" i="1"/>
  <c r="AI27" i="1"/>
  <c r="AI29" i="1"/>
  <c r="AI33" i="1"/>
  <c r="AI31" i="1"/>
  <c r="AI23" i="1"/>
  <c r="AI36" i="1"/>
  <c r="AI37" i="1"/>
</calcChain>
</file>

<file path=xl/sharedStrings.xml><?xml version="1.0" encoding="utf-8"?>
<sst xmlns="http://schemas.openxmlformats.org/spreadsheetml/2006/main" count="1016" uniqueCount="397">
  <si>
    <t>File opened</t>
  </si>
  <si>
    <t>2023-07-18 16:56:04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</si>
  <si>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</si>
  <si>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</si>
  <si>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</si>
  <si>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</si>
  <si>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</si>
  <si>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</si>
  <si>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</si>
  <si>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</si>
  <si>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</si>
  <si>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</si>
  <si>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</si>
  <si>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</si>
  <si>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</si>
  <si>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</si>
  <si>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</si>
  <si>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</si>
  <si>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</si>
  <si>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</si>
  <si>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</si>
  <si>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</si>
  <si>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</si>
  <si>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</si>
  <si>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</si>
  <si>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</si>
  <si>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</si>
  <si>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16:56:04</t>
  </si>
  <si>
    <t>Stability Definition:	CO2_r (Meas): Std&lt;0.75 Per=20	A (GasEx): Std&lt;0.2 Per=20	Qin (LeafQ): Per=20</t>
  </si>
  <si>
    <t>16:56:08</t>
  </si>
  <si>
    <t>Stability Definition:	CO2_r (Meas): Std&lt;0.75 Per=20	A (GasEx): Std&lt;0.2 Per=20	Qin (LeafQ): Std&lt;1 Per=20</t>
  </si>
  <si>
    <t>16:56:09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</si>
  <si>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</si>
  <si>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</si>
  <si>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</si>
  <si>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</si>
  <si>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</si>
  <si>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</si>
  <si>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</si>
  <si>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</si>
  <si>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</si>
  <si>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</si>
  <si>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</si>
  <si>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</si>
  <si>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</si>
  <si>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</si>
  <si>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</si>
  <si>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</si>
  <si>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</si>
  <si>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</si>
  <si>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</si>
  <si>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</si>
  <si>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</si>
  <si>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</si>
  <si>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</si>
  <si>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</si>
  <si>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</si>
  <si>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</si>
  <si>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</si>
  <si>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</si>
  <si>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</si>
  <si>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</si>
  <si>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</si>
  <si>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</si>
  <si>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</si>
  <si>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</si>
  <si>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</si>
  <si>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</si>
  <si>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</si>
  <si>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</si>
  <si>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</si>
  <si>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</si>
  <si>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</si>
  <si>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</si>
  <si>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</si>
  <si>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</si>
  <si>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</si>
  <si>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</si>
  <si>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</si>
  <si>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</si>
  <si>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</si>
  <si>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</si>
  <si>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</si>
  <si>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</si>
  <si>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</si>
  <si>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</si>
  <si>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</si>
  <si>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</si>
  <si>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</si>
  <si>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</si>
  <si>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</si>
  <si>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3.80303 79.9494 380.602 629.495 886.647 1076.07 1289.15 1399.66</t>
  </si>
  <si>
    <t>Fs_true</t>
  </si>
  <si>
    <t>0.39844 100.4 401.826 601.019 802.958 1000.65 1201.32 1401.6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</si>
  <si>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</si>
  <si>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</si>
  <si>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</si>
  <si>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</si>
  <si>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</si>
  <si>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</si>
  <si>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</si>
  <si>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</si>
  <si>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</si>
  <si>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</si>
  <si>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</si>
  <si>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</si>
  <si>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</si>
  <si>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</si>
  <si>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</si>
  <si>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</si>
  <si>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</si>
  <si>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</si>
  <si>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</si>
  <si>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</si>
  <si>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</si>
  <si>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</si>
  <si>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</si>
  <si>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</si>
  <si>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</si>
  <si>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</si>
  <si>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</si>
  <si>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</si>
  <si>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</si>
  <si>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</si>
  <si>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</si>
  <si>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</si>
  <si>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</si>
  <si>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</si>
  <si>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</si>
  <si>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</si>
  <si>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</si>
  <si>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</si>
  <si>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</si>
  <si>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</si>
  <si>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</si>
  <si>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</si>
  <si>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</si>
  <si>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</si>
  <si>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</si>
  <si>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</si>
  <si>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</si>
  <si>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</si>
  <si>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</si>
  <si>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</si>
  <si>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</si>
  <si>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</si>
  <si>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</si>
  <si>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</si>
  <si>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</si>
  <si>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</si>
  <si>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</si>
  <si>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</si>
  <si>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</si>
  <si>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</si>
  <si>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</si>
  <si>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</si>
  <si>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</si>
  <si>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</si>
  <si>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</si>
  <si>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</si>
  <si>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</si>
  <si>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</si>
  <si>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</si>
  <si>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</si>
  <si>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</si>
  <si>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</si>
  <si>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</si>
  <si>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</si>
  <si>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</si>
  <si>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</si>
  <si>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</si>
  <si>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</si>
  <si>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</si>
  <si>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</si>
  <si>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</si>
  <si>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</si>
  <si>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</si>
  <si>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</si>
  <si>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</si>
  <si>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</si>
  <si>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</si>
  <si>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</si>
  <si>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</si>
  <si>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</si>
  <si>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</si>
  <si>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</si>
  <si>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</si>
  <si>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</si>
  <si>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</si>
  <si>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</si>
  <si>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</si>
  <si>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</si>
  <si>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</si>
  <si>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</si>
  <si>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</si>
  <si>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</si>
  <si>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</si>
  <si>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</si>
  <si>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</si>
  <si>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</si>
  <si>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</si>
  <si>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</si>
  <si>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</si>
  <si>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</si>
  <si>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</si>
  <si>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</si>
  <si>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</si>
  <si>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</si>
  <si>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</si>
  <si>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</si>
  <si>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</si>
  <si>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</si>
  <si>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</si>
  <si>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</si>
  <si>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</si>
  <si>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</si>
  <si>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</si>
  <si>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</si>
  <si>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</si>
  <si>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</si>
  <si>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</si>
  <si>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</si>
  <si>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</si>
  <si>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</si>
  <si>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</si>
  <si>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</si>
  <si>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</si>
  <si>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</si>
  <si>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</si>
  <si>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</si>
  <si>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</si>
  <si>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</si>
  <si>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</si>
  <si>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</si>
  <si>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</si>
  <si>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</si>
  <si>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</si>
  <si>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</si>
  <si>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</si>
  <si>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</si>
  <si>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</si>
  <si>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</si>
  <si>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</si>
  <si>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</si>
  <si>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</si>
  <si>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</si>
  <si>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</si>
  <si>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</si>
  <si>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</si>
  <si>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</si>
  <si>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</si>
  <si>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</si>
  <si>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</si>
  <si>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</si>
  <si>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</si>
  <si>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</si>
  <si>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</si>
  <si>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</si>
  <si>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</si>
  <si>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</si>
  <si>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</si>
  <si>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</si>
  <si>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</si>
  <si>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</si>
  <si>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</si>
  <si>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</si>
  <si>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</si>
  <si>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</si>
  <si>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</si>
  <si>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</si>
  <si>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</si>
  <si>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</si>
  <si>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</si>
  <si>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</si>
  <si>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</si>
  <si>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</si>
  <si>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</si>
  <si>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</si>
  <si>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</si>
  <si>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</si>
  <si>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</si>
  <si>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</si>
  <si>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</si>
  <si>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</si>
  <si>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</si>
  <si>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</si>
  <si>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</si>
  <si>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</si>
  <si>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</si>
  <si>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</si>
  <si>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</si>
  <si>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</si>
  <si>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</si>
  <si>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</si>
  <si>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</si>
  <si>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</si>
  <si>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</si>
  <si>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</si>
  <si>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</si>
  <si>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</si>
  <si>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</si>
  <si>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</si>
  <si>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</si>
  <si>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</si>
  <si>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</si>
  <si>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</si>
  <si>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</si>
  <si>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</si>
  <si>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</si>
  <si>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</si>
  <si>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</si>
  <si>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</si>
  <si>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</si>
  <si>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</si>
  <si>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</si>
  <si>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</si>
  <si>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</si>
  <si>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</si>
  <si>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</si>
  <si>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</si>
  <si>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</si>
  <si>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</si>
  <si>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</si>
  <si>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</si>
  <si>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</si>
  <si>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</si>
  <si>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</si>
  <si>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</si>
  <si>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</si>
  <si>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</si>
  <si>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</si>
  <si>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</si>
  <si>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</si>
  <si>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</si>
  <si>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</si>
  <si>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</si>
  <si>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</si>
  <si>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</si>
  <si>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</si>
  <si>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</si>
  <si>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</si>
  <si>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</si>
  <si>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</si>
  <si>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</si>
  <si>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</si>
  <si>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</si>
  <si>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17:06:24</t>
  </si>
  <si>
    <t>17:06:24</t>
  </si>
  <si>
    <t>none</t>
  </si>
  <si>
    <t>Picabo</t>
  </si>
  <si>
    <t>20230718</t>
  </si>
  <si>
    <t>kse</t>
  </si>
  <si>
    <t>BNL21857</t>
  </si>
  <si>
    <t>17:04:24</t>
  </si>
  <si>
    <t>2/2</t>
  </si>
  <si>
    <t>00000000</t>
  </si>
  <si>
    <t>iiiiiiii</t>
  </si>
  <si>
    <t>off</t>
  </si>
  <si>
    <t>20230718 17:07:25</t>
  </si>
  <si>
    <t>17:07:25</t>
  </si>
  <si>
    <t>20230718 17:08:25</t>
  </si>
  <si>
    <t>17:08:25</t>
  </si>
  <si>
    <t>20230718 17:09:26</t>
  </si>
  <si>
    <t>17:09:26</t>
  </si>
  <si>
    <t>20230718 17:10:26</t>
  </si>
  <si>
    <t>17:10:26</t>
  </si>
  <si>
    <t>20230718 17:11:27</t>
  </si>
  <si>
    <t>17:11:27</t>
  </si>
  <si>
    <t>20230718 17:12:27</t>
  </si>
  <si>
    <t>17:12:27</t>
  </si>
  <si>
    <t>20230718 17:13:28</t>
  </si>
  <si>
    <t>17:13:28</t>
  </si>
  <si>
    <t>20230718 17:14:28</t>
  </si>
  <si>
    <t>17:14:28</t>
  </si>
  <si>
    <t>20230718 17:15:29</t>
  </si>
  <si>
    <t>17:15:29</t>
  </si>
  <si>
    <t>20230718 17:16:29</t>
  </si>
  <si>
    <t>17:16:29</t>
  </si>
  <si>
    <t>20230718 17:17:30</t>
  </si>
  <si>
    <t>17:17:30</t>
  </si>
  <si>
    <t>20230718 17:18:30</t>
  </si>
  <si>
    <t>17:18:30</t>
  </si>
  <si>
    <t>20230718 17:19:31</t>
  </si>
  <si>
    <t>17:19:31</t>
  </si>
  <si>
    <t>20230718 17:20:31</t>
  </si>
  <si>
    <t>17:20:31</t>
  </si>
  <si>
    <t>20230718 17:21:32</t>
  </si>
  <si>
    <t>17:21:32</t>
  </si>
  <si>
    <t>20230718 17:22:32</t>
  </si>
  <si>
    <t>17:22:32</t>
  </si>
  <si>
    <t>20230718 17:23:33</t>
  </si>
  <si>
    <t>17:23:33</t>
  </si>
  <si>
    <t>20230718 17:24:33</t>
  </si>
  <si>
    <t>17:24:33</t>
  </si>
  <si>
    <t>20230718 17:26:04</t>
  </si>
  <si>
    <t>17:26:04</t>
  </si>
  <si>
    <t>LEPA11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</si>
</sst>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2.7949999999999999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1689728784.5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1689728784.5</v>
      </c>
      <c r="M19">
        <f t="shared" ref="M19:M38" si="0">(N19)/1000</f>
        <v>1.4117563383087282E-3</v>
      </c>
      <c r="N19">
        <f t="shared" ref="N19:N38" si="1">1000*AZ19*AL19*(AV19-AW19)/(100*$B$7*(1000-AL19*AV19))</f>
        <v>1.4117563383087282</v>
      </c>
      <c r="O19">
        <f t="shared" ref="O19:O38" si="2">AZ19*AL19*(AU19-AT19*(1000-AL19*AW19)/(1000-AL19*AV19))/(100*$B$7)</f>
        <v>11.796430361874032</v>
      </c>
      <c r="P19">
        <f t="shared" ref="P19:P38" si="3">AT19 - IF(AL19&gt;1, O19*$B$7*100/(AN19*BH19), 0)</f>
        <v>400.02600000000001</v>
      </c>
      <c r="Q19">
        <f t="shared" ref="Q19:Q38" si="4">((W19-M19/2)*P19-O19)/(W19+M19/2)</f>
        <v>236.29627756730042</v>
      </c>
      <c r="R19">
        <f t="shared" ref="R19:R38" si="5">Q19*(BA19+BB19)/1000</f>
        <v>23.820553305893455</v>
      </c>
      <c r="S19">
        <f t="shared" ref="S19:S38" si="6">(AT19 - IF(AL19&gt;1, O19*$B$7*100/(AN19*BH19), 0))*(BA19+BB19)/1000</f>
        <v>40.3258178877972</v>
      </c>
      <c r="T19">
        <f t="shared" ref="T19:T38" si="7">2/((1/V19-1/U19)+SIGN(V19)*SQRT((1/V19-1/U19)*(1/V19-1/U19) + 4*$C$7/(($C$7+1)*($C$7+1))*(2*1/V19*1/U19-1/U19*1/U19)))</f>
        <v>0.12143234435823751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3.9098657512422519</v>
      </c>
      <c r="V19">
        <f t="shared" ref="V19:V38" si="9">M19*(1000-(1000*0.61365*EXP(17.502*Z19/(240.97+Z19))/(BA19+BB19)+AV19)/2)/(1000*0.61365*EXP(17.502*Z19/(240.97+Z19))/(BA19+BB19)-AV19)</f>
        <v>0.1193753971856286</v>
      </c>
      <c r="W19">
        <f t="shared" ref="W19:W38" si="10">1/(($C$7+1)/(T19/1.6)+1/(U19/1.37)) + $C$7/(($C$7+1)/(T19/1.6) + $C$7/(U19/1.37))</f>
        <v>7.4791529504906307E-2</v>
      </c>
      <c r="X19">
        <f t="shared" ref="X19:X38" si="11">(AO19*AR19)</f>
        <v>330.798135</v>
      </c>
      <c r="Y19">
        <f t="shared" ref="Y19:Y38" si="12">(BC19+(X19+2*0.95*0.0000000567*(((BC19+$B$9)+273)^4-(BC19+273)^4)-44100*M19)/(1.84*29.3*U19+8*0.95*0.0000000567*(BC19+273)^3))</f>
        <v>19.207278697135219</v>
      </c>
      <c r="Z19">
        <f t="shared" ref="Z19:Z38" si="13">($C$9*BD19+$D$9*BE19+$E$9*Y19)</f>
        <v>19.207278697135219</v>
      </c>
      <c r="AA19">
        <f t="shared" ref="AA19:AA38" si="14">0.61365*EXP(17.502*Z19/(240.97+Z19))</f>
        <v>2.2338662403058644</v>
      </c>
      <c r="AB19">
        <f t="shared" ref="AB19:AB38" si="15">(AC19/AD19*100)</f>
        <v>51.250943521254797</v>
      </c>
      <c r="AC19">
        <f t="shared" ref="AC19:AC38" si="16">AV19*(BA19+BB19)/1000</f>
        <v>1.0611754914917402</v>
      </c>
      <c r="AD19">
        <f t="shared" ref="AD19:AD38" si="17">0.61365*EXP(17.502*BC19/(240.97+BC19))</f>
        <v>2.0705482057157627</v>
      </c>
      <c r="AE19">
        <f t="shared" ref="AE19:AE38" si="18">(AA19-AV19*(BA19+BB19)/1000)</f>
        <v>1.1726907488141243</v>
      </c>
      <c r="AF19">
        <f t="shared" ref="AF19:AF38" si="19">(-M19*44100)</f>
        <v>-62.258454519414911</v>
      </c>
      <c r="AG19">
        <f t="shared" ref="AG19:AG38" si="20">2*29.3*U19*0.92*(BC19-Z19)</f>
        <v>-255.66110245708353</v>
      </c>
      <c r="AH19">
        <f t="shared" ref="AH19:AH38" si="21">2*0.95*0.0000000567*(((BC19+$B$9)+273)^4-(Z19+273)^4)</f>
        <v>-12.959319793078301</v>
      </c>
      <c r="AI19">
        <f t="shared" ref="AI19:AI38" si="22">X19+AH19+AF19+AG19</f>
        <v>-8.0741769576718525E-2</v>
      </c>
      <c r="AJ19">
        <v>4</v>
      </c>
      <c r="AK19">
        <v>1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54883.12385300592</v>
      </c>
      <c r="AO19">
        <f t="shared" ref="AO19:AO38" si="26">$B$13*BI19+$C$13*BJ19+$F$13*BU19*(1-BX19)</f>
        <v>2000.11</v>
      </c>
      <c r="AP19">
        <f t="shared" ref="AP19:AP38" si="27">AO19*AQ19</f>
        <v>1686.0926999999999</v>
      </c>
      <c r="AQ19">
        <f t="shared" ref="AQ19:AQ38" si="28">($B$13*$D$11+$C$13*$D$11+$F$13*((CH19+BZ19)/MAX(CH19+BZ19+CI19, 0.1)*$I$11+CI19/MAX(CH19+BZ19+CI19, 0.1)*$J$11))/($B$13+$C$13+$F$13)</f>
        <v>0.84299998500082496</v>
      </c>
      <c r="AR19">
        <f t="shared" ref="AR19:AR38" si="29">($B$13*$K$11+$C$13*$K$11+$F$13*((CH19+BZ19)/MAX(CH19+BZ19+CI19, 0.1)*$P$11+CI19/MAX(CH19+BZ19+CI19, 0.1)*$Q$11))/($B$13+$C$13+$F$13)</f>
        <v>0.16538997105159217</v>
      </c>
      <c r="AS19">
        <v>1689728784.5</v>
      </c>
      <c r="AT19">
        <v>400.02600000000001</v>
      </c>
      <c r="AU19">
        <v>408.66</v>
      </c>
      <c r="AV19">
        <v>10.5267</v>
      </c>
      <c r="AW19">
        <v>9.5510000000000002</v>
      </c>
      <c r="AX19">
        <v>402.72300000000001</v>
      </c>
      <c r="AY19">
        <v>10.886200000000001</v>
      </c>
      <c r="AZ19">
        <v>400.15600000000001</v>
      </c>
      <c r="BA19">
        <v>100.708</v>
      </c>
      <c r="BB19">
        <v>9.9992200000000003E-2</v>
      </c>
      <c r="BC19">
        <v>17.994399999999999</v>
      </c>
      <c r="BD19">
        <v>18.133600000000001</v>
      </c>
      <c r="BE19">
        <v>999.9</v>
      </c>
      <c r="BF19">
        <v>0</v>
      </c>
      <c r="BG19">
        <v>0</v>
      </c>
      <c r="BH19">
        <v>9996.8799999999992</v>
      </c>
      <c r="BI19">
        <v>0</v>
      </c>
      <c r="BJ19">
        <v>48.442399999999999</v>
      </c>
      <c r="BK19">
        <v>-8.6347000000000005</v>
      </c>
      <c r="BL19">
        <v>404.28100000000001</v>
      </c>
      <c r="BM19">
        <v>412.601</v>
      </c>
      <c r="BN19">
        <v>0.97565100000000005</v>
      </c>
      <c r="BO19">
        <v>408.66</v>
      </c>
      <c r="BP19">
        <v>9.5510000000000002</v>
      </c>
      <c r="BQ19">
        <v>1.06012</v>
      </c>
      <c r="BR19">
        <v>0.96186199999999999</v>
      </c>
      <c r="BS19">
        <v>7.7698900000000002</v>
      </c>
      <c r="BT19">
        <v>6.3511300000000004</v>
      </c>
      <c r="BU19">
        <v>2000.11</v>
      </c>
      <c r="BV19">
        <v>0.90000199999999997</v>
      </c>
      <c r="BW19">
        <v>9.9998199999999995E-2</v>
      </c>
      <c r="BX19">
        <v>0</v>
      </c>
      <c r="BY19">
        <v>2.7854999999999999</v>
      </c>
      <c r="BZ19">
        <v>0</v>
      </c>
      <c r="CA19">
        <v>6686.47</v>
      </c>
      <c r="CB19">
        <v>16223.5</v>
      </c>
      <c r="CC19">
        <v>37</v>
      </c>
      <c r="CD19">
        <v>38.311999999999998</v>
      </c>
      <c r="CE19">
        <v>37.25</v>
      </c>
      <c r="CF19">
        <v>36.311999999999998</v>
      </c>
      <c r="CG19">
        <v>35.936999999999998</v>
      </c>
      <c r="CH19">
        <v>1800.1</v>
      </c>
      <c r="CI19">
        <v>200.01</v>
      </c>
      <c r="CJ19">
        <v>0</v>
      </c>
      <c r="CK19">
        <v>1689728796.5999999</v>
      </c>
      <c r="CL19">
        <v>0</v>
      </c>
      <c r="CM19">
        <v>1689728664.5</v>
      </c>
      <c r="CN19" t="s">
        <v>353</v>
      </c>
      <c r="CO19">
        <v>1689728659</v>
      </c>
      <c r="CP19">
        <v>1689728664.5</v>
      </c>
      <c r="CQ19">
        <v>91</v>
      </c>
      <c r="CR19">
        <v>0.183</v>
      </c>
      <c r="CS19">
        <v>2E-3</v>
      </c>
      <c r="CT19">
        <v>-2.7250000000000001</v>
      </c>
      <c r="CU19">
        <v>-0.36</v>
      </c>
      <c r="CV19">
        <v>409</v>
      </c>
      <c r="CW19">
        <v>10</v>
      </c>
      <c r="CX19">
        <v>0.33</v>
      </c>
      <c r="CY19">
        <v>0.13</v>
      </c>
      <c r="CZ19">
        <v>13.239458226801259</v>
      </c>
      <c r="DA19">
        <v>-0.26069964324155892</v>
      </c>
      <c r="DB19">
        <v>5.3356587211490149E-2</v>
      </c>
      <c r="DC19">
        <v>1</v>
      </c>
      <c r="DD19">
        <v>408.66829268292679</v>
      </c>
      <c r="DE19">
        <v>-0.14151219512092891</v>
      </c>
      <c r="DF19">
        <v>3.10296820153322E-2</v>
      </c>
      <c r="DG19">
        <v>-1</v>
      </c>
      <c r="DH19">
        <v>2000.0274999999999</v>
      </c>
      <c r="DI19">
        <v>-4.174778350460201E-2</v>
      </c>
      <c r="DJ19">
        <v>9.7101750756598784E-2</v>
      </c>
      <c r="DK19">
        <v>1</v>
      </c>
      <c r="DL19">
        <v>2</v>
      </c>
      <c r="DM19">
        <v>2</v>
      </c>
      <c r="DN19" t="s">
        <v>354</v>
      </c>
      <c r="DO19">
        <v>2.6974999999999998</v>
      </c>
      <c r="DP19">
        <v>2.7068599999999998</v>
      </c>
      <c r="DQ19">
        <v>9.5644400000000004E-2</v>
      </c>
      <c r="DR19">
        <v>9.6275100000000002E-2</v>
      </c>
      <c r="DS19">
        <v>6.5442799999999995E-2</v>
      </c>
      <c r="DT19">
        <v>5.8837E-2</v>
      </c>
      <c r="DU19">
        <v>27464.3</v>
      </c>
      <c r="DV19">
        <v>30981.599999999999</v>
      </c>
      <c r="DW19">
        <v>28566.2</v>
      </c>
      <c r="DX19">
        <v>32857.300000000003</v>
      </c>
      <c r="DY19">
        <v>37127.9</v>
      </c>
      <c r="DZ19">
        <v>41888.199999999997</v>
      </c>
      <c r="EA19">
        <v>41925.599999999999</v>
      </c>
      <c r="EB19">
        <v>47371.7</v>
      </c>
      <c r="EC19">
        <v>1.84328</v>
      </c>
      <c r="ED19">
        <v>2.2671199999999998</v>
      </c>
      <c r="EE19">
        <v>7.8074599999999994E-2</v>
      </c>
      <c r="EF19">
        <v>0</v>
      </c>
      <c r="EG19">
        <v>16.836600000000001</v>
      </c>
      <c r="EH19">
        <v>999.9</v>
      </c>
      <c r="EI19">
        <v>43.3</v>
      </c>
      <c r="EJ19">
        <v>22.6</v>
      </c>
      <c r="EK19">
        <v>11.833299999999999</v>
      </c>
      <c r="EL19">
        <v>62.709000000000003</v>
      </c>
      <c r="EM19">
        <v>10.945499999999999</v>
      </c>
      <c r="EN19">
        <v>1</v>
      </c>
      <c r="EO19">
        <v>-0.56004600000000004</v>
      </c>
      <c r="EP19">
        <v>2.1970399999999999</v>
      </c>
      <c r="EQ19">
        <v>20.220400000000001</v>
      </c>
      <c r="ER19">
        <v>5.2277699999999996</v>
      </c>
      <c r="ES19">
        <v>12.007400000000001</v>
      </c>
      <c r="ET19">
        <v>4.9898499999999997</v>
      </c>
      <c r="EU19">
        <v>3.3050000000000002</v>
      </c>
      <c r="EV19">
        <v>6445.5</v>
      </c>
      <c r="EW19">
        <v>9999</v>
      </c>
      <c r="EX19">
        <v>503</v>
      </c>
      <c r="EY19">
        <v>61.9</v>
      </c>
      <c r="EZ19">
        <v>1.8522700000000001</v>
      </c>
      <c r="FA19">
        <v>1.86141</v>
      </c>
      <c r="FB19">
        <v>1.86033</v>
      </c>
      <c r="FC19">
        <v>1.8563000000000001</v>
      </c>
      <c r="FD19">
        <v>1.8606799999999999</v>
      </c>
      <c r="FE19">
        <v>1.8569899999999999</v>
      </c>
      <c r="FF19">
        <v>1.8591299999999999</v>
      </c>
      <c r="FG19">
        <v>1.86188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-2.6970000000000001</v>
      </c>
      <c r="FV19">
        <v>-0.35949999999999999</v>
      </c>
      <c r="FW19">
        <v>-1.2524443830756209</v>
      </c>
      <c r="FX19">
        <v>-4.0117494158234393E-3</v>
      </c>
      <c r="FY19">
        <v>1.087516141204025E-6</v>
      </c>
      <c r="FZ19">
        <v>-8.657206703991749E-11</v>
      </c>
      <c r="GA19">
        <v>-0.35955399999999749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2.1</v>
      </c>
      <c r="GJ19">
        <v>2</v>
      </c>
      <c r="GK19">
        <v>1.0083</v>
      </c>
      <c r="GL19">
        <v>2.3596200000000001</v>
      </c>
      <c r="GM19">
        <v>1.5942400000000001</v>
      </c>
      <c r="GN19">
        <v>2.323</v>
      </c>
      <c r="GO19">
        <v>1.40015</v>
      </c>
      <c r="GP19">
        <v>2.32544</v>
      </c>
      <c r="GQ19">
        <v>25.327200000000001</v>
      </c>
      <c r="GR19">
        <v>14.78</v>
      </c>
      <c r="GS19">
        <v>18</v>
      </c>
      <c r="GT19">
        <v>375.34500000000003</v>
      </c>
      <c r="GU19">
        <v>696.4</v>
      </c>
      <c r="GV19">
        <v>15.023099999999999</v>
      </c>
      <c r="GW19">
        <v>19.718900000000001</v>
      </c>
      <c r="GX19">
        <v>30.0002</v>
      </c>
      <c r="GY19">
        <v>19.617699999999999</v>
      </c>
      <c r="GZ19">
        <v>19.5519</v>
      </c>
      <c r="HA19">
        <v>20.231300000000001</v>
      </c>
      <c r="HB19">
        <v>15</v>
      </c>
      <c r="HC19">
        <v>-30</v>
      </c>
      <c r="HD19">
        <v>15.025399999999999</v>
      </c>
      <c r="HE19">
        <v>408.67599999999999</v>
      </c>
      <c r="HF19">
        <v>0</v>
      </c>
      <c r="HG19">
        <v>104.878</v>
      </c>
      <c r="HH19">
        <v>104.361</v>
      </c>
    </row>
    <row r="20" spans="1:216" x14ac:dyDescent="0.2">
      <c r="A20">
        <v>2</v>
      </c>
      <c r="B20">
        <v>1689728845</v>
      </c>
      <c r="C20">
        <v>60.5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1689728845</v>
      </c>
      <c r="M20">
        <f t="shared" si="0"/>
        <v>1.4078410375929684E-3</v>
      </c>
      <c r="N20">
        <f t="shared" si="1"/>
        <v>1.4078410375929684</v>
      </c>
      <c r="O20">
        <f t="shared" si="2"/>
        <v>11.539944352606458</v>
      </c>
      <c r="P20">
        <f t="shared" si="3"/>
        <v>400.06599999999997</v>
      </c>
      <c r="Q20">
        <f t="shared" si="4"/>
        <v>242.42716101001156</v>
      </c>
      <c r="R20">
        <f t="shared" si="5"/>
        <v>24.438918705512744</v>
      </c>
      <c r="S20">
        <f t="shared" si="6"/>
        <v>40.330383815516001</v>
      </c>
      <c r="T20">
        <f t="shared" si="7"/>
        <v>0.1235495067902493</v>
      </c>
      <c r="U20">
        <f t="shared" si="8"/>
        <v>3.9018747771579618</v>
      </c>
      <c r="V20">
        <f t="shared" si="9"/>
        <v>0.12141660841458797</v>
      </c>
      <c r="W20">
        <f t="shared" si="10"/>
        <v>7.6073945663793191E-2</v>
      </c>
      <c r="X20">
        <f t="shared" si="11"/>
        <v>297.694458</v>
      </c>
      <c r="Y20">
        <f t="shared" si="12"/>
        <v>19.045026288836777</v>
      </c>
      <c r="Z20">
        <f t="shared" si="13"/>
        <v>19.045026288836777</v>
      </c>
      <c r="AA20">
        <f t="shared" si="14"/>
        <v>2.2113841583671143</v>
      </c>
      <c r="AB20">
        <f t="shared" si="15"/>
        <v>51.3150886609682</v>
      </c>
      <c r="AC20">
        <f t="shared" si="16"/>
        <v>1.0614617171843999</v>
      </c>
      <c r="AD20">
        <f t="shared" si="17"/>
        <v>2.0685177496181151</v>
      </c>
      <c r="AE20">
        <f t="shared" si="18"/>
        <v>1.1499224411827145</v>
      </c>
      <c r="AF20">
        <f t="shared" si="19"/>
        <v>-62.085789757849909</v>
      </c>
      <c r="AG20">
        <f t="shared" si="20"/>
        <v>-224.28909424161023</v>
      </c>
      <c r="AH20">
        <f t="shared" si="21"/>
        <v>-11.381943171578245</v>
      </c>
      <c r="AI20">
        <f t="shared" si="22"/>
        <v>-6.2369171038398008E-2</v>
      </c>
      <c r="AJ20">
        <v>4</v>
      </c>
      <c r="AK20">
        <v>1</v>
      </c>
      <c r="AL20">
        <f t="shared" si="23"/>
        <v>1</v>
      </c>
      <c r="AM20">
        <f t="shared" si="24"/>
        <v>0</v>
      </c>
      <c r="AN20">
        <f t="shared" si="25"/>
        <v>54731.818628002904</v>
      </c>
      <c r="AO20">
        <f t="shared" si="26"/>
        <v>1799.96</v>
      </c>
      <c r="AP20">
        <f t="shared" si="27"/>
        <v>1517.3657999999998</v>
      </c>
      <c r="AQ20">
        <f t="shared" si="28"/>
        <v>0.84299973332740719</v>
      </c>
      <c r="AR20">
        <f t="shared" si="29"/>
        <v>0.16538948532189604</v>
      </c>
      <c r="AS20">
        <v>1689728845</v>
      </c>
      <c r="AT20">
        <v>400.06599999999997</v>
      </c>
      <c r="AU20">
        <v>408.52100000000002</v>
      </c>
      <c r="AV20">
        <v>10.529400000000001</v>
      </c>
      <c r="AW20">
        <v>9.5562699999999996</v>
      </c>
      <c r="AX20">
        <v>402.76299999999998</v>
      </c>
      <c r="AY20">
        <v>10.8889</v>
      </c>
      <c r="AZ20">
        <v>400.09899999999999</v>
      </c>
      <c r="BA20">
        <v>100.709</v>
      </c>
      <c r="BB20">
        <v>0.100326</v>
      </c>
      <c r="BC20">
        <v>17.9788</v>
      </c>
      <c r="BD20">
        <v>18.078299999999999</v>
      </c>
      <c r="BE20">
        <v>999.9</v>
      </c>
      <c r="BF20">
        <v>0</v>
      </c>
      <c r="BG20">
        <v>0</v>
      </c>
      <c r="BH20">
        <v>9967.5</v>
      </c>
      <c r="BI20">
        <v>0</v>
      </c>
      <c r="BJ20">
        <v>48.502299999999998</v>
      </c>
      <c r="BK20">
        <v>-8.4552600000000009</v>
      </c>
      <c r="BL20">
        <v>404.32299999999998</v>
      </c>
      <c r="BM20">
        <v>412.46300000000002</v>
      </c>
      <c r="BN20">
        <v>0.97309699999999999</v>
      </c>
      <c r="BO20">
        <v>408.52100000000002</v>
      </c>
      <c r="BP20">
        <v>9.5562699999999996</v>
      </c>
      <c r="BQ20">
        <v>1.0604100000000001</v>
      </c>
      <c r="BR20">
        <v>0.96240700000000001</v>
      </c>
      <c r="BS20">
        <v>7.7739000000000003</v>
      </c>
      <c r="BT20">
        <v>6.3593500000000001</v>
      </c>
      <c r="BU20">
        <v>1799.96</v>
      </c>
      <c r="BV20">
        <v>0.900007</v>
      </c>
      <c r="BW20">
        <v>9.9993100000000001E-2</v>
      </c>
      <c r="BX20">
        <v>0</v>
      </c>
      <c r="BY20">
        <v>2.5242</v>
      </c>
      <c r="BZ20">
        <v>0</v>
      </c>
      <c r="CA20">
        <v>6209.22</v>
      </c>
      <c r="CB20">
        <v>14600.1</v>
      </c>
      <c r="CC20">
        <v>37.061999999999998</v>
      </c>
      <c r="CD20">
        <v>38.686999999999998</v>
      </c>
      <c r="CE20">
        <v>37.625</v>
      </c>
      <c r="CF20">
        <v>36.686999999999998</v>
      </c>
      <c r="CG20">
        <v>36.186999999999998</v>
      </c>
      <c r="CH20">
        <v>1619.98</v>
      </c>
      <c r="CI20">
        <v>179.98</v>
      </c>
      <c r="CJ20">
        <v>0</v>
      </c>
      <c r="CK20">
        <v>1689728857.2</v>
      </c>
      <c r="CL20">
        <v>0</v>
      </c>
      <c r="CM20">
        <v>1689728664.5</v>
      </c>
      <c r="CN20" t="s">
        <v>353</v>
      </c>
      <c r="CO20">
        <v>1689728659</v>
      </c>
      <c r="CP20">
        <v>1689728664.5</v>
      </c>
      <c r="CQ20">
        <v>91</v>
      </c>
      <c r="CR20">
        <v>0.183</v>
      </c>
      <c r="CS20">
        <v>2E-3</v>
      </c>
      <c r="CT20">
        <v>-2.7250000000000001</v>
      </c>
      <c r="CU20">
        <v>-0.36</v>
      </c>
      <c r="CV20">
        <v>409</v>
      </c>
      <c r="CW20">
        <v>10</v>
      </c>
      <c r="CX20">
        <v>0.33</v>
      </c>
      <c r="CY20">
        <v>0.13</v>
      </c>
      <c r="CZ20">
        <v>13.05863136335933</v>
      </c>
      <c r="DA20">
        <v>-0.15518558214143791</v>
      </c>
      <c r="DB20">
        <v>4.7524379844180252E-2</v>
      </c>
      <c r="DC20">
        <v>1</v>
      </c>
      <c r="DD20">
        <v>408.56400000000002</v>
      </c>
      <c r="DE20">
        <v>7.7770034844231284E-2</v>
      </c>
      <c r="DF20">
        <v>2.7457283897440319E-2</v>
      </c>
      <c r="DG20">
        <v>-1</v>
      </c>
      <c r="DH20">
        <v>1799.949756097561</v>
      </c>
      <c r="DI20">
        <v>0.4317538835195262</v>
      </c>
      <c r="DJ20">
        <v>0.1119339483994173</v>
      </c>
      <c r="DK20">
        <v>1</v>
      </c>
      <c r="DL20">
        <v>2</v>
      </c>
      <c r="DM20">
        <v>2</v>
      </c>
      <c r="DN20" t="s">
        <v>354</v>
      </c>
      <c r="DO20">
        <v>2.6972999999999998</v>
      </c>
      <c r="DP20">
        <v>2.7069299999999998</v>
      </c>
      <c r="DQ20">
        <v>9.5649399999999996E-2</v>
      </c>
      <c r="DR20">
        <v>9.6247600000000003E-2</v>
      </c>
      <c r="DS20">
        <v>6.5453600000000001E-2</v>
      </c>
      <c r="DT20">
        <v>5.8860099999999999E-2</v>
      </c>
      <c r="DU20">
        <v>27462.9</v>
      </c>
      <c r="DV20">
        <v>30981.5</v>
      </c>
      <c r="DW20">
        <v>28564.9</v>
      </c>
      <c r="DX20">
        <v>32856.300000000003</v>
      </c>
      <c r="DY20">
        <v>37125.5</v>
      </c>
      <c r="DZ20">
        <v>41885.800000000003</v>
      </c>
      <c r="EA20">
        <v>41923.4</v>
      </c>
      <c r="EB20">
        <v>47370.2</v>
      </c>
      <c r="EC20">
        <v>1.8429</v>
      </c>
      <c r="ED20">
        <v>2.26702</v>
      </c>
      <c r="EE20">
        <v>6.6995600000000002E-2</v>
      </c>
      <c r="EF20">
        <v>0</v>
      </c>
      <c r="EG20">
        <v>16.965499999999999</v>
      </c>
      <c r="EH20">
        <v>999.9</v>
      </c>
      <c r="EI20">
        <v>43.4</v>
      </c>
      <c r="EJ20">
        <v>22.6</v>
      </c>
      <c r="EK20">
        <v>11.86</v>
      </c>
      <c r="EL20">
        <v>63.149000000000001</v>
      </c>
      <c r="EM20">
        <v>11.273999999999999</v>
      </c>
      <c r="EN20">
        <v>1</v>
      </c>
      <c r="EO20">
        <v>-0.55993899999999996</v>
      </c>
      <c r="EP20">
        <v>1.9041699999999999</v>
      </c>
      <c r="EQ20">
        <v>20.226900000000001</v>
      </c>
      <c r="ER20">
        <v>5.2273199999999997</v>
      </c>
      <c r="ES20">
        <v>12.007400000000001</v>
      </c>
      <c r="ET20">
        <v>4.99</v>
      </c>
      <c r="EU20">
        <v>3.3050000000000002</v>
      </c>
      <c r="EV20">
        <v>6447</v>
      </c>
      <c r="EW20">
        <v>9999</v>
      </c>
      <c r="EX20">
        <v>503</v>
      </c>
      <c r="EY20">
        <v>61.9</v>
      </c>
      <c r="EZ20">
        <v>1.85226</v>
      </c>
      <c r="FA20">
        <v>1.8613500000000001</v>
      </c>
      <c r="FB20">
        <v>1.8603400000000001</v>
      </c>
      <c r="FC20">
        <v>1.8562399999999999</v>
      </c>
      <c r="FD20">
        <v>1.86066</v>
      </c>
      <c r="FE20">
        <v>1.8569899999999999</v>
      </c>
      <c r="FF20">
        <v>1.8590500000000001</v>
      </c>
      <c r="FG20">
        <v>1.86188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-2.6970000000000001</v>
      </c>
      <c r="FV20">
        <v>-0.35949999999999999</v>
      </c>
      <c r="FW20">
        <v>-1.2524443830756209</v>
      </c>
      <c r="FX20">
        <v>-4.0117494158234393E-3</v>
      </c>
      <c r="FY20">
        <v>1.087516141204025E-6</v>
      </c>
      <c r="FZ20">
        <v>-8.657206703991749E-11</v>
      </c>
      <c r="GA20">
        <v>-0.35955399999999749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3.1</v>
      </c>
      <c r="GJ20">
        <v>3</v>
      </c>
      <c r="GK20">
        <v>1.00708</v>
      </c>
      <c r="GL20">
        <v>2.36084</v>
      </c>
      <c r="GM20">
        <v>1.5942400000000001</v>
      </c>
      <c r="GN20">
        <v>2.31934</v>
      </c>
      <c r="GO20">
        <v>1.40015</v>
      </c>
      <c r="GP20">
        <v>2.3303199999999999</v>
      </c>
      <c r="GQ20">
        <v>25.327200000000001</v>
      </c>
      <c r="GR20">
        <v>14.7712</v>
      </c>
      <c r="GS20">
        <v>18</v>
      </c>
      <c r="GT20">
        <v>375.27499999999998</v>
      </c>
      <c r="GU20">
        <v>696.56600000000003</v>
      </c>
      <c r="GV20">
        <v>15.2315</v>
      </c>
      <c r="GW20">
        <v>19.732600000000001</v>
      </c>
      <c r="GX20">
        <v>30</v>
      </c>
      <c r="GY20">
        <v>19.632899999999999</v>
      </c>
      <c r="GZ20">
        <v>19.568899999999999</v>
      </c>
      <c r="HA20">
        <v>20.226900000000001</v>
      </c>
      <c r="HB20">
        <v>15</v>
      </c>
      <c r="HC20">
        <v>-30</v>
      </c>
      <c r="HD20">
        <v>15.2362</v>
      </c>
      <c r="HE20">
        <v>408.524</v>
      </c>
      <c r="HF20">
        <v>0</v>
      </c>
      <c r="HG20">
        <v>104.873</v>
      </c>
      <c r="HH20">
        <v>104.358</v>
      </c>
    </row>
    <row r="21" spans="1:216" x14ac:dyDescent="0.2">
      <c r="A21">
        <v>3</v>
      </c>
      <c r="B21">
        <v>1689728905.5</v>
      </c>
      <c r="C21">
        <v>121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1689728905.5</v>
      </c>
      <c r="M21">
        <f t="shared" si="0"/>
        <v>1.38136821801352E-3</v>
      </c>
      <c r="N21">
        <f t="shared" si="1"/>
        <v>1.3813682180135201</v>
      </c>
      <c r="O21">
        <f t="shared" si="2"/>
        <v>11.32783410501504</v>
      </c>
      <c r="P21">
        <f t="shared" si="3"/>
        <v>399.97699999999998</v>
      </c>
      <c r="Q21">
        <f t="shared" si="4"/>
        <v>247.066222296224</v>
      </c>
      <c r="R21">
        <f t="shared" si="5"/>
        <v>24.906527216075609</v>
      </c>
      <c r="S21">
        <f t="shared" si="6"/>
        <v>40.321327390355002</v>
      </c>
      <c r="T21">
        <f t="shared" si="7"/>
        <v>0.12508074562396265</v>
      </c>
      <c r="U21">
        <f t="shared" si="8"/>
        <v>3.9063108301033771</v>
      </c>
      <c r="V21">
        <f t="shared" si="9"/>
        <v>0.12289758989221714</v>
      </c>
      <c r="W21">
        <f t="shared" si="10"/>
        <v>7.700396762944986E-2</v>
      </c>
      <c r="X21">
        <f t="shared" si="11"/>
        <v>248.114307</v>
      </c>
      <c r="Y21">
        <f t="shared" si="12"/>
        <v>18.78354040076357</v>
      </c>
      <c r="Z21">
        <f t="shared" si="13"/>
        <v>18.78354040076357</v>
      </c>
      <c r="AA21">
        <f t="shared" si="14"/>
        <v>2.1755693707495154</v>
      </c>
      <c r="AB21">
        <f t="shared" si="15"/>
        <v>51.410517974230039</v>
      </c>
      <c r="AC21">
        <f t="shared" si="16"/>
        <v>1.0606631034725</v>
      </c>
      <c r="AD21">
        <f t="shared" si="17"/>
        <v>2.063124717016402</v>
      </c>
      <c r="AE21">
        <f t="shared" si="18"/>
        <v>1.1149062672770154</v>
      </c>
      <c r="AF21">
        <f t="shared" si="19"/>
        <v>-60.918338414396231</v>
      </c>
      <c r="AG21">
        <f t="shared" si="20"/>
        <v>-178.21571462045387</v>
      </c>
      <c r="AH21">
        <f t="shared" si="21"/>
        <v>-9.0195108804479247</v>
      </c>
      <c r="AI21">
        <f t="shared" si="22"/>
        <v>-3.9256915298011563E-2</v>
      </c>
      <c r="AJ21">
        <v>3</v>
      </c>
      <c r="AK21">
        <v>1</v>
      </c>
      <c r="AL21">
        <f t="shared" si="23"/>
        <v>1</v>
      </c>
      <c r="AM21">
        <f t="shared" si="24"/>
        <v>0</v>
      </c>
      <c r="AN21">
        <f t="shared" si="25"/>
        <v>54825.269725365652</v>
      </c>
      <c r="AO21">
        <f t="shared" si="26"/>
        <v>1500.18</v>
      </c>
      <c r="AP21">
        <f t="shared" si="27"/>
        <v>1264.6514999999999</v>
      </c>
      <c r="AQ21">
        <f t="shared" si="28"/>
        <v>0.84299984001919759</v>
      </c>
      <c r="AR21">
        <f t="shared" si="29"/>
        <v>0.16538969123705155</v>
      </c>
      <c r="AS21">
        <v>1689728905.5</v>
      </c>
      <c r="AT21">
        <v>399.97699999999998</v>
      </c>
      <c r="AU21">
        <v>408.27800000000002</v>
      </c>
      <c r="AV21">
        <v>10.5215</v>
      </c>
      <c r="AW21">
        <v>9.5664700000000007</v>
      </c>
      <c r="AX21">
        <v>402.67399999999998</v>
      </c>
      <c r="AY21">
        <v>10.8811</v>
      </c>
      <c r="AZ21">
        <v>400.01900000000001</v>
      </c>
      <c r="BA21">
        <v>100.709</v>
      </c>
      <c r="BB21">
        <v>0.100115</v>
      </c>
      <c r="BC21">
        <v>17.9373</v>
      </c>
      <c r="BD21">
        <v>17.930900000000001</v>
      </c>
      <c r="BE21">
        <v>999.9</v>
      </c>
      <c r="BF21">
        <v>0</v>
      </c>
      <c r="BG21">
        <v>0</v>
      </c>
      <c r="BH21">
        <v>9983.75</v>
      </c>
      <c r="BI21">
        <v>0</v>
      </c>
      <c r="BJ21">
        <v>51.072800000000001</v>
      </c>
      <c r="BK21">
        <v>-8.30063</v>
      </c>
      <c r="BL21">
        <v>404.23</v>
      </c>
      <c r="BM21">
        <v>412.221</v>
      </c>
      <c r="BN21">
        <v>0.95506899999999995</v>
      </c>
      <c r="BO21">
        <v>408.27800000000002</v>
      </c>
      <c r="BP21">
        <v>9.5664700000000007</v>
      </c>
      <c r="BQ21">
        <v>1.0596099999999999</v>
      </c>
      <c r="BR21">
        <v>0.96342499999999998</v>
      </c>
      <c r="BS21">
        <v>7.7628500000000003</v>
      </c>
      <c r="BT21">
        <v>6.3746900000000002</v>
      </c>
      <c r="BU21">
        <v>1500.18</v>
      </c>
      <c r="BV21">
        <v>0.90000800000000003</v>
      </c>
      <c r="BW21">
        <v>9.99921E-2</v>
      </c>
      <c r="BX21">
        <v>0</v>
      </c>
      <c r="BY21">
        <v>2.7389999999999999</v>
      </c>
      <c r="BZ21">
        <v>0</v>
      </c>
      <c r="CA21">
        <v>5568.62</v>
      </c>
      <c r="CB21">
        <v>12168.5</v>
      </c>
      <c r="CC21">
        <v>37.875</v>
      </c>
      <c r="CD21">
        <v>39.936999999999998</v>
      </c>
      <c r="CE21">
        <v>38.561999999999998</v>
      </c>
      <c r="CF21">
        <v>37.936999999999998</v>
      </c>
      <c r="CG21">
        <v>37</v>
      </c>
      <c r="CH21">
        <v>1350.17</v>
      </c>
      <c r="CI21">
        <v>150.01</v>
      </c>
      <c r="CJ21">
        <v>0</v>
      </c>
      <c r="CK21">
        <v>1689728917.2</v>
      </c>
      <c r="CL21">
        <v>0</v>
      </c>
      <c r="CM21">
        <v>1689728664.5</v>
      </c>
      <c r="CN21" t="s">
        <v>353</v>
      </c>
      <c r="CO21">
        <v>1689728659</v>
      </c>
      <c r="CP21">
        <v>1689728664.5</v>
      </c>
      <c r="CQ21">
        <v>91</v>
      </c>
      <c r="CR21">
        <v>0.183</v>
      </c>
      <c r="CS21">
        <v>2E-3</v>
      </c>
      <c r="CT21">
        <v>-2.7250000000000001</v>
      </c>
      <c r="CU21">
        <v>-0.36</v>
      </c>
      <c r="CV21">
        <v>409</v>
      </c>
      <c r="CW21">
        <v>10</v>
      </c>
      <c r="CX21">
        <v>0.33</v>
      </c>
      <c r="CY21">
        <v>0.13</v>
      </c>
      <c r="CZ21">
        <v>12.593087605396351</v>
      </c>
      <c r="DA21">
        <v>0.19568694878594711</v>
      </c>
      <c r="DB21">
        <v>5.6072683886111772E-2</v>
      </c>
      <c r="DC21">
        <v>1</v>
      </c>
      <c r="DD21">
        <v>408.28012500000011</v>
      </c>
      <c r="DE21">
        <v>-0.1021575985013764</v>
      </c>
      <c r="DF21">
        <v>1.6160426201060479E-2</v>
      </c>
      <c r="DG21">
        <v>-1</v>
      </c>
      <c r="DH21">
        <v>1499.9855</v>
      </c>
      <c r="DI21">
        <v>8.7498397542631709E-2</v>
      </c>
      <c r="DJ21">
        <v>9.772282230880347E-2</v>
      </c>
      <c r="DK21">
        <v>1</v>
      </c>
      <c r="DL21">
        <v>2</v>
      </c>
      <c r="DM21">
        <v>2</v>
      </c>
      <c r="DN21" t="s">
        <v>354</v>
      </c>
      <c r="DO21">
        <v>2.6970700000000001</v>
      </c>
      <c r="DP21">
        <v>2.7068599999999998</v>
      </c>
      <c r="DQ21">
        <v>9.5629900000000004E-2</v>
      </c>
      <c r="DR21">
        <v>9.6200900000000006E-2</v>
      </c>
      <c r="DS21">
        <v>6.5415299999999996E-2</v>
      </c>
      <c r="DT21">
        <v>5.8906199999999999E-2</v>
      </c>
      <c r="DU21">
        <v>27463.4</v>
      </c>
      <c r="DV21">
        <v>30982.9</v>
      </c>
      <c r="DW21">
        <v>28564.799999999999</v>
      </c>
      <c r="DX21">
        <v>32856.1</v>
      </c>
      <c r="DY21">
        <v>37128.300000000003</v>
      </c>
      <c r="DZ21">
        <v>41883.300000000003</v>
      </c>
      <c r="EA21">
        <v>41924.800000000003</v>
      </c>
      <c r="EB21">
        <v>47369.599999999999</v>
      </c>
      <c r="EC21">
        <v>1.8430200000000001</v>
      </c>
      <c r="ED21">
        <v>2.2671999999999999</v>
      </c>
      <c r="EE21">
        <v>5.9202299999999999E-2</v>
      </c>
      <c r="EF21">
        <v>0</v>
      </c>
      <c r="EG21">
        <v>16.947399999999998</v>
      </c>
      <c r="EH21">
        <v>999.9</v>
      </c>
      <c r="EI21">
        <v>43.4</v>
      </c>
      <c r="EJ21">
        <v>22.6</v>
      </c>
      <c r="EK21">
        <v>11.8605</v>
      </c>
      <c r="EL21">
        <v>63.0291</v>
      </c>
      <c r="EM21">
        <v>11.6106</v>
      </c>
      <c r="EN21">
        <v>1</v>
      </c>
      <c r="EO21">
        <v>-0.56062199999999995</v>
      </c>
      <c r="EP21">
        <v>1.42933</v>
      </c>
      <c r="EQ21">
        <v>20.234400000000001</v>
      </c>
      <c r="ER21">
        <v>5.2277699999999996</v>
      </c>
      <c r="ES21">
        <v>12.005599999999999</v>
      </c>
      <c r="ET21">
        <v>4.9897999999999998</v>
      </c>
      <c r="EU21">
        <v>3.3050000000000002</v>
      </c>
      <c r="EV21">
        <v>6448.6</v>
      </c>
      <c r="EW21">
        <v>9999</v>
      </c>
      <c r="EX21">
        <v>503</v>
      </c>
      <c r="EY21">
        <v>62</v>
      </c>
      <c r="EZ21">
        <v>1.85226</v>
      </c>
      <c r="FA21">
        <v>1.86141</v>
      </c>
      <c r="FB21">
        <v>1.8603499999999999</v>
      </c>
      <c r="FC21">
        <v>1.85632</v>
      </c>
      <c r="FD21">
        <v>1.86066</v>
      </c>
      <c r="FE21">
        <v>1.8569899999999999</v>
      </c>
      <c r="FF21">
        <v>1.85911</v>
      </c>
      <c r="FG21">
        <v>1.86189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-2.6970000000000001</v>
      </c>
      <c r="FV21">
        <v>-0.35959999999999998</v>
      </c>
      <c r="FW21">
        <v>-1.2524443830756209</v>
      </c>
      <c r="FX21">
        <v>-4.0117494158234393E-3</v>
      </c>
      <c r="FY21">
        <v>1.087516141204025E-6</v>
      </c>
      <c r="FZ21">
        <v>-8.657206703991749E-11</v>
      </c>
      <c r="GA21">
        <v>-0.35955399999999749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4.0999999999999996</v>
      </c>
      <c r="GJ21">
        <v>4</v>
      </c>
      <c r="GK21">
        <v>1.00708</v>
      </c>
      <c r="GL21">
        <v>2.36572</v>
      </c>
      <c r="GM21">
        <v>1.5942400000000001</v>
      </c>
      <c r="GN21">
        <v>2.32178</v>
      </c>
      <c r="GO21">
        <v>1.40015</v>
      </c>
      <c r="GP21">
        <v>2.34131</v>
      </c>
      <c r="GQ21">
        <v>25.3477</v>
      </c>
      <c r="GR21">
        <v>14.762499999999999</v>
      </c>
      <c r="GS21">
        <v>18</v>
      </c>
      <c r="GT21">
        <v>375.41300000000001</v>
      </c>
      <c r="GU21">
        <v>696.88499999999999</v>
      </c>
      <c r="GV21">
        <v>15.6128</v>
      </c>
      <c r="GW21">
        <v>19.738199999999999</v>
      </c>
      <c r="GX21">
        <v>30</v>
      </c>
      <c r="GY21">
        <v>19.643000000000001</v>
      </c>
      <c r="GZ21">
        <v>19.579499999999999</v>
      </c>
      <c r="HA21">
        <v>20.217500000000001</v>
      </c>
      <c r="HB21">
        <v>15</v>
      </c>
      <c r="HC21">
        <v>-30</v>
      </c>
      <c r="HD21">
        <v>15.6229</v>
      </c>
      <c r="HE21">
        <v>408.27300000000002</v>
      </c>
      <c r="HF21">
        <v>0</v>
      </c>
      <c r="HG21">
        <v>104.875</v>
      </c>
      <c r="HH21">
        <v>104.357</v>
      </c>
    </row>
    <row r="22" spans="1:216" x14ac:dyDescent="0.2">
      <c r="A22">
        <v>4</v>
      </c>
      <c r="B22">
        <v>1689728966</v>
      </c>
      <c r="C22">
        <v>181.5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1689728966</v>
      </c>
      <c r="M22">
        <f t="shared" si="0"/>
        <v>1.3535547871848361E-3</v>
      </c>
      <c r="N22">
        <f t="shared" si="1"/>
        <v>1.3535547871848361</v>
      </c>
      <c r="O22">
        <f t="shared" si="2"/>
        <v>10.899468159943131</v>
      </c>
      <c r="P22">
        <f t="shared" si="3"/>
        <v>399.99400000000003</v>
      </c>
      <c r="Q22">
        <f t="shared" si="4"/>
        <v>251.97018030777019</v>
      </c>
      <c r="R22">
        <f t="shared" si="5"/>
        <v>25.401174349669585</v>
      </c>
      <c r="S22">
        <f t="shared" si="6"/>
        <v>40.323491138560001</v>
      </c>
      <c r="T22">
        <f t="shared" si="7"/>
        <v>0.12443778143593025</v>
      </c>
      <c r="U22">
        <f t="shared" si="8"/>
        <v>3.9063378828378061</v>
      </c>
      <c r="V22">
        <f t="shared" si="9"/>
        <v>0.12227681825409376</v>
      </c>
      <c r="W22">
        <f t="shared" si="10"/>
        <v>7.6614039565976302E-2</v>
      </c>
      <c r="X22">
        <f t="shared" si="11"/>
        <v>206.74649699999998</v>
      </c>
      <c r="Y22">
        <f t="shared" si="12"/>
        <v>18.665152290697709</v>
      </c>
      <c r="Z22">
        <f t="shared" si="13"/>
        <v>18.665152290697709</v>
      </c>
      <c r="AA22">
        <f t="shared" si="14"/>
        <v>2.1595221411018426</v>
      </c>
      <c r="AB22">
        <f t="shared" si="15"/>
        <v>51.243458687238096</v>
      </c>
      <c r="AC22">
        <f t="shared" si="16"/>
        <v>1.0614209359360001</v>
      </c>
      <c r="AD22">
        <f t="shared" si="17"/>
        <v>2.0713296157746299</v>
      </c>
      <c r="AE22">
        <f t="shared" si="18"/>
        <v>1.0981012051658425</v>
      </c>
      <c r="AF22">
        <f t="shared" si="19"/>
        <v>-59.691766114851269</v>
      </c>
      <c r="AG22">
        <f t="shared" si="20"/>
        <v>-139.99582727529102</v>
      </c>
      <c r="AH22">
        <f t="shared" si="21"/>
        <v>-7.0831281774613792</v>
      </c>
      <c r="AI22">
        <f t="shared" si="22"/>
        <v>-2.4224567603710057E-2</v>
      </c>
      <c r="AJ22">
        <v>4</v>
      </c>
      <c r="AK22">
        <v>1</v>
      </c>
      <c r="AL22">
        <f t="shared" si="23"/>
        <v>1</v>
      </c>
      <c r="AM22">
        <f t="shared" si="24"/>
        <v>0</v>
      </c>
      <c r="AN22">
        <f t="shared" si="25"/>
        <v>54813.925788022942</v>
      </c>
      <c r="AO22">
        <f t="shared" si="26"/>
        <v>1250.06</v>
      </c>
      <c r="AP22">
        <f t="shared" si="27"/>
        <v>1053.8000999999999</v>
      </c>
      <c r="AQ22">
        <f t="shared" si="28"/>
        <v>0.8429996160184311</v>
      </c>
      <c r="AR22">
        <f t="shared" si="29"/>
        <v>0.16538925891557205</v>
      </c>
      <c r="AS22">
        <v>1689728966</v>
      </c>
      <c r="AT22">
        <v>399.99400000000003</v>
      </c>
      <c r="AU22">
        <v>407.98500000000001</v>
      </c>
      <c r="AV22">
        <v>10.5289</v>
      </c>
      <c r="AW22">
        <v>9.5934500000000007</v>
      </c>
      <c r="AX22">
        <v>402.69200000000001</v>
      </c>
      <c r="AY22">
        <v>10.888400000000001</v>
      </c>
      <c r="AZ22">
        <v>400.166</v>
      </c>
      <c r="BA22">
        <v>100.71</v>
      </c>
      <c r="BB22">
        <v>0.10024</v>
      </c>
      <c r="BC22">
        <v>18.000399999999999</v>
      </c>
      <c r="BD22">
        <v>17.895900000000001</v>
      </c>
      <c r="BE22">
        <v>999.9</v>
      </c>
      <c r="BF22">
        <v>0</v>
      </c>
      <c r="BG22">
        <v>0</v>
      </c>
      <c r="BH22">
        <v>9983.75</v>
      </c>
      <c r="BI22">
        <v>0</v>
      </c>
      <c r="BJ22">
        <v>54.3568</v>
      </c>
      <c r="BK22">
        <v>-7.9905999999999997</v>
      </c>
      <c r="BL22">
        <v>404.25099999999998</v>
      </c>
      <c r="BM22">
        <v>411.93700000000001</v>
      </c>
      <c r="BN22">
        <v>0.93544700000000003</v>
      </c>
      <c r="BO22">
        <v>407.98500000000001</v>
      </c>
      <c r="BP22">
        <v>9.5934500000000007</v>
      </c>
      <c r="BQ22">
        <v>1.06036</v>
      </c>
      <c r="BR22">
        <v>0.96615499999999999</v>
      </c>
      <c r="BS22">
        <v>7.7732900000000003</v>
      </c>
      <c r="BT22">
        <v>6.4157299999999999</v>
      </c>
      <c r="BU22">
        <v>1250.06</v>
      </c>
      <c r="BV22">
        <v>0.90001299999999995</v>
      </c>
      <c r="BW22">
        <v>9.9987000000000006E-2</v>
      </c>
      <c r="BX22">
        <v>0</v>
      </c>
      <c r="BY22">
        <v>2.1126999999999998</v>
      </c>
      <c r="BZ22">
        <v>0</v>
      </c>
      <c r="CA22">
        <v>5100.95</v>
      </c>
      <c r="CB22">
        <v>10139.700000000001</v>
      </c>
      <c r="CC22">
        <v>38.375</v>
      </c>
      <c r="CD22">
        <v>40.811999999999998</v>
      </c>
      <c r="CE22">
        <v>39.25</v>
      </c>
      <c r="CF22">
        <v>39</v>
      </c>
      <c r="CG22">
        <v>37.561999999999998</v>
      </c>
      <c r="CH22">
        <v>1125.07</v>
      </c>
      <c r="CI22">
        <v>124.99</v>
      </c>
      <c r="CJ22">
        <v>0</v>
      </c>
      <c r="CK22">
        <v>1689728977.8</v>
      </c>
      <c r="CL22">
        <v>0</v>
      </c>
      <c r="CM22">
        <v>1689728664.5</v>
      </c>
      <c r="CN22" t="s">
        <v>353</v>
      </c>
      <c r="CO22">
        <v>1689728659</v>
      </c>
      <c r="CP22">
        <v>1689728664.5</v>
      </c>
      <c r="CQ22">
        <v>91</v>
      </c>
      <c r="CR22">
        <v>0.183</v>
      </c>
      <c r="CS22">
        <v>2E-3</v>
      </c>
      <c r="CT22">
        <v>-2.7250000000000001</v>
      </c>
      <c r="CU22">
        <v>-0.36</v>
      </c>
      <c r="CV22">
        <v>409</v>
      </c>
      <c r="CW22">
        <v>10</v>
      </c>
      <c r="CX22">
        <v>0.33</v>
      </c>
      <c r="CY22">
        <v>0.13</v>
      </c>
      <c r="CZ22">
        <v>12.08851044516622</v>
      </c>
      <c r="DA22">
        <v>0.76802908944668735</v>
      </c>
      <c r="DB22">
        <v>9.0971660114452638E-2</v>
      </c>
      <c r="DC22">
        <v>1</v>
      </c>
      <c r="DD22">
        <v>407.95953658536592</v>
      </c>
      <c r="DE22">
        <v>0.34820905923376771</v>
      </c>
      <c r="DF22">
        <v>4.4995445602033772E-2</v>
      </c>
      <c r="DG22">
        <v>-1</v>
      </c>
      <c r="DH22">
        <v>1250.0163414634151</v>
      </c>
      <c r="DI22">
        <v>-0.17471546584726669</v>
      </c>
      <c r="DJ22">
        <v>0.13896404338520721</v>
      </c>
      <c r="DK22">
        <v>1</v>
      </c>
      <c r="DL22">
        <v>2</v>
      </c>
      <c r="DM22">
        <v>2</v>
      </c>
      <c r="DN22" t="s">
        <v>354</v>
      </c>
      <c r="DO22">
        <v>2.6974999999999998</v>
      </c>
      <c r="DP22">
        <v>2.7069899999999998</v>
      </c>
      <c r="DQ22">
        <v>9.5632200000000001E-2</v>
      </c>
      <c r="DR22">
        <v>9.6147300000000005E-2</v>
      </c>
      <c r="DS22">
        <v>6.5448500000000007E-2</v>
      </c>
      <c r="DT22">
        <v>5.9032500000000002E-2</v>
      </c>
      <c r="DU22">
        <v>27463.5</v>
      </c>
      <c r="DV22">
        <v>30984</v>
      </c>
      <c r="DW22">
        <v>28565</v>
      </c>
      <c r="DX22">
        <v>32855.300000000003</v>
      </c>
      <c r="DY22">
        <v>37126.5</v>
      </c>
      <c r="DZ22">
        <v>41876.6</v>
      </c>
      <c r="EA22">
        <v>41924.300000000003</v>
      </c>
      <c r="EB22">
        <v>47368.5</v>
      </c>
      <c r="EC22">
        <v>1.8427500000000001</v>
      </c>
      <c r="ED22">
        <v>2.26695</v>
      </c>
      <c r="EE22">
        <v>6.1050100000000003E-2</v>
      </c>
      <c r="EF22">
        <v>0</v>
      </c>
      <c r="EG22">
        <v>16.881599999999999</v>
      </c>
      <c r="EH22">
        <v>999.9</v>
      </c>
      <c r="EI22">
        <v>43.5</v>
      </c>
      <c r="EJ22">
        <v>22.6</v>
      </c>
      <c r="EK22">
        <v>11.888299999999999</v>
      </c>
      <c r="EL22">
        <v>62.899099999999997</v>
      </c>
      <c r="EM22">
        <v>10.9255</v>
      </c>
      <c r="EN22">
        <v>1</v>
      </c>
      <c r="EO22">
        <v>-0.55885200000000002</v>
      </c>
      <c r="EP22">
        <v>1.9262699999999999</v>
      </c>
      <c r="EQ22">
        <v>20.231400000000001</v>
      </c>
      <c r="ER22">
        <v>5.2282200000000003</v>
      </c>
      <c r="ES22">
        <v>12.0076</v>
      </c>
      <c r="ET22">
        <v>4.9898499999999997</v>
      </c>
      <c r="EU22">
        <v>3.3050000000000002</v>
      </c>
      <c r="EV22">
        <v>6450.1</v>
      </c>
      <c r="EW22">
        <v>9999</v>
      </c>
      <c r="EX22">
        <v>503</v>
      </c>
      <c r="EY22">
        <v>62</v>
      </c>
      <c r="EZ22">
        <v>1.85226</v>
      </c>
      <c r="FA22">
        <v>1.8614200000000001</v>
      </c>
      <c r="FB22">
        <v>1.8603400000000001</v>
      </c>
      <c r="FC22">
        <v>1.85625</v>
      </c>
      <c r="FD22">
        <v>1.86067</v>
      </c>
      <c r="FE22">
        <v>1.8569899999999999</v>
      </c>
      <c r="FF22">
        <v>1.85911</v>
      </c>
      <c r="FG22">
        <v>1.86188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-2.698</v>
      </c>
      <c r="FV22">
        <v>-0.35949999999999999</v>
      </c>
      <c r="FW22">
        <v>-1.2524443830756209</v>
      </c>
      <c r="FX22">
        <v>-4.0117494158234393E-3</v>
      </c>
      <c r="FY22">
        <v>1.087516141204025E-6</v>
      </c>
      <c r="FZ22">
        <v>-8.657206703991749E-11</v>
      </c>
      <c r="GA22">
        <v>-0.35955399999999749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5.0999999999999996</v>
      </c>
      <c r="GJ22">
        <v>5</v>
      </c>
      <c r="GK22">
        <v>1.00586</v>
      </c>
      <c r="GL22">
        <v>2.3547400000000001</v>
      </c>
      <c r="GM22">
        <v>1.5942400000000001</v>
      </c>
      <c r="GN22">
        <v>2.32178</v>
      </c>
      <c r="GO22">
        <v>1.40015</v>
      </c>
      <c r="GP22">
        <v>2.33521</v>
      </c>
      <c r="GQ22">
        <v>25.3477</v>
      </c>
      <c r="GR22">
        <v>14.7712</v>
      </c>
      <c r="GS22">
        <v>18</v>
      </c>
      <c r="GT22">
        <v>375.34100000000001</v>
      </c>
      <c r="GU22">
        <v>696.83600000000001</v>
      </c>
      <c r="GV22">
        <v>15.403600000000001</v>
      </c>
      <c r="GW22">
        <v>19.739899999999999</v>
      </c>
      <c r="GX22">
        <v>29.999600000000001</v>
      </c>
      <c r="GY22">
        <v>19.651399999999999</v>
      </c>
      <c r="GZ22">
        <v>19.591200000000001</v>
      </c>
      <c r="HA22">
        <v>20.2012</v>
      </c>
      <c r="HB22">
        <v>15</v>
      </c>
      <c r="HC22">
        <v>-30</v>
      </c>
      <c r="HD22">
        <v>15.4339</v>
      </c>
      <c r="HE22">
        <v>407.96899999999999</v>
      </c>
      <c r="HF22">
        <v>0</v>
      </c>
      <c r="HG22">
        <v>104.874</v>
      </c>
      <c r="HH22">
        <v>104.354</v>
      </c>
    </row>
    <row r="23" spans="1:216" x14ac:dyDescent="0.2">
      <c r="A23">
        <v>5</v>
      </c>
      <c r="B23">
        <v>1689729026.5</v>
      </c>
      <c r="C23">
        <v>242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1689729026.5</v>
      </c>
      <c r="M23">
        <f t="shared" si="0"/>
        <v>1.3454563760624467E-3</v>
      </c>
      <c r="N23">
        <f t="shared" si="1"/>
        <v>1.3454563760624467</v>
      </c>
      <c r="O23">
        <f t="shared" si="2"/>
        <v>10.17975473325561</v>
      </c>
      <c r="P23">
        <f t="shared" si="3"/>
        <v>400.02199999999999</v>
      </c>
      <c r="Q23">
        <f t="shared" si="4"/>
        <v>264.59757776373033</v>
      </c>
      <c r="R23">
        <f t="shared" si="5"/>
        <v>26.674712614987044</v>
      </c>
      <c r="S23">
        <f t="shared" si="6"/>
        <v>40.327171472448008</v>
      </c>
      <c r="T23">
        <f t="shared" si="7"/>
        <v>0.12750301312294424</v>
      </c>
      <c r="U23">
        <f t="shared" si="8"/>
        <v>3.900931685460332</v>
      </c>
      <c r="V23">
        <f t="shared" si="9"/>
        <v>0.12523224154477691</v>
      </c>
      <c r="W23">
        <f t="shared" si="10"/>
        <v>7.8470802253041302E-2</v>
      </c>
      <c r="X23">
        <f t="shared" si="11"/>
        <v>165.36162743837852</v>
      </c>
      <c r="Y23">
        <f t="shared" si="12"/>
        <v>18.427933610319116</v>
      </c>
      <c r="Z23">
        <f t="shared" si="13"/>
        <v>18.427933610319116</v>
      </c>
      <c r="AA23">
        <f t="shared" si="14"/>
        <v>2.1276797630617952</v>
      </c>
      <c r="AB23">
        <f t="shared" si="15"/>
        <v>51.426906709237187</v>
      </c>
      <c r="AC23">
        <f t="shared" si="16"/>
        <v>1.0617157033343998</v>
      </c>
      <c r="AD23">
        <f t="shared" si="17"/>
        <v>2.0645140283028081</v>
      </c>
      <c r="AE23">
        <f t="shared" si="18"/>
        <v>1.0659640597273954</v>
      </c>
      <c r="AF23">
        <f t="shared" si="19"/>
        <v>-59.334626184353901</v>
      </c>
      <c r="AG23">
        <f t="shared" si="20"/>
        <v>-100.93341171619305</v>
      </c>
      <c r="AH23">
        <f t="shared" si="21"/>
        <v>-5.1062066080814246</v>
      </c>
      <c r="AI23">
        <f t="shared" si="22"/>
        <v>-1.2617070249874018E-2</v>
      </c>
      <c r="AJ23">
        <v>3</v>
      </c>
      <c r="AK23">
        <v>1</v>
      </c>
      <c r="AL23">
        <f t="shared" si="23"/>
        <v>1</v>
      </c>
      <c r="AM23">
        <f t="shared" si="24"/>
        <v>0</v>
      </c>
      <c r="AN23">
        <f t="shared" si="25"/>
        <v>54719.473513519675</v>
      </c>
      <c r="AO23">
        <f t="shared" si="26"/>
        <v>999.82600000000002</v>
      </c>
      <c r="AP23">
        <f t="shared" si="27"/>
        <v>842.85352799915995</v>
      </c>
      <c r="AQ23">
        <f t="shared" si="28"/>
        <v>0.84300021003570613</v>
      </c>
      <c r="AR23">
        <f t="shared" si="29"/>
        <v>0.1653904053689127</v>
      </c>
      <c r="AS23">
        <v>1689729026.5</v>
      </c>
      <c r="AT23">
        <v>400.02199999999999</v>
      </c>
      <c r="AU23">
        <v>407.51</v>
      </c>
      <c r="AV23">
        <v>10.531599999999999</v>
      </c>
      <c r="AW23">
        <v>9.6015099999999993</v>
      </c>
      <c r="AX23">
        <v>402.71899999999999</v>
      </c>
      <c r="AY23">
        <v>10.8911</v>
      </c>
      <c r="AZ23">
        <v>400.06299999999999</v>
      </c>
      <c r="BA23">
        <v>100.712</v>
      </c>
      <c r="BB23">
        <v>0.100384</v>
      </c>
      <c r="BC23">
        <v>17.948</v>
      </c>
      <c r="BD23">
        <v>17.730799999999999</v>
      </c>
      <c r="BE23">
        <v>999.9</v>
      </c>
      <c r="BF23">
        <v>0</v>
      </c>
      <c r="BG23">
        <v>0</v>
      </c>
      <c r="BH23">
        <v>9963.75</v>
      </c>
      <c r="BI23">
        <v>0</v>
      </c>
      <c r="BJ23">
        <v>54.956299999999999</v>
      </c>
      <c r="BK23">
        <v>-7.4886200000000001</v>
      </c>
      <c r="BL23">
        <v>404.28</v>
      </c>
      <c r="BM23">
        <v>411.46100000000001</v>
      </c>
      <c r="BN23">
        <v>0.93005800000000005</v>
      </c>
      <c r="BO23">
        <v>407.51</v>
      </c>
      <c r="BP23">
        <v>9.6015099999999993</v>
      </c>
      <c r="BQ23">
        <v>1.0606599999999999</v>
      </c>
      <c r="BR23">
        <v>0.96699000000000002</v>
      </c>
      <c r="BS23">
        <v>7.7773700000000003</v>
      </c>
      <c r="BT23">
        <v>6.4282700000000004</v>
      </c>
      <c r="BU23">
        <v>999.82600000000002</v>
      </c>
      <c r="BV23">
        <v>0.89999300000000004</v>
      </c>
      <c r="BW23">
        <v>0.100007</v>
      </c>
      <c r="BX23">
        <v>0</v>
      </c>
      <c r="BY23">
        <v>2.7564000000000002</v>
      </c>
      <c r="BZ23">
        <v>0</v>
      </c>
      <c r="CA23">
        <v>4580.1000000000004</v>
      </c>
      <c r="CB23">
        <v>8109.87</v>
      </c>
      <c r="CC23">
        <v>38.625</v>
      </c>
      <c r="CD23">
        <v>41.436999999999998</v>
      </c>
      <c r="CE23">
        <v>39.811999999999998</v>
      </c>
      <c r="CF23">
        <v>39.811999999999998</v>
      </c>
      <c r="CG23">
        <v>37.936999999999998</v>
      </c>
      <c r="CH23">
        <v>899.84</v>
      </c>
      <c r="CI23">
        <v>99.99</v>
      </c>
      <c r="CJ23">
        <v>0</v>
      </c>
      <c r="CK23">
        <v>1689729038.4000001</v>
      </c>
      <c r="CL23">
        <v>0</v>
      </c>
      <c r="CM23">
        <v>1689728664.5</v>
      </c>
      <c r="CN23" t="s">
        <v>353</v>
      </c>
      <c r="CO23">
        <v>1689728659</v>
      </c>
      <c r="CP23">
        <v>1689728664.5</v>
      </c>
      <c r="CQ23">
        <v>91</v>
      </c>
      <c r="CR23">
        <v>0.183</v>
      </c>
      <c r="CS23">
        <v>2E-3</v>
      </c>
      <c r="CT23">
        <v>-2.7250000000000001</v>
      </c>
      <c r="CU23">
        <v>-0.36</v>
      </c>
      <c r="CV23">
        <v>409</v>
      </c>
      <c r="CW23">
        <v>10</v>
      </c>
      <c r="CX23">
        <v>0.33</v>
      </c>
      <c r="CY23">
        <v>0.13</v>
      </c>
      <c r="CZ23">
        <v>11.365929955214931</v>
      </c>
      <c r="DA23">
        <v>1.13797845926439</v>
      </c>
      <c r="DB23">
        <v>0.1181146011718214</v>
      </c>
      <c r="DC23">
        <v>1</v>
      </c>
      <c r="DD23">
        <v>407.5015365853659</v>
      </c>
      <c r="DE23">
        <v>0.323937282230426</v>
      </c>
      <c r="DF23">
        <v>4.7439356698317371E-2</v>
      </c>
      <c r="DG23">
        <v>-1</v>
      </c>
      <c r="DH23">
        <v>1000.003536585366</v>
      </c>
      <c r="DI23">
        <v>0.1128300028090838</v>
      </c>
      <c r="DJ23">
        <v>0.14283575721631059</v>
      </c>
      <c r="DK23">
        <v>1</v>
      </c>
      <c r="DL23">
        <v>2</v>
      </c>
      <c r="DM23">
        <v>2</v>
      </c>
      <c r="DN23" t="s">
        <v>354</v>
      </c>
      <c r="DO23">
        <v>2.6971799999999999</v>
      </c>
      <c r="DP23">
        <v>2.70696</v>
      </c>
      <c r="DQ23">
        <v>9.5637799999999995E-2</v>
      </c>
      <c r="DR23">
        <v>9.6063499999999996E-2</v>
      </c>
      <c r="DS23">
        <v>6.5461199999999997E-2</v>
      </c>
      <c r="DT23">
        <v>5.9070900000000003E-2</v>
      </c>
      <c r="DU23">
        <v>27463.7</v>
      </c>
      <c r="DV23">
        <v>30987.3</v>
      </c>
      <c r="DW23">
        <v>28565.4</v>
      </c>
      <c r="DX23">
        <v>32855.9</v>
      </c>
      <c r="DY23">
        <v>37126.800000000003</v>
      </c>
      <c r="DZ23">
        <v>41875.9</v>
      </c>
      <c r="EA23">
        <v>41925.300000000003</v>
      </c>
      <c r="EB23">
        <v>47369.599999999999</v>
      </c>
      <c r="EC23">
        <v>1.84277</v>
      </c>
      <c r="ED23">
        <v>2.2669299999999999</v>
      </c>
      <c r="EE23">
        <v>5.8818599999999999E-2</v>
      </c>
      <c r="EF23">
        <v>0</v>
      </c>
      <c r="EG23">
        <v>16.753299999999999</v>
      </c>
      <c r="EH23">
        <v>999.9</v>
      </c>
      <c r="EI23">
        <v>43.6</v>
      </c>
      <c r="EJ23">
        <v>22.6</v>
      </c>
      <c r="EK23">
        <v>11.914999999999999</v>
      </c>
      <c r="EL23">
        <v>63.109099999999998</v>
      </c>
      <c r="EM23">
        <v>11.338100000000001</v>
      </c>
      <c r="EN23">
        <v>1</v>
      </c>
      <c r="EO23">
        <v>-0.56021299999999996</v>
      </c>
      <c r="EP23">
        <v>1.3085100000000001</v>
      </c>
      <c r="EQ23">
        <v>20.2394</v>
      </c>
      <c r="ER23">
        <v>5.22912</v>
      </c>
      <c r="ES23">
        <v>12.006399999999999</v>
      </c>
      <c r="ET23">
        <v>4.9902499999999996</v>
      </c>
      <c r="EU23">
        <v>3.3050000000000002</v>
      </c>
      <c r="EV23">
        <v>6451.3</v>
      </c>
      <c r="EW23">
        <v>9999</v>
      </c>
      <c r="EX23">
        <v>503</v>
      </c>
      <c r="EY23">
        <v>62</v>
      </c>
      <c r="EZ23">
        <v>1.85226</v>
      </c>
      <c r="FA23">
        <v>1.86138</v>
      </c>
      <c r="FB23">
        <v>1.86026</v>
      </c>
      <c r="FC23">
        <v>1.85623</v>
      </c>
      <c r="FD23">
        <v>1.86066</v>
      </c>
      <c r="FE23">
        <v>1.8569899999999999</v>
      </c>
      <c r="FF23">
        <v>1.85907</v>
      </c>
      <c r="FG23">
        <v>1.86188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-2.6970000000000001</v>
      </c>
      <c r="FV23">
        <v>-0.35949999999999999</v>
      </c>
      <c r="FW23">
        <v>-1.2524443830756209</v>
      </c>
      <c r="FX23">
        <v>-4.0117494158234393E-3</v>
      </c>
      <c r="FY23">
        <v>1.087516141204025E-6</v>
      </c>
      <c r="FZ23">
        <v>-8.657206703991749E-11</v>
      </c>
      <c r="GA23">
        <v>-0.35955399999999749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6.1</v>
      </c>
      <c r="GJ23">
        <v>6</v>
      </c>
      <c r="GK23">
        <v>1.00586</v>
      </c>
      <c r="GL23">
        <v>2.36206</v>
      </c>
      <c r="GM23">
        <v>1.5942400000000001</v>
      </c>
      <c r="GN23">
        <v>2.32178</v>
      </c>
      <c r="GO23">
        <v>1.40015</v>
      </c>
      <c r="GP23">
        <v>2.3315399999999999</v>
      </c>
      <c r="GQ23">
        <v>25.3477</v>
      </c>
      <c r="GR23">
        <v>14.7712</v>
      </c>
      <c r="GS23">
        <v>18</v>
      </c>
      <c r="GT23">
        <v>375.404</v>
      </c>
      <c r="GU23">
        <v>696.91499999999996</v>
      </c>
      <c r="GV23">
        <v>15.822900000000001</v>
      </c>
      <c r="GW23">
        <v>19.743300000000001</v>
      </c>
      <c r="GX23">
        <v>30</v>
      </c>
      <c r="GY23">
        <v>19.658100000000001</v>
      </c>
      <c r="GZ23">
        <v>19.597899999999999</v>
      </c>
      <c r="HA23">
        <v>20.183399999999999</v>
      </c>
      <c r="HB23">
        <v>15</v>
      </c>
      <c r="HC23">
        <v>-30</v>
      </c>
      <c r="HD23">
        <v>15.8611</v>
      </c>
      <c r="HE23">
        <v>407.47199999999998</v>
      </c>
      <c r="HF23">
        <v>0</v>
      </c>
      <c r="HG23">
        <v>104.877</v>
      </c>
      <c r="HH23">
        <v>104.35599999999999</v>
      </c>
    </row>
    <row r="24" spans="1:216" x14ac:dyDescent="0.2">
      <c r="A24">
        <v>6</v>
      </c>
      <c r="B24">
        <v>1689729087</v>
      </c>
      <c r="C24">
        <v>302.5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1689729087</v>
      </c>
      <c r="M24">
        <f t="shared" si="0"/>
        <v>1.3325159258987039E-3</v>
      </c>
      <c r="N24">
        <f t="shared" si="1"/>
        <v>1.3325159258987038</v>
      </c>
      <c r="O24">
        <f t="shared" si="2"/>
        <v>9.2999497347639473</v>
      </c>
      <c r="P24">
        <f t="shared" si="3"/>
        <v>399.99</v>
      </c>
      <c r="Q24">
        <f t="shared" si="4"/>
        <v>276.58696802968706</v>
      </c>
      <c r="R24">
        <f t="shared" si="5"/>
        <v>27.883899167490867</v>
      </c>
      <c r="S24">
        <f t="shared" si="6"/>
        <v>40.324679457809999</v>
      </c>
      <c r="T24">
        <f t="shared" si="7"/>
        <v>0.12839772462723911</v>
      </c>
      <c r="U24">
        <f t="shared" si="8"/>
        <v>3.908320608815874</v>
      </c>
      <c r="V24">
        <f t="shared" si="9"/>
        <v>0.12609955150724567</v>
      </c>
      <c r="W24">
        <f t="shared" si="10"/>
        <v>7.9015275164451282E-2</v>
      </c>
      <c r="X24">
        <f t="shared" si="11"/>
        <v>124.04799889543897</v>
      </c>
      <c r="Y24">
        <f t="shared" si="12"/>
        <v>18.282871998988856</v>
      </c>
      <c r="Z24">
        <f t="shared" si="13"/>
        <v>18.282871998988856</v>
      </c>
      <c r="AA24">
        <f t="shared" si="14"/>
        <v>2.1084113756134255</v>
      </c>
      <c r="AB24">
        <f t="shared" si="15"/>
        <v>51.206872074276156</v>
      </c>
      <c r="AC24">
        <f t="shared" si="16"/>
        <v>1.0598296400813001</v>
      </c>
      <c r="AD24">
        <f t="shared" si="17"/>
        <v>2.0697019699699779</v>
      </c>
      <c r="AE24">
        <f t="shared" si="18"/>
        <v>1.0485817355321254</v>
      </c>
      <c r="AF24">
        <f t="shared" si="19"/>
        <v>-58.763952332132838</v>
      </c>
      <c r="AG24">
        <f t="shared" si="20"/>
        <v>-62.152187331720064</v>
      </c>
      <c r="AH24">
        <f t="shared" si="21"/>
        <v>-3.1366245598477307</v>
      </c>
      <c r="AI24">
        <f t="shared" si="22"/>
        <v>-4.7653282616693105E-3</v>
      </c>
      <c r="AJ24">
        <v>3</v>
      </c>
      <c r="AK24">
        <v>1</v>
      </c>
      <c r="AL24">
        <f t="shared" si="23"/>
        <v>1</v>
      </c>
      <c r="AM24">
        <f t="shared" si="24"/>
        <v>0</v>
      </c>
      <c r="AN24">
        <f t="shared" si="25"/>
        <v>54854.64856764966</v>
      </c>
      <c r="AO24">
        <f t="shared" si="26"/>
        <v>750.04200000000003</v>
      </c>
      <c r="AP24">
        <f t="shared" si="27"/>
        <v>632.2846560079995</v>
      </c>
      <c r="AQ24">
        <f t="shared" si="28"/>
        <v>0.84299900006666229</v>
      </c>
      <c r="AR24">
        <f t="shared" si="29"/>
        <v>0.16538807012865808</v>
      </c>
      <c r="AS24">
        <v>1689729087</v>
      </c>
      <c r="AT24">
        <v>399.99</v>
      </c>
      <c r="AU24">
        <v>406.85899999999998</v>
      </c>
      <c r="AV24">
        <v>10.512700000000001</v>
      </c>
      <c r="AW24">
        <v>9.5916300000000003</v>
      </c>
      <c r="AX24">
        <v>402.68700000000001</v>
      </c>
      <c r="AY24">
        <v>10.872299999999999</v>
      </c>
      <c r="AZ24">
        <v>400.10300000000001</v>
      </c>
      <c r="BA24">
        <v>100.714</v>
      </c>
      <c r="BB24">
        <v>0.100219</v>
      </c>
      <c r="BC24">
        <v>17.9879</v>
      </c>
      <c r="BD24">
        <v>17.685400000000001</v>
      </c>
      <c r="BE24">
        <v>999.9</v>
      </c>
      <c r="BF24">
        <v>0</v>
      </c>
      <c r="BG24">
        <v>0</v>
      </c>
      <c r="BH24">
        <v>9990.6200000000008</v>
      </c>
      <c r="BI24">
        <v>0</v>
      </c>
      <c r="BJ24">
        <v>47.752899999999997</v>
      </c>
      <c r="BK24">
        <v>-6.8697499999999998</v>
      </c>
      <c r="BL24">
        <v>404.23899999999998</v>
      </c>
      <c r="BM24">
        <v>410.8</v>
      </c>
      <c r="BN24">
        <v>0.92111699999999996</v>
      </c>
      <c r="BO24">
        <v>406.85899999999998</v>
      </c>
      <c r="BP24">
        <v>9.5916300000000003</v>
      </c>
      <c r="BQ24">
        <v>1.0587800000000001</v>
      </c>
      <c r="BR24">
        <v>0.96600799999999998</v>
      </c>
      <c r="BS24">
        <v>7.7513300000000003</v>
      </c>
      <c r="BT24">
        <v>6.4135299999999997</v>
      </c>
      <c r="BU24">
        <v>750.04200000000003</v>
      </c>
      <c r="BV24">
        <v>0.90003699999999998</v>
      </c>
      <c r="BW24">
        <v>9.9963200000000002E-2</v>
      </c>
      <c r="BX24">
        <v>0</v>
      </c>
      <c r="BY24">
        <v>2.6375000000000002</v>
      </c>
      <c r="BZ24">
        <v>0</v>
      </c>
      <c r="CA24">
        <v>3870.98</v>
      </c>
      <c r="CB24">
        <v>6083.89</v>
      </c>
      <c r="CC24">
        <v>38.75</v>
      </c>
      <c r="CD24">
        <v>41.936999999999998</v>
      </c>
      <c r="CE24">
        <v>40.25</v>
      </c>
      <c r="CF24">
        <v>40.375</v>
      </c>
      <c r="CG24">
        <v>38.186999999999998</v>
      </c>
      <c r="CH24">
        <v>675.07</v>
      </c>
      <c r="CI24">
        <v>74.98</v>
      </c>
      <c r="CJ24">
        <v>0</v>
      </c>
      <c r="CK24">
        <v>1689729099</v>
      </c>
      <c r="CL24">
        <v>0</v>
      </c>
      <c r="CM24">
        <v>1689728664.5</v>
      </c>
      <c r="CN24" t="s">
        <v>353</v>
      </c>
      <c r="CO24">
        <v>1689728659</v>
      </c>
      <c r="CP24">
        <v>1689728664.5</v>
      </c>
      <c r="CQ24">
        <v>91</v>
      </c>
      <c r="CR24">
        <v>0.183</v>
      </c>
      <c r="CS24">
        <v>2E-3</v>
      </c>
      <c r="CT24">
        <v>-2.7250000000000001</v>
      </c>
      <c r="CU24">
        <v>-0.36</v>
      </c>
      <c r="CV24">
        <v>409</v>
      </c>
      <c r="CW24">
        <v>10</v>
      </c>
      <c r="CX24">
        <v>0.33</v>
      </c>
      <c r="CY24">
        <v>0.13</v>
      </c>
      <c r="CZ24">
        <v>10.218217093198509</v>
      </c>
      <c r="DA24">
        <v>0.39943416094514622</v>
      </c>
      <c r="DB24">
        <v>6.967582565416966E-2</v>
      </c>
      <c r="DC24">
        <v>1</v>
      </c>
      <c r="DD24">
        <v>406.81757499999998</v>
      </c>
      <c r="DE24">
        <v>2.7545966228315628E-2</v>
      </c>
      <c r="DF24">
        <v>2.3385772918595268E-2</v>
      </c>
      <c r="DG24">
        <v>-1</v>
      </c>
      <c r="DH24">
        <v>749.9947317073171</v>
      </c>
      <c r="DI24">
        <v>0.27682289602386712</v>
      </c>
      <c r="DJ24">
        <v>0.1387290787374017</v>
      </c>
      <c r="DK24">
        <v>1</v>
      </c>
      <c r="DL24">
        <v>2</v>
      </c>
      <c r="DM24">
        <v>2</v>
      </c>
      <c r="DN24" t="s">
        <v>354</v>
      </c>
      <c r="DO24">
        <v>2.69733</v>
      </c>
      <c r="DP24">
        <v>2.70703</v>
      </c>
      <c r="DQ24">
        <v>9.5634999999999998E-2</v>
      </c>
      <c r="DR24">
        <v>9.5950300000000002E-2</v>
      </c>
      <c r="DS24">
        <v>6.5376900000000002E-2</v>
      </c>
      <c r="DT24">
        <v>5.9026200000000001E-2</v>
      </c>
      <c r="DU24">
        <v>27463.7</v>
      </c>
      <c r="DV24">
        <v>30990.7</v>
      </c>
      <c r="DW24">
        <v>28565.3</v>
      </c>
      <c r="DX24">
        <v>32855.300000000003</v>
      </c>
      <c r="DY24">
        <v>37129.599999999999</v>
      </c>
      <c r="DZ24">
        <v>41877.199999999997</v>
      </c>
      <c r="EA24">
        <v>41924.5</v>
      </c>
      <c r="EB24">
        <v>47368.800000000003</v>
      </c>
      <c r="EC24">
        <v>1.8430500000000001</v>
      </c>
      <c r="ED24">
        <v>2.2673000000000001</v>
      </c>
      <c r="EE24">
        <v>6.2398599999999999E-2</v>
      </c>
      <c r="EF24">
        <v>0</v>
      </c>
      <c r="EG24">
        <v>16.648299999999999</v>
      </c>
      <c r="EH24">
        <v>999.9</v>
      </c>
      <c r="EI24">
        <v>43.6</v>
      </c>
      <c r="EJ24">
        <v>22.6</v>
      </c>
      <c r="EK24">
        <v>11.914199999999999</v>
      </c>
      <c r="EL24">
        <v>63.0991</v>
      </c>
      <c r="EM24">
        <v>11.414300000000001</v>
      </c>
      <c r="EN24">
        <v>1</v>
      </c>
      <c r="EO24">
        <v>-0.55923299999999998</v>
      </c>
      <c r="EP24">
        <v>1.87429</v>
      </c>
      <c r="EQ24">
        <v>20.235499999999998</v>
      </c>
      <c r="ER24">
        <v>5.2288199999999998</v>
      </c>
      <c r="ES24">
        <v>12.0076</v>
      </c>
      <c r="ET24">
        <v>4.9907500000000002</v>
      </c>
      <c r="EU24">
        <v>3.3050000000000002</v>
      </c>
      <c r="EV24">
        <v>6452.9</v>
      </c>
      <c r="EW24">
        <v>9999</v>
      </c>
      <c r="EX24">
        <v>503</v>
      </c>
      <c r="EY24">
        <v>62</v>
      </c>
      <c r="EZ24">
        <v>1.8523000000000001</v>
      </c>
      <c r="FA24">
        <v>1.8614200000000001</v>
      </c>
      <c r="FB24">
        <v>1.8602799999999999</v>
      </c>
      <c r="FC24">
        <v>1.85632</v>
      </c>
      <c r="FD24">
        <v>1.86066</v>
      </c>
      <c r="FE24">
        <v>1.8569899999999999</v>
      </c>
      <c r="FF24">
        <v>1.8591299999999999</v>
      </c>
      <c r="FG24">
        <v>1.86189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-2.6970000000000001</v>
      </c>
      <c r="FV24">
        <v>-0.35959999999999998</v>
      </c>
      <c r="FW24">
        <v>-1.2524443830756209</v>
      </c>
      <c r="FX24">
        <v>-4.0117494158234393E-3</v>
      </c>
      <c r="FY24">
        <v>1.087516141204025E-6</v>
      </c>
      <c r="FZ24">
        <v>-8.657206703991749E-11</v>
      </c>
      <c r="GA24">
        <v>-0.35955399999999749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7.1</v>
      </c>
      <c r="GJ24">
        <v>7</v>
      </c>
      <c r="GK24">
        <v>1.00464</v>
      </c>
      <c r="GL24">
        <v>2.36572</v>
      </c>
      <c r="GM24">
        <v>1.5942400000000001</v>
      </c>
      <c r="GN24">
        <v>2.32178</v>
      </c>
      <c r="GO24">
        <v>1.40015</v>
      </c>
      <c r="GP24">
        <v>2.2509800000000002</v>
      </c>
      <c r="GQ24">
        <v>25.327200000000001</v>
      </c>
      <c r="GR24">
        <v>14.7537</v>
      </c>
      <c r="GS24">
        <v>18</v>
      </c>
      <c r="GT24">
        <v>375.48</v>
      </c>
      <c r="GU24">
        <v>697.15</v>
      </c>
      <c r="GV24">
        <v>15.7463</v>
      </c>
      <c r="GW24">
        <v>19.7286</v>
      </c>
      <c r="GX24">
        <v>29.9999</v>
      </c>
      <c r="GY24">
        <v>19.650200000000002</v>
      </c>
      <c r="GZ24">
        <v>19.591000000000001</v>
      </c>
      <c r="HA24">
        <v>20.156300000000002</v>
      </c>
      <c r="HB24">
        <v>15</v>
      </c>
      <c r="HC24">
        <v>-30</v>
      </c>
      <c r="HD24">
        <v>15.768700000000001</v>
      </c>
      <c r="HE24">
        <v>406.69600000000003</v>
      </c>
      <c r="HF24">
        <v>0</v>
      </c>
      <c r="HG24">
        <v>104.875</v>
      </c>
      <c r="HH24">
        <v>104.355</v>
      </c>
    </row>
    <row r="25" spans="1:216" x14ac:dyDescent="0.2">
      <c r="A25">
        <v>7</v>
      </c>
      <c r="B25">
        <v>1689729147.5</v>
      </c>
      <c r="C25">
        <v>363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1689729147.5</v>
      </c>
      <c r="M25">
        <f t="shared" si="0"/>
        <v>1.3389049165707114E-3</v>
      </c>
      <c r="N25">
        <f t="shared" si="1"/>
        <v>1.3389049165707114</v>
      </c>
      <c r="O25">
        <f t="shared" si="2"/>
        <v>8.4332253528948069</v>
      </c>
      <c r="P25">
        <f t="shared" si="3"/>
        <v>399.983</v>
      </c>
      <c r="Q25">
        <f t="shared" si="4"/>
        <v>289.27071912566709</v>
      </c>
      <c r="R25">
        <f t="shared" si="5"/>
        <v>29.16265716820056</v>
      </c>
      <c r="S25">
        <f t="shared" si="6"/>
        <v>40.324050555012995</v>
      </c>
      <c r="T25">
        <f t="shared" si="7"/>
        <v>0.13058882764429808</v>
      </c>
      <c r="U25">
        <f t="shared" si="8"/>
        <v>3.9008136494844954</v>
      </c>
      <c r="V25">
        <f t="shared" si="9"/>
        <v>0.12820784762372642</v>
      </c>
      <c r="W25">
        <f t="shared" si="10"/>
        <v>8.0340210492474001E-2</v>
      </c>
      <c r="X25">
        <f t="shared" si="11"/>
        <v>99.205875650154198</v>
      </c>
      <c r="Y25">
        <f t="shared" si="12"/>
        <v>18.180486579230358</v>
      </c>
      <c r="Z25">
        <f t="shared" si="13"/>
        <v>18.180486579230358</v>
      </c>
      <c r="AA25">
        <f t="shared" si="14"/>
        <v>2.0949039170248853</v>
      </c>
      <c r="AB25">
        <f t="shared" si="15"/>
        <v>51.109895618706112</v>
      </c>
      <c r="AC25">
        <f t="shared" si="16"/>
        <v>1.0585412340589</v>
      </c>
      <c r="AD25">
        <f t="shared" si="17"/>
        <v>2.0711081899988777</v>
      </c>
      <c r="AE25">
        <f t="shared" si="18"/>
        <v>1.0363626829659853</v>
      </c>
      <c r="AF25">
        <f t="shared" si="19"/>
        <v>-59.045706820768373</v>
      </c>
      <c r="AG25">
        <f t="shared" si="20"/>
        <v>-38.22983858584255</v>
      </c>
      <c r="AH25">
        <f t="shared" si="21"/>
        <v>-1.9321398098538791</v>
      </c>
      <c r="AI25">
        <f t="shared" si="22"/>
        <v>-1.8095663106052484E-3</v>
      </c>
      <c r="AJ25">
        <v>3</v>
      </c>
      <c r="AK25">
        <v>1</v>
      </c>
      <c r="AL25">
        <f t="shared" si="23"/>
        <v>1</v>
      </c>
      <c r="AM25">
        <f t="shared" si="24"/>
        <v>0</v>
      </c>
      <c r="AN25">
        <f t="shared" si="25"/>
        <v>54707.705336157851</v>
      </c>
      <c r="AO25">
        <f t="shared" si="26"/>
        <v>599.82399999999996</v>
      </c>
      <c r="AP25">
        <f t="shared" si="27"/>
        <v>505.6521419948985</v>
      </c>
      <c r="AQ25">
        <f t="shared" si="28"/>
        <v>0.84300085024090154</v>
      </c>
      <c r="AR25">
        <f t="shared" si="29"/>
        <v>0.16539164096494005</v>
      </c>
      <c r="AS25">
        <v>1689729147.5</v>
      </c>
      <c r="AT25">
        <v>399.983</v>
      </c>
      <c r="AU25">
        <v>406.24900000000002</v>
      </c>
      <c r="AV25">
        <v>10.4999</v>
      </c>
      <c r="AW25">
        <v>9.5742999999999991</v>
      </c>
      <c r="AX25">
        <v>402.68</v>
      </c>
      <c r="AY25">
        <v>10.859400000000001</v>
      </c>
      <c r="AZ25">
        <v>400.05900000000003</v>
      </c>
      <c r="BA25">
        <v>100.714</v>
      </c>
      <c r="BB25">
        <v>0.100411</v>
      </c>
      <c r="BC25">
        <v>17.998699999999999</v>
      </c>
      <c r="BD25">
        <v>17.625699999999998</v>
      </c>
      <c r="BE25">
        <v>999.9</v>
      </c>
      <c r="BF25">
        <v>0</v>
      </c>
      <c r="BG25">
        <v>0</v>
      </c>
      <c r="BH25">
        <v>9963.1200000000008</v>
      </c>
      <c r="BI25">
        <v>0</v>
      </c>
      <c r="BJ25">
        <v>43.972799999999999</v>
      </c>
      <c r="BK25">
        <v>-6.26633</v>
      </c>
      <c r="BL25">
        <v>404.22699999999998</v>
      </c>
      <c r="BM25">
        <v>410.17599999999999</v>
      </c>
      <c r="BN25">
        <v>0.92555299999999996</v>
      </c>
      <c r="BO25">
        <v>406.24900000000002</v>
      </c>
      <c r="BP25">
        <v>9.5742999999999991</v>
      </c>
      <c r="BQ25">
        <v>1.05749</v>
      </c>
      <c r="BR25">
        <v>0.96426999999999996</v>
      </c>
      <c r="BS25">
        <v>7.7334500000000004</v>
      </c>
      <c r="BT25">
        <v>6.3874000000000004</v>
      </c>
      <c r="BU25">
        <v>599.82399999999996</v>
      </c>
      <c r="BV25">
        <v>0.89997300000000002</v>
      </c>
      <c r="BW25">
        <v>0.100027</v>
      </c>
      <c r="BX25">
        <v>0</v>
      </c>
      <c r="BY25">
        <v>2.9260999999999999</v>
      </c>
      <c r="BZ25">
        <v>0</v>
      </c>
      <c r="CA25">
        <v>3371.13</v>
      </c>
      <c r="CB25">
        <v>4865.32</v>
      </c>
      <c r="CC25">
        <v>37.25</v>
      </c>
      <c r="CD25">
        <v>40.25</v>
      </c>
      <c r="CE25">
        <v>38.625</v>
      </c>
      <c r="CF25">
        <v>38.311999999999998</v>
      </c>
      <c r="CG25">
        <v>36.625</v>
      </c>
      <c r="CH25">
        <v>539.83000000000004</v>
      </c>
      <c r="CI25">
        <v>60</v>
      </c>
      <c r="CJ25">
        <v>0</v>
      </c>
      <c r="CK25">
        <v>1689729159.5999999</v>
      </c>
      <c r="CL25">
        <v>0</v>
      </c>
      <c r="CM25">
        <v>1689728664.5</v>
      </c>
      <c r="CN25" t="s">
        <v>353</v>
      </c>
      <c r="CO25">
        <v>1689728659</v>
      </c>
      <c r="CP25">
        <v>1689728664.5</v>
      </c>
      <c r="CQ25">
        <v>91</v>
      </c>
      <c r="CR25">
        <v>0.183</v>
      </c>
      <c r="CS25">
        <v>2E-3</v>
      </c>
      <c r="CT25">
        <v>-2.7250000000000001</v>
      </c>
      <c r="CU25">
        <v>-0.36</v>
      </c>
      <c r="CV25">
        <v>409</v>
      </c>
      <c r="CW25">
        <v>10</v>
      </c>
      <c r="CX25">
        <v>0.33</v>
      </c>
      <c r="CY25">
        <v>0.13</v>
      </c>
      <c r="CZ25">
        <v>9.3228664970404296</v>
      </c>
      <c r="DA25">
        <v>0.1094810258826011</v>
      </c>
      <c r="DB25">
        <v>4.0339517635059732E-2</v>
      </c>
      <c r="DC25">
        <v>1</v>
      </c>
      <c r="DD25">
        <v>406.26152500000001</v>
      </c>
      <c r="DE25">
        <v>-5.1681050657670917E-2</v>
      </c>
      <c r="DF25">
        <v>2.1765784502284981E-2</v>
      </c>
      <c r="DG25">
        <v>-1</v>
      </c>
      <c r="DH25">
        <v>600.0376</v>
      </c>
      <c r="DI25">
        <v>-2.5024999482012859E-2</v>
      </c>
      <c r="DJ25">
        <v>0.1016972959325789</v>
      </c>
      <c r="DK25">
        <v>1</v>
      </c>
      <c r="DL25">
        <v>2</v>
      </c>
      <c r="DM25">
        <v>2</v>
      </c>
      <c r="DN25" t="s">
        <v>354</v>
      </c>
      <c r="DO25">
        <v>2.6972399999999999</v>
      </c>
      <c r="DP25">
        <v>2.7069800000000002</v>
      </c>
      <c r="DQ25">
        <v>9.5641100000000007E-2</v>
      </c>
      <c r="DR25">
        <v>9.5848699999999995E-2</v>
      </c>
      <c r="DS25">
        <v>6.5322599999999995E-2</v>
      </c>
      <c r="DT25">
        <v>5.8948899999999999E-2</v>
      </c>
      <c r="DU25">
        <v>27465.9</v>
      </c>
      <c r="DV25">
        <v>30997.5</v>
      </c>
      <c r="DW25">
        <v>28567.7</v>
      </c>
      <c r="DX25">
        <v>32858.6</v>
      </c>
      <c r="DY25">
        <v>37134.9</v>
      </c>
      <c r="DZ25">
        <v>41884.699999999997</v>
      </c>
      <c r="EA25">
        <v>41928</v>
      </c>
      <c r="EB25">
        <v>47373.4</v>
      </c>
      <c r="EC25">
        <v>1.8433999999999999</v>
      </c>
      <c r="ED25">
        <v>2.2681499999999999</v>
      </c>
      <c r="EE25">
        <v>6.1519400000000002E-2</v>
      </c>
      <c r="EF25">
        <v>0</v>
      </c>
      <c r="EG25">
        <v>16.603100000000001</v>
      </c>
      <c r="EH25">
        <v>999.9</v>
      </c>
      <c r="EI25">
        <v>43.6</v>
      </c>
      <c r="EJ25">
        <v>22.5</v>
      </c>
      <c r="EK25">
        <v>11.842599999999999</v>
      </c>
      <c r="EL25">
        <v>63.039099999999998</v>
      </c>
      <c r="EM25">
        <v>11.4663</v>
      </c>
      <c r="EN25">
        <v>1</v>
      </c>
      <c r="EO25">
        <v>-0.56435500000000005</v>
      </c>
      <c r="EP25">
        <v>1.3297399999999999</v>
      </c>
      <c r="EQ25">
        <v>20.241099999999999</v>
      </c>
      <c r="ER25">
        <v>5.2288199999999998</v>
      </c>
      <c r="ES25">
        <v>12.0068</v>
      </c>
      <c r="ET25">
        <v>4.9896500000000001</v>
      </c>
      <c r="EU25">
        <v>3.3050000000000002</v>
      </c>
      <c r="EV25">
        <v>6454.4</v>
      </c>
      <c r="EW25">
        <v>9999</v>
      </c>
      <c r="EX25">
        <v>503</v>
      </c>
      <c r="EY25">
        <v>62</v>
      </c>
      <c r="EZ25">
        <v>1.85233</v>
      </c>
      <c r="FA25">
        <v>1.8614200000000001</v>
      </c>
      <c r="FB25">
        <v>1.8603499999999999</v>
      </c>
      <c r="FC25">
        <v>1.85629</v>
      </c>
      <c r="FD25">
        <v>1.8606799999999999</v>
      </c>
      <c r="FE25">
        <v>1.8569899999999999</v>
      </c>
      <c r="FF25">
        <v>1.8591299999999999</v>
      </c>
      <c r="FG25">
        <v>1.8619000000000001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-2.6970000000000001</v>
      </c>
      <c r="FV25">
        <v>-0.35949999999999999</v>
      </c>
      <c r="FW25">
        <v>-1.2524443830756209</v>
      </c>
      <c r="FX25">
        <v>-4.0117494158234393E-3</v>
      </c>
      <c r="FY25">
        <v>1.087516141204025E-6</v>
      </c>
      <c r="FZ25">
        <v>-8.657206703991749E-11</v>
      </c>
      <c r="GA25">
        <v>-0.35955399999999749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8.1</v>
      </c>
      <c r="GJ25">
        <v>8.1</v>
      </c>
      <c r="GK25">
        <v>1.00342</v>
      </c>
      <c r="GL25">
        <v>2.3596200000000001</v>
      </c>
      <c r="GM25">
        <v>1.5942400000000001</v>
      </c>
      <c r="GN25">
        <v>2.31934</v>
      </c>
      <c r="GO25">
        <v>1.40015</v>
      </c>
      <c r="GP25">
        <v>2.3327599999999999</v>
      </c>
      <c r="GQ25">
        <v>25.306699999999999</v>
      </c>
      <c r="GR25">
        <v>14.7537</v>
      </c>
      <c r="GS25">
        <v>18</v>
      </c>
      <c r="GT25">
        <v>375.447</v>
      </c>
      <c r="GU25">
        <v>697.50900000000001</v>
      </c>
      <c r="GV25">
        <v>15.9534</v>
      </c>
      <c r="GW25">
        <v>19.6937</v>
      </c>
      <c r="GX25">
        <v>29.999700000000001</v>
      </c>
      <c r="GY25">
        <v>19.622900000000001</v>
      </c>
      <c r="GZ25">
        <v>19.564</v>
      </c>
      <c r="HA25">
        <v>20.136900000000001</v>
      </c>
      <c r="HB25">
        <v>15</v>
      </c>
      <c r="HC25">
        <v>-30</v>
      </c>
      <c r="HD25">
        <v>15.9566</v>
      </c>
      <c r="HE25">
        <v>406.43299999999999</v>
      </c>
      <c r="HF25">
        <v>0</v>
      </c>
      <c r="HG25">
        <v>104.884</v>
      </c>
      <c r="HH25">
        <v>104.36499999999999</v>
      </c>
    </row>
    <row r="26" spans="1:216" x14ac:dyDescent="0.2">
      <c r="A26">
        <v>8</v>
      </c>
      <c r="B26">
        <v>1689729208</v>
      </c>
      <c r="C26">
        <v>423.5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1689729208</v>
      </c>
      <c r="M26">
        <f t="shared" si="0"/>
        <v>1.3318161962530802E-3</v>
      </c>
      <c r="N26">
        <f t="shared" si="1"/>
        <v>1.3318161962530801</v>
      </c>
      <c r="O26">
        <f t="shared" si="2"/>
        <v>7.7450710174246806</v>
      </c>
      <c r="P26">
        <f t="shared" si="3"/>
        <v>400.04899999999998</v>
      </c>
      <c r="Q26">
        <f t="shared" si="4"/>
        <v>298.65286168703898</v>
      </c>
      <c r="R26">
        <f t="shared" si="5"/>
        <v>30.108055913274779</v>
      </c>
      <c r="S26">
        <f t="shared" si="6"/>
        <v>40.330092911252294</v>
      </c>
      <c r="T26">
        <f t="shared" si="7"/>
        <v>0.13162549672091001</v>
      </c>
      <c r="U26">
        <f t="shared" si="8"/>
        <v>3.9161400634548453</v>
      </c>
      <c r="V26">
        <f t="shared" si="9"/>
        <v>0.12921622017299694</v>
      </c>
      <c r="W26">
        <f t="shared" si="10"/>
        <v>8.0972928376786935E-2</v>
      </c>
      <c r="X26">
        <f t="shared" si="11"/>
        <v>82.676096214903581</v>
      </c>
      <c r="Y26">
        <f t="shared" si="12"/>
        <v>18.070377026078681</v>
      </c>
      <c r="Z26">
        <f t="shared" si="13"/>
        <v>18.070377026078681</v>
      </c>
      <c r="AA26">
        <f t="shared" si="14"/>
        <v>2.0804621943913593</v>
      </c>
      <c r="AB26">
        <f t="shared" si="15"/>
        <v>51.179593277477245</v>
      </c>
      <c r="AC26">
        <f t="shared" si="16"/>
        <v>1.05756746467608</v>
      </c>
      <c r="AD26">
        <f t="shared" si="17"/>
        <v>2.0663850510541022</v>
      </c>
      <c r="AE26">
        <f t="shared" si="18"/>
        <v>1.0228947297152793</v>
      </c>
      <c r="AF26">
        <f t="shared" si="19"/>
        <v>-58.733094254760836</v>
      </c>
      <c r="AG26">
        <f t="shared" si="20"/>
        <v>-22.796859441126738</v>
      </c>
      <c r="AH26">
        <f t="shared" si="21"/>
        <v>-1.1467806823040625</v>
      </c>
      <c r="AI26">
        <f t="shared" si="22"/>
        <v>-6.3816328806254319E-4</v>
      </c>
      <c r="AJ26">
        <v>3</v>
      </c>
      <c r="AK26">
        <v>1</v>
      </c>
      <c r="AL26">
        <f t="shared" si="23"/>
        <v>1</v>
      </c>
      <c r="AM26">
        <f t="shared" si="24"/>
        <v>0</v>
      </c>
      <c r="AN26">
        <f t="shared" si="25"/>
        <v>55010.456355323731</v>
      </c>
      <c r="AO26">
        <f t="shared" si="26"/>
        <v>499.87799999999999</v>
      </c>
      <c r="AP26">
        <f t="shared" si="27"/>
        <v>421.39781399735932</v>
      </c>
      <c r="AQ26">
        <f t="shared" si="28"/>
        <v>0.84300132031687602</v>
      </c>
      <c r="AR26">
        <f t="shared" si="29"/>
        <v>0.16539254821157079</v>
      </c>
      <c r="AS26">
        <v>1689729208</v>
      </c>
      <c r="AT26">
        <v>400.04899999999998</v>
      </c>
      <c r="AU26">
        <v>405.83199999999999</v>
      </c>
      <c r="AV26">
        <v>10.490399999999999</v>
      </c>
      <c r="AW26">
        <v>9.5697399999999995</v>
      </c>
      <c r="AX26">
        <v>402.74700000000001</v>
      </c>
      <c r="AY26">
        <v>10.8499</v>
      </c>
      <c r="AZ26">
        <v>400.08</v>
      </c>
      <c r="BA26">
        <v>100.71299999999999</v>
      </c>
      <c r="BB26">
        <v>9.9882700000000005E-2</v>
      </c>
      <c r="BC26">
        <v>17.962399999999999</v>
      </c>
      <c r="BD26">
        <v>17.601700000000001</v>
      </c>
      <c r="BE26">
        <v>999.9</v>
      </c>
      <c r="BF26">
        <v>0</v>
      </c>
      <c r="BG26">
        <v>0</v>
      </c>
      <c r="BH26">
        <v>10019.4</v>
      </c>
      <c r="BI26">
        <v>0</v>
      </c>
      <c r="BJ26">
        <v>44.656300000000002</v>
      </c>
      <c r="BK26">
        <v>-5.7822899999999997</v>
      </c>
      <c r="BL26">
        <v>404.29</v>
      </c>
      <c r="BM26">
        <v>409.75299999999999</v>
      </c>
      <c r="BN26">
        <v>0.92061599999999999</v>
      </c>
      <c r="BO26">
        <v>405.83199999999999</v>
      </c>
      <c r="BP26">
        <v>9.5697399999999995</v>
      </c>
      <c r="BQ26">
        <v>1.0565199999999999</v>
      </c>
      <c r="BR26">
        <v>0.96379899999999996</v>
      </c>
      <c r="BS26">
        <v>7.72</v>
      </c>
      <c r="BT26">
        <v>6.3803200000000002</v>
      </c>
      <c r="BU26">
        <v>499.87799999999999</v>
      </c>
      <c r="BV26">
        <v>0.89995000000000003</v>
      </c>
      <c r="BW26">
        <v>0.10005</v>
      </c>
      <c r="BX26">
        <v>0</v>
      </c>
      <c r="BY26">
        <v>2.5468999999999999</v>
      </c>
      <c r="BZ26">
        <v>0</v>
      </c>
      <c r="CA26">
        <v>3072.97</v>
      </c>
      <c r="CB26">
        <v>4054.6</v>
      </c>
      <c r="CC26">
        <v>35.436999999999998</v>
      </c>
      <c r="CD26">
        <v>38.5</v>
      </c>
      <c r="CE26">
        <v>36.811999999999998</v>
      </c>
      <c r="CF26">
        <v>36.5</v>
      </c>
      <c r="CG26">
        <v>35.061999999999998</v>
      </c>
      <c r="CH26">
        <v>449.87</v>
      </c>
      <c r="CI26">
        <v>50.01</v>
      </c>
      <c r="CJ26">
        <v>0</v>
      </c>
      <c r="CK26">
        <v>1689729220.2</v>
      </c>
      <c r="CL26">
        <v>0</v>
      </c>
      <c r="CM26">
        <v>1689728664.5</v>
      </c>
      <c r="CN26" t="s">
        <v>353</v>
      </c>
      <c r="CO26">
        <v>1689728659</v>
      </c>
      <c r="CP26">
        <v>1689728664.5</v>
      </c>
      <c r="CQ26">
        <v>91</v>
      </c>
      <c r="CR26">
        <v>0.183</v>
      </c>
      <c r="CS26">
        <v>2E-3</v>
      </c>
      <c r="CT26">
        <v>-2.7250000000000001</v>
      </c>
      <c r="CU26">
        <v>-0.36</v>
      </c>
      <c r="CV26">
        <v>409</v>
      </c>
      <c r="CW26">
        <v>10</v>
      </c>
      <c r="CX26">
        <v>0.33</v>
      </c>
      <c r="CY26">
        <v>0.13</v>
      </c>
      <c r="CZ26">
        <v>8.6826747660208579</v>
      </c>
      <c r="DA26">
        <v>0.61050247186809337</v>
      </c>
      <c r="DB26">
        <v>7.9573536145581047E-2</v>
      </c>
      <c r="DC26">
        <v>1</v>
      </c>
      <c r="DD26">
        <v>405.81851219512203</v>
      </c>
      <c r="DE26">
        <v>0.2273519163770463</v>
      </c>
      <c r="DF26">
        <v>2.7033964140183629E-2</v>
      </c>
      <c r="DG26">
        <v>-1</v>
      </c>
      <c r="DH26">
        <v>500.00080000000003</v>
      </c>
      <c r="DI26">
        <v>-0.24556335858916981</v>
      </c>
      <c r="DJ26">
        <v>0.13553176749382431</v>
      </c>
      <c r="DK26">
        <v>1</v>
      </c>
      <c r="DL26">
        <v>2</v>
      </c>
      <c r="DM26">
        <v>2</v>
      </c>
      <c r="DN26" t="s">
        <v>354</v>
      </c>
      <c r="DO26">
        <v>2.6973699999999998</v>
      </c>
      <c r="DP26">
        <v>2.7069399999999999</v>
      </c>
      <c r="DQ26">
        <v>9.56597E-2</v>
      </c>
      <c r="DR26">
        <v>9.5779500000000004E-2</v>
      </c>
      <c r="DS26">
        <v>6.5283499999999994E-2</v>
      </c>
      <c r="DT26">
        <v>5.8930799999999998E-2</v>
      </c>
      <c r="DU26">
        <v>27467.7</v>
      </c>
      <c r="DV26">
        <v>31001.599999999999</v>
      </c>
      <c r="DW26">
        <v>28569.9</v>
      </c>
      <c r="DX26">
        <v>32860.199999999997</v>
      </c>
      <c r="DY26">
        <v>37139.800000000003</v>
      </c>
      <c r="DZ26">
        <v>41887.699999999997</v>
      </c>
      <c r="EA26">
        <v>41931.699999999997</v>
      </c>
      <c r="EB26">
        <v>47375.7</v>
      </c>
      <c r="EC26">
        <v>1.84375</v>
      </c>
      <c r="ED26">
        <v>2.26885</v>
      </c>
      <c r="EE26">
        <v>5.9381099999999999E-2</v>
      </c>
      <c r="EF26">
        <v>0</v>
      </c>
      <c r="EG26">
        <v>16.614599999999999</v>
      </c>
      <c r="EH26">
        <v>999.9</v>
      </c>
      <c r="EI26">
        <v>43.7</v>
      </c>
      <c r="EJ26">
        <v>22.5</v>
      </c>
      <c r="EK26">
        <v>11.8696</v>
      </c>
      <c r="EL26">
        <v>62.639099999999999</v>
      </c>
      <c r="EM26">
        <v>11.694699999999999</v>
      </c>
      <c r="EN26">
        <v>1</v>
      </c>
      <c r="EO26">
        <v>-0.56774100000000005</v>
      </c>
      <c r="EP26">
        <v>1.1459900000000001</v>
      </c>
      <c r="EQ26">
        <v>20.243200000000002</v>
      </c>
      <c r="ER26">
        <v>5.2292699999999996</v>
      </c>
      <c r="ES26">
        <v>12.0077</v>
      </c>
      <c r="ET26">
        <v>4.9902499999999996</v>
      </c>
      <c r="EU26">
        <v>3.3050000000000002</v>
      </c>
      <c r="EV26">
        <v>6455.9</v>
      </c>
      <c r="EW26">
        <v>9999</v>
      </c>
      <c r="EX26">
        <v>503</v>
      </c>
      <c r="EY26">
        <v>62</v>
      </c>
      <c r="EZ26">
        <v>1.8522799999999999</v>
      </c>
      <c r="FA26">
        <v>1.8614200000000001</v>
      </c>
      <c r="FB26">
        <v>1.86029</v>
      </c>
      <c r="FC26">
        <v>1.85629</v>
      </c>
      <c r="FD26">
        <v>1.86066</v>
      </c>
      <c r="FE26">
        <v>1.8569899999999999</v>
      </c>
      <c r="FF26">
        <v>1.85911</v>
      </c>
      <c r="FG26">
        <v>1.86189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-2.698</v>
      </c>
      <c r="FV26">
        <v>-0.35949999999999999</v>
      </c>
      <c r="FW26">
        <v>-1.2524443830756209</v>
      </c>
      <c r="FX26">
        <v>-4.0117494158234393E-3</v>
      </c>
      <c r="FY26">
        <v>1.087516141204025E-6</v>
      </c>
      <c r="FZ26">
        <v>-8.657206703991749E-11</v>
      </c>
      <c r="GA26">
        <v>-0.35955399999999749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9.1999999999999993</v>
      </c>
      <c r="GJ26">
        <v>9.1</v>
      </c>
      <c r="GK26">
        <v>1.0022</v>
      </c>
      <c r="GL26">
        <v>2.36694</v>
      </c>
      <c r="GM26">
        <v>1.5942400000000001</v>
      </c>
      <c r="GN26">
        <v>2.32178</v>
      </c>
      <c r="GO26">
        <v>1.40015</v>
      </c>
      <c r="GP26">
        <v>2.2448700000000001</v>
      </c>
      <c r="GQ26">
        <v>25.265799999999999</v>
      </c>
      <c r="GR26">
        <v>14.7362</v>
      </c>
      <c r="GS26">
        <v>18</v>
      </c>
      <c r="GT26">
        <v>375.38</v>
      </c>
      <c r="GU26">
        <v>697.74400000000003</v>
      </c>
      <c r="GV26">
        <v>16.101199999999999</v>
      </c>
      <c r="GW26">
        <v>19.653099999999998</v>
      </c>
      <c r="GX26">
        <v>29.9999</v>
      </c>
      <c r="GY26">
        <v>19.5913</v>
      </c>
      <c r="GZ26">
        <v>19.537700000000001</v>
      </c>
      <c r="HA26">
        <v>20.111999999999998</v>
      </c>
      <c r="HB26">
        <v>15</v>
      </c>
      <c r="HC26">
        <v>-30</v>
      </c>
      <c r="HD26">
        <v>16.1188</v>
      </c>
      <c r="HE26">
        <v>405.66199999999998</v>
      </c>
      <c r="HF26">
        <v>0</v>
      </c>
      <c r="HG26">
        <v>104.893</v>
      </c>
      <c r="HH26">
        <v>104.37</v>
      </c>
    </row>
    <row r="27" spans="1:216" x14ac:dyDescent="0.2">
      <c r="A27">
        <v>9</v>
      </c>
      <c r="B27">
        <v>1689729268.5</v>
      </c>
      <c r="C27">
        <v>484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1689729268.5</v>
      </c>
      <c r="M27">
        <f t="shared" si="0"/>
        <v>1.3364648927397334E-3</v>
      </c>
      <c r="N27">
        <f t="shared" si="1"/>
        <v>1.3364648927397333</v>
      </c>
      <c r="O27">
        <f t="shared" si="2"/>
        <v>6.5706443719248986</v>
      </c>
      <c r="P27">
        <f t="shared" si="3"/>
        <v>399.98899999999998</v>
      </c>
      <c r="Q27">
        <f t="shared" si="4"/>
        <v>314.27825494292057</v>
      </c>
      <c r="R27">
        <f t="shared" si="5"/>
        <v>31.683419199245996</v>
      </c>
      <c r="S27">
        <f t="shared" si="6"/>
        <v>40.324199854007993</v>
      </c>
      <c r="T27">
        <f t="shared" si="7"/>
        <v>0.13370847529974905</v>
      </c>
      <c r="U27">
        <f t="shared" si="8"/>
        <v>3.9026655822576073</v>
      </c>
      <c r="V27">
        <f t="shared" si="9"/>
        <v>0.13121470904906204</v>
      </c>
      <c r="W27">
        <f t="shared" si="10"/>
        <v>8.2229374185975063E-2</v>
      </c>
      <c r="X27">
        <f t="shared" si="11"/>
        <v>62.018884951544081</v>
      </c>
      <c r="Y27">
        <f t="shared" si="12"/>
        <v>17.990839136863773</v>
      </c>
      <c r="Z27">
        <f t="shared" si="13"/>
        <v>17.990839136863773</v>
      </c>
      <c r="AA27">
        <f t="shared" si="14"/>
        <v>2.0700845789518558</v>
      </c>
      <c r="AB27">
        <f t="shared" si="15"/>
        <v>51.212096668673787</v>
      </c>
      <c r="AC27">
        <f t="shared" si="16"/>
        <v>1.0592047235952</v>
      </c>
      <c r="AD27">
        <f t="shared" si="17"/>
        <v>2.0682705698380648</v>
      </c>
      <c r="AE27">
        <f t="shared" si="18"/>
        <v>1.0108798553566558</v>
      </c>
      <c r="AF27">
        <f t="shared" si="19"/>
        <v>-58.938101769822239</v>
      </c>
      <c r="AG27">
        <f t="shared" si="20"/>
        <v>-2.9328014614773967</v>
      </c>
      <c r="AH27">
        <f t="shared" si="21"/>
        <v>-0.14799235409582476</v>
      </c>
      <c r="AI27">
        <f t="shared" si="22"/>
        <v>-1.063385138211359E-5</v>
      </c>
      <c r="AJ27">
        <v>3</v>
      </c>
      <c r="AK27">
        <v>1</v>
      </c>
      <c r="AL27">
        <f t="shared" si="23"/>
        <v>1</v>
      </c>
      <c r="AM27">
        <f t="shared" si="24"/>
        <v>0</v>
      </c>
      <c r="AN27">
        <f t="shared" si="25"/>
        <v>54747.527264276418</v>
      </c>
      <c r="AO27">
        <f t="shared" si="26"/>
        <v>374.98500000000001</v>
      </c>
      <c r="AP27">
        <f t="shared" si="27"/>
        <v>316.11241500080001</v>
      </c>
      <c r="AQ27">
        <f t="shared" si="28"/>
        <v>0.84300016000853373</v>
      </c>
      <c r="AR27">
        <f t="shared" si="29"/>
        <v>0.16539030881647021</v>
      </c>
      <c r="AS27">
        <v>1689729268.5</v>
      </c>
      <c r="AT27">
        <v>399.98899999999998</v>
      </c>
      <c r="AU27">
        <v>404.95299999999997</v>
      </c>
      <c r="AV27">
        <v>10.506600000000001</v>
      </c>
      <c r="AW27">
        <v>9.5827000000000009</v>
      </c>
      <c r="AX27">
        <v>402.68599999999998</v>
      </c>
      <c r="AY27">
        <v>10.866199999999999</v>
      </c>
      <c r="AZ27">
        <v>400.06200000000001</v>
      </c>
      <c r="BA27">
        <v>100.71299999999999</v>
      </c>
      <c r="BB27">
        <v>0.100272</v>
      </c>
      <c r="BC27">
        <v>17.976900000000001</v>
      </c>
      <c r="BD27">
        <v>17.611499999999999</v>
      </c>
      <c r="BE27">
        <v>999.9</v>
      </c>
      <c r="BF27">
        <v>0</v>
      </c>
      <c r="BG27">
        <v>0</v>
      </c>
      <c r="BH27">
        <v>9970</v>
      </c>
      <c r="BI27">
        <v>0</v>
      </c>
      <c r="BJ27">
        <v>46.648299999999999</v>
      </c>
      <c r="BK27">
        <v>-4.9641400000000004</v>
      </c>
      <c r="BL27">
        <v>404.23599999999999</v>
      </c>
      <c r="BM27">
        <v>408.87099999999998</v>
      </c>
      <c r="BN27">
        <v>0.923925</v>
      </c>
      <c r="BO27">
        <v>404.95299999999997</v>
      </c>
      <c r="BP27">
        <v>9.5827000000000009</v>
      </c>
      <c r="BQ27">
        <v>1.0581499999999999</v>
      </c>
      <c r="BR27">
        <v>0.96510300000000004</v>
      </c>
      <c r="BS27">
        <v>7.7427000000000001</v>
      </c>
      <c r="BT27">
        <v>6.3999300000000003</v>
      </c>
      <c r="BU27">
        <v>374.98500000000001</v>
      </c>
      <c r="BV27">
        <v>0.89998800000000001</v>
      </c>
      <c r="BW27">
        <v>0.100012</v>
      </c>
      <c r="BX27">
        <v>0</v>
      </c>
      <c r="BY27">
        <v>2.6103000000000001</v>
      </c>
      <c r="BZ27">
        <v>0</v>
      </c>
      <c r="CA27">
        <v>2823.42</v>
      </c>
      <c r="CB27">
        <v>3041.6</v>
      </c>
      <c r="CC27">
        <v>34.811999999999998</v>
      </c>
      <c r="CD27">
        <v>38.625</v>
      </c>
      <c r="CE27">
        <v>36.875</v>
      </c>
      <c r="CF27">
        <v>36.75</v>
      </c>
      <c r="CG27">
        <v>34.875</v>
      </c>
      <c r="CH27">
        <v>337.48</v>
      </c>
      <c r="CI27">
        <v>37.5</v>
      </c>
      <c r="CJ27">
        <v>0</v>
      </c>
      <c r="CK27">
        <v>1689729280.2</v>
      </c>
      <c r="CL27">
        <v>0</v>
      </c>
      <c r="CM27">
        <v>1689728664.5</v>
      </c>
      <c r="CN27" t="s">
        <v>353</v>
      </c>
      <c r="CO27">
        <v>1689728659</v>
      </c>
      <c r="CP27">
        <v>1689728664.5</v>
      </c>
      <c r="CQ27">
        <v>91</v>
      </c>
      <c r="CR27">
        <v>0.183</v>
      </c>
      <c r="CS27">
        <v>2E-3</v>
      </c>
      <c r="CT27">
        <v>-2.7250000000000001</v>
      </c>
      <c r="CU27">
        <v>-0.36</v>
      </c>
      <c r="CV27">
        <v>409</v>
      </c>
      <c r="CW27">
        <v>10</v>
      </c>
      <c r="CX27">
        <v>0.33</v>
      </c>
      <c r="CY27">
        <v>0.13</v>
      </c>
      <c r="CZ27">
        <v>7.11065385122442</v>
      </c>
      <c r="DA27">
        <v>1.569631624010519</v>
      </c>
      <c r="DB27">
        <v>0.1698273341431101</v>
      </c>
      <c r="DC27">
        <v>1</v>
      </c>
      <c r="DD27">
        <v>404.89395000000002</v>
      </c>
      <c r="DE27">
        <v>0.30200375234425009</v>
      </c>
      <c r="DF27">
        <v>4.6347033346264561E-2</v>
      </c>
      <c r="DG27">
        <v>-1</v>
      </c>
      <c r="DH27">
        <v>374.9963902439024</v>
      </c>
      <c r="DI27">
        <v>-4.5417444809175388E-2</v>
      </c>
      <c r="DJ27">
        <v>1.074511357753515E-2</v>
      </c>
      <c r="DK27">
        <v>1</v>
      </c>
      <c r="DL27">
        <v>2</v>
      </c>
      <c r="DM27">
        <v>2</v>
      </c>
      <c r="DN27" t="s">
        <v>354</v>
      </c>
      <c r="DO27">
        <v>2.6974</v>
      </c>
      <c r="DP27">
        <v>2.7069000000000001</v>
      </c>
      <c r="DQ27">
        <v>9.5658000000000007E-2</v>
      </c>
      <c r="DR27">
        <v>9.5631099999999997E-2</v>
      </c>
      <c r="DS27">
        <v>6.5364599999999995E-2</v>
      </c>
      <c r="DT27">
        <v>5.89972E-2</v>
      </c>
      <c r="DU27">
        <v>27469.3</v>
      </c>
      <c r="DV27">
        <v>31008.1</v>
      </c>
      <c r="DW27">
        <v>28571.3</v>
      </c>
      <c r="DX27">
        <v>32861.599999999999</v>
      </c>
      <c r="DY27">
        <v>37138.400000000001</v>
      </c>
      <c r="DZ27">
        <v>41886.300000000003</v>
      </c>
      <c r="EA27">
        <v>41933.800000000003</v>
      </c>
      <c r="EB27">
        <v>47377.5</v>
      </c>
      <c r="EC27">
        <v>1.8442799999999999</v>
      </c>
      <c r="ED27">
        <v>2.2696200000000002</v>
      </c>
      <c r="EE27">
        <v>6.2480599999999997E-2</v>
      </c>
      <c r="EF27">
        <v>0</v>
      </c>
      <c r="EG27">
        <v>16.572800000000001</v>
      </c>
      <c r="EH27">
        <v>999.9</v>
      </c>
      <c r="EI27">
        <v>43.7</v>
      </c>
      <c r="EJ27">
        <v>22.5</v>
      </c>
      <c r="EK27">
        <v>11.869300000000001</v>
      </c>
      <c r="EL27">
        <v>62.759099999999997</v>
      </c>
      <c r="EM27">
        <v>11.8109</v>
      </c>
      <c r="EN27">
        <v>1</v>
      </c>
      <c r="EO27">
        <v>-0.57082599999999994</v>
      </c>
      <c r="EP27">
        <v>0.77380199999999999</v>
      </c>
      <c r="EQ27">
        <v>20.2485</v>
      </c>
      <c r="ER27">
        <v>5.22912</v>
      </c>
      <c r="ES27">
        <v>12.007400000000001</v>
      </c>
      <c r="ET27">
        <v>4.9901499999999999</v>
      </c>
      <c r="EU27">
        <v>3.3050000000000002</v>
      </c>
      <c r="EV27">
        <v>6457.2</v>
      </c>
      <c r="EW27">
        <v>9999</v>
      </c>
      <c r="EX27">
        <v>503</v>
      </c>
      <c r="EY27">
        <v>62.1</v>
      </c>
      <c r="EZ27">
        <v>1.8523099999999999</v>
      </c>
      <c r="FA27">
        <v>1.8614200000000001</v>
      </c>
      <c r="FB27">
        <v>1.86032</v>
      </c>
      <c r="FC27">
        <v>1.8563099999999999</v>
      </c>
      <c r="FD27">
        <v>1.86067</v>
      </c>
      <c r="FE27">
        <v>1.8569899999999999</v>
      </c>
      <c r="FF27">
        <v>1.8591200000000001</v>
      </c>
      <c r="FG27">
        <v>1.86189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-2.6970000000000001</v>
      </c>
      <c r="FV27">
        <v>-0.35959999999999998</v>
      </c>
      <c r="FW27">
        <v>-1.2524443830756209</v>
      </c>
      <c r="FX27">
        <v>-4.0117494158234393E-3</v>
      </c>
      <c r="FY27">
        <v>1.087516141204025E-6</v>
      </c>
      <c r="FZ27">
        <v>-8.657206703991749E-11</v>
      </c>
      <c r="GA27">
        <v>-0.35955399999999749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10.199999999999999</v>
      </c>
      <c r="GJ27">
        <v>10.1</v>
      </c>
      <c r="GK27">
        <v>1.00098</v>
      </c>
      <c r="GL27">
        <v>2.36816</v>
      </c>
      <c r="GM27">
        <v>1.5942400000000001</v>
      </c>
      <c r="GN27">
        <v>2.32178</v>
      </c>
      <c r="GO27">
        <v>1.40015</v>
      </c>
      <c r="GP27">
        <v>2.2900399999999999</v>
      </c>
      <c r="GQ27">
        <v>25.224900000000002</v>
      </c>
      <c r="GR27">
        <v>14.744899999999999</v>
      </c>
      <c r="GS27">
        <v>18</v>
      </c>
      <c r="GT27">
        <v>375.36099999999999</v>
      </c>
      <c r="GU27">
        <v>697.92600000000004</v>
      </c>
      <c r="GV27">
        <v>16.557700000000001</v>
      </c>
      <c r="GW27">
        <v>19.609000000000002</v>
      </c>
      <c r="GX27">
        <v>29.9998</v>
      </c>
      <c r="GY27">
        <v>19.554600000000001</v>
      </c>
      <c r="GZ27">
        <v>19.503399999999999</v>
      </c>
      <c r="HA27">
        <v>20.083400000000001</v>
      </c>
      <c r="HB27">
        <v>15</v>
      </c>
      <c r="HC27">
        <v>-30</v>
      </c>
      <c r="HD27">
        <v>16.565799999999999</v>
      </c>
      <c r="HE27">
        <v>405.04899999999998</v>
      </c>
      <c r="HF27">
        <v>0</v>
      </c>
      <c r="HG27">
        <v>104.898</v>
      </c>
      <c r="HH27">
        <v>104.374</v>
      </c>
    </row>
    <row r="28" spans="1:216" x14ac:dyDescent="0.2">
      <c r="A28">
        <v>10</v>
      </c>
      <c r="B28">
        <v>1689729329</v>
      </c>
      <c r="C28">
        <v>544.5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1689729329</v>
      </c>
      <c r="M28">
        <f t="shared" si="0"/>
        <v>1.3059675701857718E-3</v>
      </c>
      <c r="N28">
        <f t="shared" si="1"/>
        <v>1.3059675701857718</v>
      </c>
      <c r="O28">
        <f t="shared" si="2"/>
        <v>4.7019761538730984</v>
      </c>
      <c r="P28">
        <f t="shared" si="3"/>
        <v>400.036</v>
      </c>
      <c r="Q28">
        <f t="shared" si="4"/>
        <v>336.59574196215743</v>
      </c>
      <c r="R28">
        <f t="shared" si="5"/>
        <v>33.933505605960633</v>
      </c>
      <c r="S28">
        <f t="shared" si="6"/>
        <v>40.329160937847597</v>
      </c>
      <c r="T28">
        <f t="shared" si="7"/>
        <v>0.13282280047956285</v>
      </c>
      <c r="U28">
        <f t="shared" si="8"/>
        <v>3.9187278047846617</v>
      </c>
      <c r="V28">
        <f t="shared" si="9"/>
        <v>0.13037152136491048</v>
      </c>
      <c r="W28">
        <f t="shared" si="10"/>
        <v>8.1698670485662761E-2</v>
      </c>
      <c r="X28">
        <f t="shared" si="11"/>
        <v>41.316762392085984</v>
      </c>
      <c r="Y28">
        <f t="shared" si="12"/>
        <v>17.854042308294066</v>
      </c>
      <c r="Z28">
        <f t="shared" si="13"/>
        <v>17.854042308294066</v>
      </c>
      <c r="AA28">
        <f t="shared" si="14"/>
        <v>2.0523423464692536</v>
      </c>
      <c r="AB28">
        <f t="shared" si="15"/>
        <v>51.315384863700487</v>
      </c>
      <c r="AC28">
        <f t="shared" si="16"/>
        <v>1.0580411364044999</v>
      </c>
      <c r="AD28">
        <f t="shared" si="17"/>
        <v>2.0618400099985177</v>
      </c>
      <c r="AE28">
        <f t="shared" si="18"/>
        <v>0.99430121006475369</v>
      </c>
      <c r="AF28">
        <f t="shared" si="19"/>
        <v>-57.593169845192534</v>
      </c>
      <c r="AG28">
        <f t="shared" si="20"/>
        <v>15.498019357170412</v>
      </c>
      <c r="AH28">
        <f t="shared" si="21"/>
        <v>0.77809373818942984</v>
      </c>
      <c r="AI28">
        <f t="shared" si="22"/>
        <v>-2.9435774670538706E-4</v>
      </c>
      <c r="AJ28">
        <v>4</v>
      </c>
      <c r="AK28">
        <v>1</v>
      </c>
      <c r="AL28">
        <f t="shared" si="23"/>
        <v>1</v>
      </c>
      <c r="AM28">
        <f t="shared" si="24"/>
        <v>0</v>
      </c>
      <c r="AN28">
        <f t="shared" si="25"/>
        <v>55067.096515672842</v>
      </c>
      <c r="AO28">
        <f t="shared" si="26"/>
        <v>249.81100000000001</v>
      </c>
      <c r="AP28">
        <f t="shared" si="27"/>
        <v>210.5909430010808</v>
      </c>
      <c r="AQ28">
        <f t="shared" si="28"/>
        <v>0.84300108082142422</v>
      </c>
      <c r="AR28">
        <f t="shared" si="29"/>
        <v>0.16539208598534885</v>
      </c>
      <c r="AS28">
        <v>1689729329</v>
      </c>
      <c r="AT28">
        <v>400.036</v>
      </c>
      <c r="AU28">
        <v>403.68599999999998</v>
      </c>
      <c r="AV28">
        <v>10.494999999999999</v>
      </c>
      <c r="AW28">
        <v>9.5921699999999994</v>
      </c>
      <c r="AX28">
        <v>402.733</v>
      </c>
      <c r="AY28">
        <v>10.8545</v>
      </c>
      <c r="AZ28">
        <v>400.06099999999998</v>
      </c>
      <c r="BA28">
        <v>100.714</v>
      </c>
      <c r="BB28">
        <v>9.9829100000000004E-2</v>
      </c>
      <c r="BC28">
        <v>17.927399999999999</v>
      </c>
      <c r="BD28">
        <v>17.519100000000002</v>
      </c>
      <c r="BE28">
        <v>999.9</v>
      </c>
      <c r="BF28">
        <v>0</v>
      </c>
      <c r="BG28">
        <v>0</v>
      </c>
      <c r="BH28">
        <v>10028.799999999999</v>
      </c>
      <c r="BI28">
        <v>0</v>
      </c>
      <c r="BJ28">
        <v>47.249299999999998</v>
      </c>
      <c r="BK28">
        <v>-3.6497799999999998</v>
      </c>
      <c r="BL28">
        <v>404.279</v>
      </c>
      <c r="BM28">
        <v>407.59500000000003</v>
      </c>
      <c r="BN28">
        <v>0.90278400000000003</v>
      </c>
      <c r="BO28">
        <v>403.68599999999998</v>
      </c>
      <c r="BP28">
        <v>9.5921699999999994</v>
      </c>
      <c r="BQ28">
        <v>1.0569900000000001</v>
      </c>
      <c r="BR28">
        <v>0.96606199999999998</v>
      </c>
      <c r="BS28">
        <v>7.7264900000000001</v>
      </c>
      <c r="BT28">
        <v>6.4143499999999998</v>
      </c>
      <c r="BU28">
        <v>249.81100000000001</v>
      </c>
      <c r="BV28">
        <v>0.899949</v>
      </c>
      <c r="BW28">
        <v>0.100051</v>
      </c>
      <c r="BX28">
        <v>0</v>
      </c>
      <c r="BY28">
        <v>2.1332</v>
      </c>
      <c r="BZ28">
        <v>0</v>
      </c>
      <c r="CA28">
        <v>2564.67</v>
      </c>
      <c r="CB28">
        <v>2026.26</v>
      </c>
      <c r="CC28">
        <v>34.936999999999998</v>
      </c>
      <c r="CD28">
        <v>39.625</v>
      </c>
      <c r="CE28">
        <v>37.375</v>
      </c>
      <c r="CF28">
        <v>37.686999999999998</v>
      </c>
      <c r="CG28">
        <v>35.061999999999998</v>
      </c>
      <c r="CH28">
        <v>224.82</v>
      </c>
      <c r="CI28">
        <v>24.99</v>
      </c>
      <c r="CJ28">
        <v>0</v>
      </c>
      <c r="CK28">
        <v>1689729340.8</v>
      </c>
      <c r="CL28">
        <v>0</v>
      </c>
      <c r="CM28">
        <v>1689728664.5</v>
      </c>
      <c r="CN28" t="s">
        <v>353</v>
      </c>
      <c r="CO28">
        <v>1689728659</v>
      </c>
      <c r="CP28">
        <v>1689728664.5</v>
      </c>
      <c r="CQ28">
        <v>91</v>
      </c>
      <c r="CR28">
        <v>0.183</v>
      </c>
      <c r="CS28">
        <v>2E-3</v>
      </c>
      <c r="CT28">
        <v>-2.7250000000000001</v>
      </c>
      <c r="CU28">
        <v>-0.36</v>
      </c>
      <c r="CV28">
        <v>409</v>
      </c>
      <c r="CW28">
        <v>10</v>
      </c>
      <c r="CX28">
        <v>0.33</v>
      </c>
      <c r="CY28">
        <v>0.13</v>
      </c>
      <c r="CZ28">
        <v>5.2843917931658364</v>
      </c>
      <c r="DA28">
        <v>0.64661487519351379</v>
      </c>
      <c r="DB28">
        <v>8.6065466178060684E-2</v>
      </c>
      <c r="DC28">
        <v>1</v>
      </c>
      <c r="DD28">
        <v>403.77372500000001</v>
      </c>
      <c r="DE28">
        <v>0.1043864915557778</v>
      </c>
      <c r="DF28">
        <v>2.8502620493563401E-2</v>
      </c>
      <c r="DG28">
        <v>-1</v>
      </c>
      <c r="DH28">
        <v>249.98975609756101</v>
      </c>
      <c r="DI28">
        <v>-0.32739925055966462</v>
      </c>
      <c r="DJ28">
        <v>0.14220644225532361</v>
      </c>
      <c r="DK28">
        <v>1</v>
      </c>
      <c r="DL28">
        <v>2</v>
      </c>
      <c r="DM28">
        <v>2</v>
      </c>
      <c r="DN28" t="s">
        <v>354</v>
      </c>
      <c r="DO28">
        <v>2.69746</v>
      </c>
      <c r="DP28">
        <v>2.7069800000000002</v>
      </c>
      <c r="DQ28">
        <v>9.5675999999999997E-2</v>
      </c>
      <c r="DR28">
        <v>9.5413399999999995E-2</v>
      </c>
      <c r="DS28">
        <v>6.5317600000000003E-2</v>
      </c>
      <c r="DT28">
        <v>5.9047599999999999E-2</v>
      </c>
      <c r="DU28">
        <v>27470</v>
      </c>
      <c r="DV28">
        <v>31017.3</v>
      </c>
      <c r="DW28">
        <v>28572.5</v>
      </c>
      <c r="DX28">
        <v>32863.300000000003</v>
      </c>
      <c r="DY28">
        <v>37142.1</v>
      </c>
      <c r="DZ28">
        <v>41886.5</v>
      </c>
      <c r="EA28">
        <v>41935.699999999997</v>
      </c>
      <c r="EB28">
        <v>47380.1</v>
      </c>
      <c r="EC28">
        <v>1.8442799999999999</v>
      </c>
      <c r="ED28">
        <v>2.27047</v>
      </c>
      <c r="EE28">
        <v>5.7146000000000002E-2</v>
      </c>
      <c r="EF28">
        <v>0</v>
      </c>
      <c r="EG28">
        <v>16.569099999999999</v>
      </c>
      <c r="EH28">
        <v>999.9</v>
      </c>
      <c r="EI28">
        <v>43.8</v>
      </c>
      <c r="EJ28">
        <v>22.5</v>
      </c>
      <c r="EK28">
        <v>11.8965</v>
      </c>
      <c r="EL28">
        <v>62.149099999999997</v>
      </c>
      <c r="EM28">
        <v>11.213900000000001</v>
      </c>
      <c r="EN28">
        <v>1</v>
      </c>
      <c r="EO28">
        <v>-0.57416400000000001</v>
      </c>
      <c r="EP28">
        <v>0.93065100000000001</v>
      </c>
      <c r="EQ28">
        <v>20.248699999999999</v>
      </c>
      <c r="ER28">
        <v>5.2289700000000003</v>
      </c>
      <c r="ES28">
        <v>12.007099999999999</v>
      </c>
      <c r="ET28">
        <v>4.9897499999999999</v>
      </c>
      <c r="EU28">
        <v>3.3050000000000002</v>
      </c>
      <c r="EV28">
        <v>6458.7</v>
      </c>
      <c r="EW28">
        <v>9999</v>
      </c>
      <c r="EX28">
        <v>503</v>
      </c>
      <c r="EY28">
        <v>62.1</v>
      </c>
      <c r="EZ28">
        <v>1.8523099999999999</v>
      </c>
      <c r="FA28">
        <v>1.8614200000000001</v>
      </c>
      <c r="FB28">
        <v>1.8603499999999999</v>
      </c>
      <c r="FC28">
        <v>1.85636</v>
      </c>
      <c r="FD28">
        <v>1.86073</v>
      </c>
      <c r="FE28">
        <v>1.8569899999999999</v>
      </c>
      <c r="FF28">
        <v>1.8591299999999999</v>
      </c>
      <c r="FG28">
        <v>1.86198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-2.6970000000000001</v>
      </c>
      <c r="FV28">
        <v>-0.35949999999999999</v>
      </c>
      <c r="FW28">
        <v>-1.2524443830756209</v>
      </c>
      <c r="FX28">
        <v>-4.0117494158234393E-3</v>
      </c>
      <c r="FY28">
        <v>1.087516141204025E-6</v>
      </c>
      <c r="FZ28">
        <v>-8.657206703991749E-11</v>
      </c>
      <c r="GA28">
        <v>-0.35955399999999749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11.2</v>
      </c>
      <c r="GJ28">
        <v>11.1</v>
      </c>
      <c r="GK28">
        <v>0.99853499999999995</v>
      </c>
      <c r="GL28">
        <v>2.3596200000000001</v>
      </c>
      <c r="GM28">
        <v>1.5942400000000001</v>
      </c>
      <c r="GN28">
        <v>2.32178</v>
      </c>
      <c r="GO28">
        <v>1.40015</v>
      </c>
      <c r="GP28">
        <v>2.2448700000000001</v>
      </c>
      <c r="GQ28">
        <v>25.2044</v>
      </c>
      <c r="GR28">
        <v>14.7362</v>
      </c>
      <c r="GS28">
        <v>18</v>
      </c>
      <c r="GT28">
        <v>375.08100000000002</v>
      </c>
      <c r="GU28">
        <v>698.17600000000004</v>
      </c>
      <c r="GV28">
        <v>16.2501</v>
      </c>
      <c r="GW28">
        <v>19.566600000000001</v>
      </c>
      <c r="GX28">
        <v>29.999700000000001</v>
      </c>
      <c r="GY28">
        <v>19.517499999999998</v>
      </c>
      <c r="GZ28">
        <v>19.469200000000001</v>
      </c>
      <c r="HA28">
        <v>20.0365</v>
      </c>
      <c r="HB28">
        <v>15</v>
      </c>
      <c r="HC28">
        <v>-30</v>
      </c>
      <c r="HD28">
        <v>16.281300000000002</v>
      </c>
      <c r="HE28">
        <v>403.72699999999998</v>
      </c>
      <c r="HF28">
        <v>0</v>
      </c>
      <c r="HG28">
        <v>104.90300000000001</v>
      </c>
      <c r="HH28">
        <v>104.38</v>
      </c>
    </row>
    <row r="29" spans="1:216" x14ac:dyDescent="0.2">
      <c r="A29">
        <v>11</v>
      </c>
      <c r="B29">
        <v>1689729389.5</v>
      </c>
      <c r="C29">
        <v>605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1689729389.5</v>
      </c>
      <c r="M29">
        <f t="shared" si="0"/>
        <v>1.3218663790948411E-3</v>
      </c>
      <c r="N29">
        <f t="shared" si="1"/>
        <v>1.3218663790948411</v>
      </c>
      <c r="O29">
        <f t="shared" si="2"/>
        <v>3.3020027470831819</v>
      </c>
      <c r="P29">
        <f t="shared" si="3"/>
        <v>400.065</v>
      </c>
      <c r="Q29">
        <f t="shared" si="4"/>
        <v>354.17018461419462</v>
      </c>
      <c r="R29">
        <f t="shared" si="5"/>
        <v>35.704195832682089</v>
      </c>
      <c r="S29">
        <f t="shared" si="6"/>
        <v>40.330890984970502</v>
      </c>
      <c r="T29">
        <f t="shared" si="7"/>
        <v>0.13465963306573187</v>
      </c>
      <c r="U29">
        <f t="shared" si="8"/>
        <v>3.9145598826567096</v>
      </c>
      <c r="V29">
        <f t="shared" si="9"/>
        <v>0.13213815187604203</v>
      </c>
      <c r="W29">
        <f t="shared" si="10"/>
        <v>8.2808957425168625E-2</v>
      </c>
      <c r="X29">
        <f t="shared" si="11"/>
        <v>29.76615639418236</v>
      </c>
      <c r="Y29">
        <f t="shared" si="12"/>
        <v>17.858697226424194</v>
      </c>
      <c r="Z29">
        <f t="shared" si="13"/>
        <v>17.858697226424194</v>
      </c>
      <c r="AA29">
        <f t="shared" si="14"/>
        <v>2.0529438789813677</v>
      </c>
      <c r="AB29">
        <f t="shared" si="15"/>
        <v>51.218459142870657</v>
      </c>
      <c r="AC29">
        <f t="shared" si="16"/>
        <v>1.0600361236200702</v>
      </c>
      <c r="AD29">
        <f t="shared" si="17"/>
        <v>2.0696368874806765</v>
      </c>
      <c r="AE29">
        <f t="shared" si="18"/>
        <v>0.99290775536129749</v>
      </c>
      <c r="AF29">
        <f t="shared" si="19"/>
        <v>-58.294307318082495</v>
      </c>
      <c r="AG29">
        <f t="shared" si="20"/>
        <v>27.161658873379213</v>
      </c>
      <c r="AH29">
        <f t="shared" si="21"/>
        <v>1.3655857253788239</v>
      </c>
      <c r="AI29">
        <f t="shared" si="22"/>
        <v>-9.0632514209687542E-4</v>
      </c>
      <c r="AJ29">
        <v>4</v>
      </c>
      <c r="AK29">
        <v>1</v>
      </c>
      <c r="AL29">
        <f t="shared" si="23"/>
        <v>1</v>
      </c>
      <c r="AM29">
        <f t="shared" si="24"/>
        <v>0</v>
      </c>
      <c r="AN29">
        <f t="shared" si="25"/>
        <v>54975.163367494657</v>
      </c>
      <c r="AO29">
        <f t="shared" si="26"/>
        <v>179.971</v>
      </c>
      <c r="AP29">
        <f t="shared" si="27"/>
        <v>151.71594300216702</v>
      </c>
      <c r="AQ29">
        <f t="shared" si="28"/>
        <v>0.84300216702783792</v>
      </c>
      <c r="AR29">
        <f t="shared" si="29"/>
        <v>0.16539418236372727</v>
      </c>
      <c r="AS29">
        <v>1689729389.5</v>
      </c>
      <c r="AT29">
        <v>400.065</v>
      </c>
      <c r="AU29">
        <v>402.74099999999999</v>
      </c>
      <c r="AV29">
        <v>10.5151</v>
      </c>
      <c r="AW29">
        <v>9.6014300000000006</v>
      </c>
      <c r="AX29">
        <v>402.76299999999998</v>
      </c>
      <c r="AY29">
        <v>10.874700000000001</v>
      </c>
      <c r="AZ29">
        <v>400.11900000000003</v>
      </c>
      <c r="BA29">
        <v>100.711</v>
      </c>
      <c r="BB29">
        <v>9.9845699999999996E-2</v>
      </c>
      <c r="BC29">
        <v>17.987400000000001</v>
      </c>
      <c r="BD29">
        <v>17.552800000000001</v>
      </c>
      <c r="BE29">
        <v>999.9</v>
      </c>
      <c r="BF29">
        <v>0</v>
      </c>
      <c r="BG29">
        <v>0</v>
      </c>
      <c r="BH29">
        <v>10013.799999999999</v>
      </c>
      <c r="BI29">
        <v>0</v>
      </c>
      <c r="BJ29">
        <v>45.423699999999997</v>
      </c>
      <c r="BK29">
        <v>-2.6760600000000001</v>
      </c>
      <c r="BL29">
        <v>404.31700000000001</v>
      </c>
      <c r="BM29">
        <v>406.64600000000002</v>
      </c>
      <c r="BN29">
        <v>0.91369100000000003</v>
      </c>
      <c r="BO29">
        <v>402.74099999999999</v>
      </c>
      <c r="BP29">
        <v>9.6014300000000006</v>
      </c>
      <c r="BQ29">
        <v>1.0589900000000001</v>
      </c>
      <c r="BR29">
        <v>0.96697200000000005</v>
      </c>
      <c r="BS29">
        <v>7.7542999999999997</v>
      </c>
      <c r="BT29">
        <v>6.4280099999999996</v>
      </c>
      <c r="BU29">
        <v>179.971</v>
      </c>
      <c r="BV29">
        <v>0.89993599999999996</v>
      </c>
      <c r="BW29">
        <v>0.100064</v>
      </c>
      <c r="BX29">
        <v>0</v>
      </c>
      <c r="BY29">
        <v>2.7298</v>
      </c>
      <c r="BZ29">
        <v>0</v>
      </c>
      <c r="CA29">
        <v>2354.39</v>
      </c>
      <c r="CB29">
        <v>1459.77</v>
      </c>
      <c r="CC29">
        <v>34.936999999999998</v>
      </c>
      <c r="CD29">
        <v>40.186999999999998</v>
      </c>
      <c r="CE29">
        <v>37.561999999999998</v>
      </c>
      <c r="CF29">
        <v>38.375</v>
      </c>
      <c r="CG29">
        <v>35.186999999999998</v>
      </c>
      <c r="CH29">
        <v>161.96</v>
      </c>
      <c r="CI29">
        <v>18.010000000000002</v>
      </c>
      <c r="CJ29">
        <v>0</v>
      </c>
      <c r="CK29">
        <v>1689729401.4000001</v>
      </c>
      <c r="CL29">
        <v>0</v>
      </c>
      <c r="CM29">
        <v>1689728664.5</v>
      </c>
      <c r="CN29" t="s">
        <v>353</v>
      </c>
      <c r="CO29">
        <v>1689728659</v>
      </c>
      <c r="CP29">
        <v>1689728664.5</v>
      </c>
      <c r="CQ29">
        <v>91</v>
      </c>
      <c r="CR29">
        <v>0.183</v>
      </c>
      <c r="CS29">
        <v>2E-3</v>
      </c>
      <c r="CT29">
        <v>-2.7250000000000001</v>
      </c>
      <c r="CU29">
        <v>-0.36</v>
      </c>
      <c r="CV29">
        <v>409</v>
      </c>
      <c r="CW29">
        <v>10</v>
      </c>
      <c r="CX29">
        <v>0.33</v>
      </c>
      <c r="CY29">
        <v>0.13</v>
      </c>
      <c r="CZ29">
        <v>3.660623760145957</v>
      </c>
      <c r="DA29">
        <v>0.35708123606733472</v>
      </c>
      <c r="DB29">
        <v>7.4867866817299109E-2</v>
      </c>
      <c r="DC29">
        <v>1</v>
      </c>
      <c r="DD29">
        <v>402.77748780487798</v>
      </c>
      <c r="DE29">
        <v>-0.12993031358894869</v>
      </c>
      <c r="DF29">
        <v>3.7563034470022648E-2</v>
      </c>
      <c r="DG29">
        <v>-1</v>
      </c>
      <c r="DH29">
        <v>180.01168292682931</v>
      </c>
      <c r="DI29">
        <v>-0.13759823463838741</v>
      </c>
      <c r="DJ29">
        <v>0.1070888482327827</v>
      </c>
      <c r="DK29">
        <v>1</v>
      </c>
      <c r="DL29">
        <v>2</v>
      </c>
      <c r="DM29">
        <v>2</v>
      </c>
      <c r="DN29" t="s">
        <v>354</v>
      </c>
      <c r="DO29">
        <v>2.6977000000000002</v>
      </c>
      <c r="DP29">
        <v>2.7068599999999998</v>
      </c>
      <c r="DQ29">
        <v>9.5689700000000003E-2</v>
      </c>
      <c r="DR29">
        <v>9.5252100000000006E-2</v>
      </c>
      <c r="DS29">
        <v>6.5416100000000005E-2</v>
      </c>
      <c r="DT29">
        <v>5.9096099999999999E-2</v>
      </c>
      <c r="DU29">
        <v>27471.599999999999</v>
      </c>
      <c r="DV29">
        <v>31025</v>
      </c>
      <c r="DW29">
        <v>28574.400000000001</v>
      </c>
      <c r="DX29">
        <v>32865.300000000003</v>
      </c>
      <c r="DY29">
        <v>37140.699999999997</v>
      </c>
      <c r="DZ29">
        <v>41887.199999999997</v>
      </c>
      <c r="EA29">
        <v>41938.699999999997</v>
      </c>
      <c r="EB29">
        <v>47383.3</v>
      </c>
      <c r="EC29">
        <v>1.8449199999999999</v>
      </c>
      <c r="ED29">
        <v>2.2714500000000002</v>
      </c>
      <c r="EE29">
        <v>6.5684300000000001E-2</v>
      </c>
      <c r="EF29">
        <v>0</v>
      </c>
      <c r="EG29">
        <v>16.460699999999999</v>
      </c>
      <c r="EH29">
        <v>999.9</v>
      </c>
      <c r="EI29">
        <v>43.9</v>
      </c>
      <c r="EJ29">
        <v>22.5</v>
      </c>
      <c r="EK29">
        <v>11.9231</v>
      </c>
      <c r="EL29">
        <v>62.539099999999998</v>
      </c>
      <c r="EM29">
        <v>10.9175</v>
      </c>
      <c r="EN29">
        <v>1</v>
      </c>
      <c r="EO29">
        <v>-0.57747000000000004</v>
      </c>
      <c r="EP29">
        <v>0.528644</v>
      </c>
      <c r="EQ29">
        <v>20.2515</v>
      </c>
      <c r="ER29">
        <v>5.2289700000000003</v>
      </c>
      <c r="ES29">
        <v>12.007400000000001</v>
      </c>
      <c r="ET29">
        <v>4.9905999999999997</v>
      </c>
      <c r="EU29">
        <v>3.3050000000000002</v>
      </c>
      <c r="EV29">
        <v>6460.2</v>
      </c>
      <c r="EW29">
        <v>9999</v>
      </c>
      <c r="EX29">
        <v>503</v>
      </c>
      <c r="EY29">
        <v>62.1</v>
      </c>
      <c r="EZ29">
        <v>1.85229</v>
      </c>
      <c r="FA29">
        <v>1.8614200000000001</v>
      </c>
      <c r="FB29">
        <v>1.8603499999999999</v>
      </c>
      <c r="FC29">
        <v>1.8563499999999999</v>
      </c>
      <c r="FD29">
        <v>1.86069</v>
      </c>
      <c r="FE29">
        <v>1.8569899999999999</v>
      </c>
      <c r="FF29">
        <v>1.8591299999999999</v>
      </c>
      <c r="FG29">
        <v>1.86195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-2.698</v>
      </c>
      <c r="FV29">
        <v>-0.35959999999999998</v>
      </c>
      <c r="FW29">
        <v>-1.2524443830756209</v>
      </c>
      <c r="FX29">
        <v>-4.0117494158234393E-3</v>
      </c>
      <c r="FY29">
        <v>1.087516141204025E-6</v>
      </c>
      <c r="FZ29">
        <v>-8.657206703991749E-11</v>
      </c>
      <c r="GA29">
        <v>-0.35955399999999749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12.2</v>
      </c>
      <c r="GJ29">
        <v>12.1</v>
      </c>
      <c r="GK29">
        <v>0.99609400000000003</v>
      </c>
      <c r="GL29">
        <v>2.36084</v>
      </c>
      <c r="GM29">
        <v>1.5942400000000001</v>
      </c>
      <c r="GN29">
        <v>2.32178</v>
      </c>
      <c r="GO29">
        <v>1.40015</v>
      </c>
      <c r="GP29">
        <v>2.32666</v>
      </c>
      <c r="GQ29">
        <v>25.163499999999999</v>
      </c>
      <c r="GR29">
        <v>14.744899999999999</v>
      </c>
      <c r="GS29">
        <v>18</v>
      </c>
      <c r="GT29">
        <v>375.08499999999998</v>
      </c>
      <c r="GU29">
        <v>698.45</v>
      </c>
      <c r="GV29">
        <v>16.878599999999999</v>
      </c>
      <c r="GW29">
        <v>19.520900000000001</v>
      </c>
      <c r="GX29">
        <v>29.9999</v>
      </c>
      <c r="GY29">
        <v>19.475899999999999</v>
      </c>
      <c r="GZ29">
        <v>19.429200000000002</v>
      </c>
      <c r="HA29">
        <v>19.995100000000001</v>
      </c>
      <c r="HB29">
        <v>15</v>
      </c>
      <c r="HC29">
        <v>-30</v>
      </c>
      <c r="HD29">
        <v>16.877099999999999</v>
      </c>
      <c r="HE29">
        <v>402.58499999999998</v>
      </c>
      <c r="HF29">
        <v>0</v>
      </c>
      <c r="HG29">
        <v>104.91</v>
      </c>
      <c r="HH29">
        <v>104.387</v>
      </c>
    </row>
    <row r="30" spans="1:216" x14ac:dyDescent="0.2">
      <c r="A30">
        <v>12</v>
      </c>
      <c r="B30">
        <v>1689729450</v>
      </c>
      <c r="C30">
        <v>665.5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1689729450</v>
      </c>
      <c r="M30">
        <f t="shared" si="0"/>
        <v>1.2995353894619404E-3</v>
      </c>
      <c r="N30">
        <f t="shared" si="1"/>
        <v>1.2995353894619404</v>
      </c>
      <c r="O30">
        <f t="shared" si="2"/>
        <v>2.2190312500711564</v>
      </c>
      <c r="P30">
        <f t="shared" si="3"/>
        <v>400.02300000000002</v>
      </c>
      <c r="Q30">
        <f t="shared" si="4"/>
        <v>366.8454860318443</v>
      </c>
      <c r="R30">
        <f t="shared" si="5"/>
        <v>36.98103532606828</v>
      </c>
      <c r="S30">
        <f t="shared" si="6"/>
        <v>40.325600988737996</v>
      </c>
      <c r="T30">
        <f t="shared" si="7"/>
        <v>0.13316664761031177</v>
      </c>
      <c r="U30">
        <f t="shared" si="8"/>
        <v>3.9054295787114595</v>
      </c>
      <c r="V30">
        <f t="shared" si="9"/>
        <v>0.13069456564875817</v>
      </c>
      <c r="W30">
        <f t="shared" si="10"/>
        <v>8.1902387894705664E-2</v>
      </c>
      <c r="X30">
        <f t="shared" si="11"/>
        <v>20.680903061575368</v>
      </c>
      <c r="Y30">
        <f t="shared" si="12"/>
        <v>17.813484120269386</v>
      </c>
      <c r="Z30">
        <f t="shared" si="13"/>
        <v>17.813484120269386</v>
      </c>
      <c r="AA30">
        <f t="shared" si="14"/>
        <v>2.047107747659612</v>
      </c>
      <c r="AB30">
        <f t="shared" si="15"/>
        <v>51.252633321003835</v>
      </c>
      <c r="AC30">
        <f t="shared" si="16"/>
        <v>1.0601898216813999</v>
      </c>
      <c r="AD30">
        <f t="shared" si="17"/>
        <v>2.068556780373124</v>
      </c>
      <c r="AE30">
        <f t="shared" si="18"/>
        <v>0.98691792597821215</v>
      </c>
      <c r="AF30">
        <f t="shared" si="19"/>
        <v>-57.309510675271575</v>
      </c>
      <c r="AG30">
        <f t="shared" si="20"/>
        <v>34.87034389015416</v>
      </c>
      <c r="AH30">
        <f t="shared" si="21"/>
        <v>1.7567631729045579</v>
      </c>
      <c r="AI30">
        <f t="shared" si="22"/>
        <v>-1.5005506374876632E-3</v>
      </c>
      <c r="AJ30">
        <v>4</v>
      </c>
      <c r="AK30">
        <v>1</v>
      </c>
      <c r="AL30">
        <f t="shared" si="23"/>
        <v>1</v>
      </c>
      <c r="AM30">
        <f t="shared" si="24"/>
        <v>0</v>
      </c>
      <c r="AN30">
        <f t="shared" si="25"/>
        <v>54800.358937389268</v>
      </c>
      <c r="AO30">
        <f t="shared" si="26"/>
        <v>125.045</v>
      </c>
      <c r="AP30">
        <f t="shared" si="27"/>
        <v>105.41278500599759</v>
      </c>
      <c r="AQ30">
        <f t="shared" si="28"/>
        <v>0.84299880047980802</v>
      </c>
      <c r="AR30">
        <f t="shared" si="29"/>
        <v>0.16538768492602957</v>
      </c>
      <c r="AS30">
        <v>1689729450</v>
      </c>
      <c r="AT30">
        <v>400.02300000000002</v>
      </c>
      <c r="AU30">
        <v>401.93599999999998</v>
      </c>
      <c r="AV30">
        <v>10.5169</v>
      </c>
      <c r="AW30">
        <v>9.6187699999999996</v>
      </c>
      <c r="AX30">
        <v>402.72</v>
      </c>
      <c r="AY30">
        <v>10.8765</v>
      </c>
      <c r="AZ30">
        <v>400.16500000000002</v>
      </c>
      <c r="BA30">
        <v>100.708</v>
      </c>
      <c r="BB30">
        <v>0.100206</v>
      </c>
      <c r="BC30">
        <v>17.979099999999999</v>
      </c>
      <c r="BD30">
        <v>17.5152</v>
      </c>
      <c r="BE30">
        <v>999.9</v>
      </c>
      <c r="BF30">
        <v>0</v>
      </c>
      <c r="BG30">
        <v>0</v>
      </c>
      <c r="BH30">
        <v>9980.6200000000008</v>
      </c>
      <c r="BI30">
        <v>0</v>
      </c>
      <c r="BJ30">
        <v>44.557400000000001</v>
      </c>
      <c r="BK30">
        <v>-1.9137</v>
      </c>
      <c r="BL30">
        <v>404.274</v>
      </c>
      <c r="BM30">
        <v>405.84</v>
      </c>
      <c r="BN30">
        <v>0.89813600000000005</v>
      </c>
      <c r="BO30">
        <v>401.93599999999998</v>
      </c>
      <c r="BP30">
        <v>9.6187699999999996</v>
      </c>
      <c r="BQ30">
        <v>1.05914</v>
      </c>
      <c r="BR30">
        <v>0.96868600000000005</v>
      </c>
      <c r="BS30">
        <v>7.7563000000000004</v>
      </c>
      <c r="BT30">
        <v>6.4537100000000001</v>
      </c>
      <c r="BU30">
        <v>125.045</v>
      </c>
      <c r="BV30">
        <v>0.90007300000000001</v>
      </c>
      <c r="BW30">
        <v>9.9926899999999999E-2</v>
      </c>
      <c r="BX30">
        <v>0</v>
      </c>
      <c r="BY30">
        <v>2.4287999999999998</v>
      </c>
      <c r="BZ30">
        <v>0</v>
      </c>
      <c r="CA30">
        <v>2168.94</v>
      </c>
      <c r="CB30">
        <v>1014.3</v>
      </c>
      <c r="CC30">
        <v>34.936999999999998</v>
      </c>
      <c r="CD30">
        <v>40.561999999999998</v>
      </c>
      <c r="CE30">
        <v>37.75</v>
      </c>
      <c r="CF30">
        <v>38.936999999999998</v>
      </c>
      <c r="CG30">
        <v>35.25</v>
      </c>
      <c r="CH30">
        <v>112.55</v>
      </c>
      <c r="CI30">
        <v>12.5</v>
      </c>
      <c r="CJ30">
        <v>0</v>
      </c>
      <c r="CK30">
        <v>1689729462</v>
      </c>
      <c r="CL30">
        <v>0</v>
      </c>
      <c r="CM30">
        <v>1689728664.5</v>
      </c>
      <c r="CN30" t="s">
        <v>353</v>
      </c>
      <c r="CO30">
        <v>1689728659</v>
      </c>
      <c r="CP30">
        <v>1689728664.5</v>
      </c>
      <c r="CQ30">
        <v>91</v>
      </c>
      <c r="CR30">
        <v>0.183</v>
      </c>
      <c r="CS30">
        <v>2E-3</v>
      </c>
      <c r="CT30">
        <v>-2.7250000000000001</v>
      </c>
      <c r="CU30">
        <v>-0.36</v>
      </c>
      <c r="CV30">
        <v>409</v>
      </c>
      <c r="CW30">
        <v>10</v>
      </c>
      <c r="CX30">
        <v>0.33</v>
      </c>
      <c r="CY30">
        <v>0.13</v>
      </c>
      <c r="CZ30">
        <v>2.2920655142226818</v>
      </c>
      <c r="DA30">
        <v>0.32505126438313342</v>
      </c>
      <c r="DB30">
        <v>9.4387952087936461E-2</v>
      </c>
      <c r="DC30">
        <v>1</v>
      </c>
      <c r="DD30">
        <v>401.90660000000003</v>
      </c>
      <c r="DE30">
        <v>-0.26622889305901809</v>
      </c>
      <c r="DF30">
        <v>4.3442375625648927E-2</v>
      </c>
      <c r="DG30">
        <v>-1</v>
      </c>
      <c r="DH30">
        <v>125.015725</v>
      </c>
      <c r="DI30">
        <v>1.3851708951068519E-4</v>
      </c>
      <c r="DJ30">
        <v>0.1014238599886642</v>
      </c>
      <c r="DK30">
        <v>1</v>
      </c>
      <c r="DL30">
        <v>2</v>
      </c>
      <c r="DM30">
        <v>2</v>
      </c>
      <c r="DN30" t="s">
        <v>354</v>
      </c>
      <c r="DO30">
        <v>2.6979199999999999</v>
      </c>
      <c r="DP30">
        <v>2.7069299999999998</v>
      </c>
      <c r="DQ30">
        <v>9.56896E-2</v>
      </c>
      <c r="DR30">
        <v>9.51153E-2</v>
      </c>
      <c r="DS30">
        <v>6.5429600000000004E-2</v>
      </c>
      <c r="DT30">
        <v>5.9182699999999998E-2</v>
      </c>
      <c r="DU30">
        <v>27473</v>
      </c>
      <c r="DV30">
        <v>31031.3</v>
      </c>
      <c r="DW30">
        <v>28575.7</v>
      </c>
      <c r="DX30">
        <v>32866.800000000003</v>
      </c>
      <c r="DY30">
        <v>37142</v>
      </c>
      <c r="DZ30">
        <v>41884.9</v>
      </c>
      <c r="EA30">
        <v>41940.699999999997</v>
      </c>
      <c r="EB30">
        <v>47385</v>
      </c>
      <c r="EC30">
        <v>1.8452500000000001</v>
      </c>
      <c r="ED30">
        <v>2.2723300000000002</v>
      </c>
      <c r="EE30">
        <v>6.6228200000000001E-2</v>
      </c>
      <c r="EF30">
        <v>0</v>
      </c>
      <c r="EG30">
        <v>16.414100000000001</v>
      </c>
      <c r="EH30">
        <v>999.9</v>
      </c>
      <c r="EI30">
        <v>44</v>
      </c>
      <c r="EJ30">
        <v>22.4</v>
      </c>
      <c r="EK30">
        <v>11.879300000000001</v>
      </c>
      <c r="EL30">
        <v>62.439100000000003</v>
      </c>
      <c r="EM30">
        <v>10.977600000000001</v>
      </c>
      <c r="EN30">
        <v>1</v>
      </c>
      <c r="EO30">
        <v>-0.58019299999999996</v>
      </c>
      <c r="EP30">
        <v>0.83159300000000003</v>
      </c>
      <c r="EQ30">
        <v>20.250499999999999</v>
      </c>
      <c r="ER30">
        <v>5.2292699999999996</v>
      </c>
      <c r="ES30">
        <v>12.007899999999999</v>
      </c>
      <c r="ET30">
        <v>4.9906499999999996</v>
      </c>
      <c r="EU30">
        <v>3.3050000000000002</v>
      </c>
      <c r="EV30">
        <v>6461.7</v>
      </c>
      <c r="EW30">
        <v>9999</v>
      </c>
      <c r="EX30">
        <v>503</v>
      </c>
      <c r="EY30">
        <v>62.1</v>
      </c>
      <c r="EZ30">
        <v>1.8523000000000001</v>
      </c>
      <c r="FA30">
        <v>1.8614200000000001</v>
      </c>
      <c r="FB30">
        <v>1.8603499999999999</v>
      </c>
      <c r="FC30">
        <v>1.8563000000000001</v>
      </c>
      <c r="FD30">
        <v>1.8607</v>
      </c>
      <c r="FE30">
        <v>1.8569899999999999</v>
      </c>
      <c r="FF30">
        <v>1.8591299999999999</v>
      </c>
      <c r="FG30">
        <v>1.8619399999999999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-2.6970000000000001</v>
      </c>
      <c r="FV30">
        <v>-0.35959999999999998</v>
      </c>
      <c r="FW30">
        <v>-1.2524443830756209</v>
      </c>
      <c r="FX30">
        <v>-4.0117494158234393E-3</v>
      </c>
      <c r="FY30">
        <v>1.087516141204025E-6</v>
      </c>
      <c r="FZ30">
        <v>-8.657206703991749E-11</v>
      </c>
      <c r="GA30">
        <v>-0.35955399999999749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13.2</v>
      </c>
      <c r="GJ30">
        <v>13.1</v>
      </c>
      <c r="GK30">
        <v>0.99487300000000001</v>
      </c>
      <c r="GL30">
        <v>2.36084</v>
      </c>
      <c r="GM30">
        <v>1.5942400000000001</v>
      </c>
      <c r="GN30">
        <v>2.32178</v>
      </c>
      <c r="GO30">
        <v>1.40015</v>
      </c>
      <c r="GP30">
        <v>2.33643</v>
      </c>
      <c r="GQ30">
        <v>25.122599999999998</v>
      </c>
      <c r="GR30">
        <v>14.727399999999999</v>
      </c>
      <c r="GS30">
        <v>18</v>
      </c>
      <c r="GT30">
        <v>374.91500000000002</v>
      </c>
      <c r="GU30">
        <v>698.59100000000001</v>
      </c>
      <c r="GV30">
        <v>16.543399999999998</v>
      </c>
      <c r="GW30">
        <v>19.473299999999998</v>
      </c>
      <c r="GX30">
        <v>29.9998</v>
      </c>
      <c r="GY30">
        <v>19.432300000000001</v>
      </c>
      <c r="GZ30">
        <v>19.386399999999998</v>
      </c>
      <c r="HA30">
        <v>19.959700000000002</v>
      </c>
      <c r="HB30">
        <v>15</v>
      </c>
      <c r="HC30">
        <v>-30</v>
      </c>
      <c r="HD30">
        <v>16.5486</v>
      </c>
      <c r="HE30">
        <v>401.96800000000002</v>
      </c>
      <c r="HF30">
        <v>0</v>
      </c>
      <c r="HG30">
        <v>104.91500000000001</v>
      </c>
      <c r="HH30">
        <v>104.39100000000001</v>
      </c>
    </row>
    <row r="31" spans="1:216" x14ac:dyDescent="0.2">
      <c r="A31">
        <v>13</v>
      </c>
      <c r="B31">
        <v>1689729510.5</v>
      </c>
      <c r="C31">
        <v>726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1689729510.5</v>
      </c>
      <c r="M31">
        <f t="shared" si="0"/>
        <v>1.299775960952224E-3</v>
      </c>
      <c r="N31">
        <f t="shared" si="1"/>
        <v>1.2997759609522239</v>
      </c>
      <c r="O31">
        <f t="shared" si="2"/>
        <v>1.3996864130967528</v>
      </c>
      <c r="P31">
        <f t="shared" si="3"/>
        <v>400.06299999999999</v>
      </c>
      <c r="Q31">
        <f t="shared" si="4"/>
        <v>376.83695198667618</v>
      </c>
      <c r="R31">
        <f t="shared" si="5"/>
        <v>37.987706073293758</v>
      </c>
      <c r="S31">
        <f t="shared" si="6"/>
        <v>40.329048344859395</v>
      </c>
      <c r="T31">
        <f t="shared" si="7"/>
        <v>0.13332528525224563</v>
      </c>
      <c r="U31">
        <f t="shared" si="8"/>
        <v>3.9164678240889259</v>
      </c>
      <c r="V31">
        <f t="shared" si="9"/>
        <v>0.1308542132928221</v>
      </c>
      <c r="W31">
        <f t="shared" si="10"/>
        <v>8.2002084591954238E-2</v>
      </c>
      <c r="X31">
        <f t="shared" si="11"/>
        <v>16.554356308762113</v>
      </c>
      <c r="Y31">
        <f t="shared" si="12"/>
        <v>17.8183747337462</v>
      </c>
      <c r="Z31">
        <f t="shared" si="13"/>
        <v>17.8183747337462</v>
      </c>
      <c r="AA31">
        <f t="shared" si="14"/>
        <v>2.0477383277594163</v>
      </c>
      <c r="AB31">
        <f t="shared" si="15"/>
        <v>51.259239464848193</v>
      </c>
      <c r="AC31">
        <f t="shared" si="16"/>
        <v>1.0618679971660598</v>
      </c>
      <c r="AD31">
        <f t="shared" si="17"/>
        <v>2.0715640892297125</v>
      </c>
      <c r="AE31">
        <f t="shared" si="18"/>
        <v>0.98587033059335649</v>
      </c>
      <c r="AF31">
        <f t="shared" si="19"/>
        <v>-57.320119877993079</v>
      </c>
      <c r="AG31">
        <f t="shared" si="20"/>
        <v>38.813714763862052</v>
      </c>
      <c r="AH31">
        <f t="shared" si="21"/>
        <v>1.9501999286345935</v>
      </c>
      <c r="AI31">
        <f t="shared" si="22"/>
        <v>-1.8488767343214363E-3</v>
      </c>
      <c r="AJ31">
        <v>4</v>
      </c>
      <c r="AK31">
        <v>1</v>
      </c>
      <c r="AL31">
        <f t="shared" si="23"/>
        <v>1</v>
      </c>
      <c r="AM31">
        <f t="shared" si="24"/>
        <v>0</v>
      </c>
      <c r="AN31">
        <f t="shared" si="25"/>
        <v>55009.127889728901</v>
      </c>
      <c r="AO31">
        <f t="shared" si="26"/>
        <v>100.096</v>
      </c>
      <c r="AP31">
        <f t="shared" si="27"/>
        <v>84.380657983814572</v>
      </c>
      <c r="AQ31">
        <f t="shared" si="28"/>
        <v>0.84299730242781501</v>
      </c>
      <c r="AR31">
        <f t="shared" si="29"/>
        <v>0.16538479368568287</v>
      </c>
      <c r="AS31">
        <v>1689729510.5</v>
      </c>
      <c r="AT31">
        <v>400.06299999999999</v>
      </c>
      <c r="AU31">
        <v>401.404</v>
      </c>
      <c r="AV31">
        <v>10.5337</v>
      </c>
      <c r="AW31">
        <v>9.6353000000000009</v>
      </c>
      <c r="AX31">
        <v>402.76</v>
      </c>
      <c r="AY31">
        <v>10.8933</v>
      </c>
      <c r="AZ31">
        <v>400.11200000000002</v>
      </c>
      <c r="BA31">
        <v>100.70699999999999</v>
      </c>
      <c r="BB31">
        <v>9.9743799999999994E-2</v>
      </c>
      <c r="BC31">
        <v>18.002199999999998</v>
      </c>
      <c r="BD31">
        <v>17.5213</v>
      </c>
      <c r="BE31">
        <v>999.9</v>
      </c>
      <c r="BF31">
        <v>0</v>
      </c>
      <c r="BG31">
        <v>0</v>
      </c>
      <c r="BH31">
        <v>10021.200000000001</v>
      </c>
      <c r="BI31">
        <v>0</v>
      </c>
      <c r="BJ31">
        <v>43.631100000000004</v>
      </c>
      <c r="BK31">
        <v>-1.34134</v>
      </c>
      <c r="BL31">
        <v>404.322</v>
      </c>
      <c r="BM31">
        <v>405.30900000000003</v>
      </c>
      <c r="BN31">
        <v>0.89843099999999998</v>
      </c>
      <c r="BO31">
        <v>401.404</v>
      </c>
      <c r="BP31">
        <v>9.6353000000000009</v>
      </c>
      <c r="BQ31">
        <v>1.0608200000000001</v>
      </c>
      <c r="BR31">
        <v>0.97033999999999998</v>
      </c>
      <c r="BS31">
        <v>7.7795899999999998</v>
      </c>
      <c r="BT31">
        <v>6.4784800000000002</v>
      </c>
      <c r="BU31">
        <v>100.096</v>
      </c>
      <c r="BV31">
        <v>0.90008100000000002</v>
      </c>
      <c r="BW31">
        <v>9.9919300000000003E-2</v>
      </c>
      <c r="BX31">
        <v>0</v>
      </c>
      <c r="BY31">
        <v>2.3725999999999998</v>
      </c>
      <c r="BZ31">
        <v>0</v>
      </c>
      <c r="CA31">
        <v>2073.13</v>
      </c>
      <c r="CB31">
        <v>811.92499999999995</v>
      </c>
      <c r="CC31">
        <v>34.936999999999998</v>
      </c>
      <c r="CD31">
        <v>40.811999999999998</v>
      </c>
      <c r="CE31">
        <v>37.875</v>
      </c>
      <c r="CF31">
        <v>39.25</v>
      </c>
      <c r="CG31">
        <v>35.25</v>
      </c>
      <c r="CH31">
        <v>90.09</v>
      </c>
      <c r="CI31">
        <v>10</v>
      </c>
      <c r="CJ31">
        <v>0</v>
      </c>
      <c r="CK31">
        <v>1689729522.5999999</v>
      </c>
      <c r="CL31">
        <v>0</v>
      </c>
      <c r="CM31">
        <v>1689728664.5</v>
      </c>
      <c r="CN31" t="s">
        <v>353</v>
      </c>
      <c r="CO31">
        <v>1689728659</v>
      </c>
      <c r="CP31">
        <v>1689728664.5</v>
      </c>
      <c r="CQ31">
        <v>91</v>
      </c>
      <c r="CR31">
        <v>0.183</v>
      </c>
      <c r="CS31">
        <v>2E-3</v>
      </c>
      <c r="CT31">
        <v>-2.7250000000000001</v>
      </c>
      <c r="CU31">
        <v>-0.36</v>
      </c>
      <c r="CV31">
        <v>409</v>
      </c>
      <c r="CW31">
        <v>10</v>
      </c>
      <c r="CX31">
        <v>0.33</v>
      </c>
      <c r="CY31">
        <v>0.13</v>
      </c>
      <c r="CZ31">
        <v>1.66329407741664</v>
      </c>
      <c r="DA31">
        <v>0.25177214902159711</v>
      </c>
      <c r="DB31">
        <v>7.0815940029065327E-2</v>
      </c>
      <c r="DC31">
        <v>1</v>
      </c>
      <c r="DD31">
        <v>401.45479999999998</v>
      </c>
      <c r="DE31">
        <v>0.15795872420162069</v>
      </c>
      <c r="DF31">
        <v>2.6363042313055841E-2</v>
      </c>
      <c r="DG31">
        <v>-1</v>
      </c>
      <c r="DH31">
        <v>99.963524390243904</v>
      </c>
      <c r="DI31">
        <v>5.5501686961234017E-2</v>
      </c>
      <c r="DJ31">
        <v>0.14932529032935099</v>
      </c>
      <c r="DK31">
        <v>1</v>
      </c>
      <c r="DL31">
        <v>2</v>
      </c>
      <c r="DM31">
        <v>2</v>
      </c>
      <c r="DN31" t="s">
        <v>354</v>
      </c>
      <c r="DO31">
        <v>2.6978399999999998</v>
      </c>
      <c r="DP31">
        <v>2.70682</v>
      </c>
      <c r="DQ31">
        <v>9.5708799999999997E-2</v>
      </c>
      <c r="DR31">
        <v>9.5031400000000002E-2</v>
      </c>
      <c r="DS31">
        <v>6.5515199999999996E-2</v>
      </c>
      <c r="DT31">
        <v>5.9267800000000002E-2</v>
      </c>
      <c r="DU31">
        <v>27475.4</v>
      </c>
      <c r="DV31">
        <v>31037.5</v>
      </c>
      <c r="DW31">
        <v>28578.5</v>
      </c>
      <c r="DX31">
        <v>32870.199999999997</v>
      </c>
      <c r="DY31">
        <v>37142</v>
      </c>
      <c r="DZ31">
        <v>41885.699999999997</v>
      </c>
      <c r="EA31">
        <v>41944.6</v>
      </c>
      <c r="EB31">
        <v>47390.1</v>
      </c>
      <c r="EC31">
        <v>1.8460799999999999</v>
      </c>
      <c r="ED31">
        <v>2.2734000000000001</v>
      </c>
      <c r="EE31">
        <v>6.9737400000000005E-2</v>
      </c>
      <c r="EF31">
        <v>0</v>
      </c>
      <c r="EG31">
        <v>16.361699999999999</v>
      </c>
      <c r="EH31">
        <v>999.9</v>
      </c>
      <c r="EI31">
        <v>44.1</v>
      </c>
      <c r="EJ31">
        <v>22.4</v>
      </c>
      <c r="EK31">
        <v>11.9085</v>
      </c>
      <c r="EL31">
        <v>62.409100000000002</v>
      </c>
      <c r="EM31">
        <v>11.3902</v>
      </c>
      <c r="EN31">
        <v>1</v>
      </c>
      <c r="EO31">
        <v>-0.58482000000000001</v>
      </c>
      <c r="EP31">
        <v>0.69951300000000005</v>
      </c>
      <c r="EQ31">
        <v>20.2515</v>
      </c>
      <c r="ER31">
        <v>5.2292699999999996</v>
      </c>
      <c r="ES31">
        <v>12.007</v>
      </c>
      <c r="ET31">
        <v>4.9910500000000004</v>
      </c>
      <c r="EU31">
        <v>3.3050000000000002</v>
      </c>
      <c r="EV31">
        <v>6463</v>
      </c>
      <c r="EW31">
        <v>9999</v>
      </c>
      <c r="EX31">
        <v>503</v>
      </c>
      <c r="EY31">
        <v>62.1</v>
      </c>
      <c r="EZ31">
        <v>1.85233</v>
      </c>
      <c r="FA31">
        <v>1.8614200000000001</v>
      </c>
      <c r="FB31">
        <v>1.8603499999999999</v>
      </c>
      <c r="FC31">
        <v>1.85632</v>
      </c>
      <c r="FD31">
        <v>1.86067</v>
      </c>
      <c r="FE31">
        <v>1.85701</v>
      </c>
      <c r="FF31">
        <v>1.8591299999999999</v>
      </c>
      <c r="FG31">
        <v>1.86195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-2.6970000000000001</v>
      </c>
      <c r="FV31">
        <v>-0.35959999999999998</v>
      </c>
      <c r="FW31">
        <v>-1.2524443830756209</v>
      </c>
      <c r="FX31">
        <v>-4.0117494158234393E-3</v>
      </c>
      <c r="FY31">
        <v>1.087516141204025E-6</v>
      </c>
      <c r="FZ31">
        <v>-8.657206703991749E-11</v>
      </c>
      <c r="GA31">
        <v>-0.35955399999999749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14.2</v>
      </c>
      <c r="GJ31">
        <v>14.1</v>
      </c>
      <c r="GK31">
        <v>0.99365199999999998</v>
      </c>
      <c r="GL31">
        <v>2.36206</v>
      </c>
      <c r="GM31">
        <v>1.5942400000000001</v>
      </c>
      <c r="GN31">
        <v>2.31934</v>
      </c>
      <c r="GO31">
        <v>1.40015</v>
      </c>
      <c r="GP31">
        <v>2.2656200000000002</v>
      </c>
      <c r="GQ31">
        <v>25.081700000000001</v>
      </c>
      <c r="GR31">
        <v>14.7187</v>
      </c>
      <c r="GS31">
        <v>18</v>
      </c>
      <c r="GT31">
        <v>374.92899999999997</v>
      </c>
      <c r="GU31">
        <v>698.79300000000001</v>
      </c>
      <c r="GV31">
        <v>16.717500000000001</v>
      </c>
      <c r="GW31">
        <v>19.418099999999999</v>
      </c>
      <c r="GX31">
        <v>29.9998</v>
      </c>
      <c r="GY31">
        <v>19.380700000000001</v>
      </c>
      <c r="GZ31">
        <v>19.335799999999999</v>
      </c>
      <c r="HA31">
        <v>19.940999999999999</v>
      </c>
      <c r="HB31">
        <v>15</v>
      </c>
      <c r="HC31">
        <v>-30</v>
      </c>
      <c r="HD31">
        <v>16.715399999999999</v>
      </c>
      <c r="HE31">
        <v>401.363</v>
      </c>
      <c r="HF31">
        <v>0</v>
      </c>
      <c r="HG31">
        <v>104.925</v>
      </c>
      <c r="HH31">
        <v>104.402</v>
      </c>
    </row>
    <row r="32" spans="1:216" x14ac:dyDescent="0.2">
      <c r="A32">
        <v>14</v>
      </c>
      <c r="B32">
        <v>1689729571</v>
      </c>
      <c r="C32">
        <v>786.5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1689729571</v>
      </c>
      <c r="M32">
        <f t="shared" si="0"/>
        <v>1.2977701777001081E-3</v>
      </c>
      <c r="N32">
        <f t="shared" si="1"/>
        <v>1.2977701777001081</v>
      </c>
      <c r="O32">
        <f t="shared" si="2"/>
        <v>0.83071798456238144</v>
      </c>
      <c r="P32">
        <f t="shared" si="3"/>
        <v>400.01299999999998</v>
      </c>
      <c r="Q32">
        <f t="shared" si="4"/>
        <v>383.73115695525883</v>
      </c>
      <c r="R32">
        <f t="shared" si="5"/>
        <v>38.683011644019871</v>
      </c>
      <c r="S32">
        <f t="shared" si="6"/>
        <v>40.324344938619298</v>
      </c>
      <c r="T32">
        <f t="shared" si="7"/>
        <v>0.13374379373430895</v>
      </c>
      <c r="U32">
        <f t="shared" si="8"/>
        <v>3.9180476113347931</v>
      </c>
      <c r="V32">
        <f t="shared" si="9"/>
        <v>0.13125832241931029</v>
      </c>
      <c r="W32">
        <f t="shared" si="10"/>
        <v>8.2255914014388615E-2</v>
      </c>
      <c r="X32">
        <f t="shared" si="11"/>
        <v>12.413379459496403</v>
      </c>
      <c r="Y32">
        <f t="shared" si="12"/>
        <v>17.784976748704178</v>
      </c>
      <c r="Z32">
        <f t="shared" si="13"/>
        <v>17.784976748704178</v>
      </c>
      <c r="AA32">
        <f t="shared" si="14"/>
        <v>2.0434354874975389</v>
      </c>
      <c r="AB32">
        <f t="shared" si="15"/>
        <v>51.318919328215316</v>
      </c>
      <c r="AC32">
        <f t="shared" si="16"/>
        <v>1.06208856563238</v>
      </c>
      <c r="AD32">
        <f t="shared" si="17"/>
        <v>2.0695848227818003</v>
      </c>
      <c r="AE32">
        <f t="shared" si="18"/>
        <v>0.98134692186515893</v>
      </c>
      <c r="AF32">
        <f t="shared" si="19"/>
        <v>-57.231664836574765</v>
      </c>
      <c r="AG32">
        <f t="shared" si="20"/>
        <v>42.673327496267277</v>
      </c>
      <c r="AH32">
        <f t="shared" si="21"/>
        <v>2.1427251479015355</v>
      </c>
      <c r="AI32">
        <f t="shared" si="22"/>
        <v>-2.2327329095475079E-3</v>
      </c>
      <c r="AJ32">
        <v>4</v>
      </c>
      <c r="AK32">
        <v>1</v>
      </c>
      <c r="AL32">
        <f t="shared" si="23"/>
        <v>1</v>
      </c>
      <c r="AM32">
        <f t="shared" si="24"/>
        <v>0</v>
      </c>
      <c r="AN32">
        <f t="shared" si="25"/>
        <v>55042.541033589492</v>
      </c>
      <c r="AO32">
        <f t="shared" si="26"/>
        <v>75.057299999999998</v>
      </c>
      <c r="AP32">
        <f t="shared" si="27"/>
        <v>63.273123906474822</v>
      </c>
      <c r="AQ32">
        <f t="shared" si="28"/>
        <v>0.84299760191846529</v>
      </c>
      <c r="AR32">
        <f t="shared" si="29"/>
        <v>0.1653853717026379</v>
      </c>
      <c r="AS32">
        <v>1689729571</v>
      </c>
      <c r="AT32">
        <v>400.01299999999998</v>
      </c>
      <c r="AU32">
        <v>400.95600000000002</v>
      </c>
      <c r="AV32">
        <v>10.5358</v>
      </c>
      <c r="AW32">
        <v>9.6387300000000007</v>
      </c>
      <c r="AX32">
        <v>402.71</v>
      </c>
      <c r="AY32">
        <v>10.8954</v>
      </c>
      <c r="AZ32">
        <v>400.08600000000001</v>
      </c>
      <c r="BA32">
        <v>100.708</v>
      </c>
      <c r="BB32">
        <v>9.9586099999999997E-2</v>
      </c>
      <c r="BC32">
        <v>17.986999999999998</v>
      </c>
      <c r="BD32">
        <v>17.5046</v>
      </c>
      <c r="BE32">
        <v>999.9</v>
      </c>
      <c r="BF32">
        <v>0</v>
      </c>
      <c r="BG32">
        <v>0</v>
      </c>
      <c r="BH32">
        <v>10026.9</v>
      </c>
      <c r="BI32">
        <v>0</v>
      </c>
      <c r="BJ32">
        <v>43.118499999999997</v>
      </c>
      <c r="BK32">
        <v>-0.94335899999999995</v>
      </c>
      <c r="BL32">
        <v>404.27199999999999</v>
      </c>
      <c r="BM32">
        <v>404.858</v>
      </c>
      <c r="BN32">
        <v>0.89709799999999995</v>
      </c>
      <c r="BO32">
        <v>400.95600000000002</v>
      </c>
      <c r="BP32">
        <v>9.6387300000000007</v>
      </c>
      <c r="BQ32">
        <v>1.06104</v>
      </c>
      <c r="BR32">
        <v>0.970692</v>
      </c>
      <c r="BS32">
        <v>7.7826000000000004</v>
      </c>
      <c r="BT32">
        <v>6.4837400000000001</v>
      </c>
      <c r="BU32">
        <v>75.057299999999998</v>
      </c>
      <c r="BV32">
        <v>0.90005999999999997</v>
      </c>
      <c r="BW32">
        <v>9.9939500000000001E-2</v>
      </c>
      <c r="BX32">
        <v>0</v>
      </c>
      <c r="BY32">
        <v>2.4331999999999998</v>
      </c>
      <c r="BZ32">
        <v>0</v>
      </c>
      <c r="CA32">
        <v>2006.37</v>
      </c>
      <c r="CB32">
        <v>608.82399999999996</v>
      </c>
      <c r="CC32">
        <v>34.936999999999998</v>
      </c>
      <c r="CD32">
        <v>41</v>
      </c>
      <c r="CE32">
        <v>37.936999999999998</v>
      </c>
      <c r="CF32">
        <v>39.5</v>
      </c>
      <c r="CG32">
        <v>35.311999999999998</v>
      </c>
      <c r="CH32">
        <v>67.56</v>
      </c>
      <c r="CI32">
        <v>7.5</v>
      </c>
      <c r="CJ32">
        <v>0</v>
      </c>
      <c r="CK32">
        <v>1689729583.2</v>
      </c>
      <c r="CL32">
        <v>0</v>
      </c>
      <c r="CM32">
        <v>1689728664.5</v>
      </c>
      <c r="CN32" t="s">
        <v>353</v>
      </c>
      <c r="CO32">
        <v>1689728659</v>
      </c>
      <c r="CP32">
        <v>1689728664.5</v>
      </c>
      <c r="CQ32">
        <v>91</v>
      </c>
      <c r="CR32">
        <v>0.183</v>
      </c>
      <c r="CS32">
        <v>2E-3</v>
      </c>
      <c r="CT32">
        <v>-2.7250000000000001</v>
      </c>
      <c r="CU32">
        <v>-0.36</v>
      </c>
      <c r="CV32">
        <v>409</v>
      </c>
      <c r="CW32">
        <v>10</v>
      </c>
      <c r="CX32">
        <v>0.33</v>
      </c>
      <c r="CY32">
        <v>0.13</v>
      </c>
      <c r="CZ32">
        <v>0.89595993752731462</v>
      </c>
      <c r="DA32">
        <v>-0.57143692972905591</v>
      </c>
      <c r="DB32">
        <v>8.1175722524365529E-2</v>
      </c>
      <c r="DC32">
        <v>1</v>
      </c>
      <c r="DD32">
        <v>400.98395121951222</v>
      </c>
      <c r="DE32">
        <v>-0.23715679442568491</v>
      </c>
      <c r="DF32">
        <v>3.3729158854757947E-2</v>
      </c>
      <c r="DG32">
        <v>-1</v>
      </c>
      <c r="DH32">
        <v>74.981170731707323</v>
      </c>
      <c r="DI32">
        <v>-9.8968848658468098E-2</v>
      </c>
      <c r="DJ32">
        <v>0.14049907428547179</v>
      </c>
      <c r="DK32">
        <v>1</v>
      </c>
      <c r="DL32">
        <v>2</v>
      </c>
      <c r="DM32">
        <v>2</v>
      </c>
      <c r="DN32" t="s">
        <v>354</v>
      </c>
      <c r="DO32">
        <v>2.6978399999999998</v>
      </c>
      <c r="DP32">
        <v>2.7067100000000002</v>
      </c>
      <c r="DQ32">
        <v>9.57118E-2</v>
      </c>
      <c r="DR32">
        <v>9.4962299999999999E-2</v>
      </c>
      <c r="DS32">
        <v>6.5533099999999997E-2</v>
      </c>
      <c r="DT32">
        <v>5.9291200000000002E-2</v>
      </c>
      <c r="DU32">
        <v>27477.3</v>
      </c>
      <c r="DV32">
        <v>31041.200000000001</v>
      </c>
      <c r="DW32">
        <v>28580.5</v>
      </c>
      <c r="DX32">
        <v>32871.300000000003</v>
      </c>
      <c r="DY32">
        <v>37144.1</v>
      </c>
      <c r="DZ32">
        <v>41886.300000000003</v>
      </c>
      <c r="EA32">
        <v>41947.7</v>
      </c>
      <c r="EB32">
        <v>47391.9</v>
      </c>
      <c r="EC32">
        <v>1.8464</v>
      </c>
      <c r="ED32">
        <v>2.2742200000000001</v>
      </c>
      <c r="EE32">
        <v>6.71297E-2</v>
      </c>
      <c r="EF32">
        <v>0</v>
      </c>
      <c r="EG32">
        <v>16.388400000000001</v>
      </c>
      <c r="EH32">
        <v>999.9</v>
      </c>
      <c r="EI32">
        <v>44.1</v>
      </c>
      <c r="EJ32">
        <v>22.4</v>
      </c>
      <c r="EK32">
        <v>11.9069</v>
      </c>
      <c r="EL32">
        <v>62.759099999999997</v>
      </c>
      <c r="EM32">
        <v>11.3101</v>
      </c>
      <c r="EN32">
        <v>1</v>
      </c>
      <c r="EO32">
        <v>-0.58770299999999998</v>
      </c>
      <c r="EP32">
        <v>0.80813199999999996</v>
      </c>
      <c r="EQ32">
        <v>20.250699999999998</v>
      </c>
      <c r="ER32">
        <v>5.2292699999999996</v>
      </c>
      <c r="ES32">
        <v>12.005000000000001</v>
      </c>
      <c r="ET32">
        <v>4.9913999999999996</v>
      </c>
      <c r="EU32">
        <v>3.3050000000000002</v>
      </c>
      <c r="EV32">
        <v>6464.5</v>
      </c>
      <c r="EW32">
        <v>9999</v>
      </c>
      <c r="EX32">
        <v>503</v>
      </c>
      <c r="EY32">
        <v>62.1</v>
      </c>
      <c r="EZ32">
        <v>1.8523799999999999</v>
      </c>
      <c r="FA32">
        <v>1.8614200000000001</v>
      </c>
      <c r="FB32">
        <v>1.8603499999999999</v>
      </c>
      <c r="FC32">
        <v>1.8563499999999999</v>
      </c>
      <c r="FD32">
        <v>1.8606799999999999</v>
      </c>
      <c r="FE32">
        <v>1.857</v>
      </c>
      <c r="FF32">
        <v>1.8591299999999999</v>
      </c>
      <c r="FG32">
        <v>1.8619699999999999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-2.6970000000000001</v>
      </c>
      <c r="FV32">
        <v>-0.35959999999999998</v>
      </c>
      <c r="FW32">
        <v>-1.2524443830756209</v>
      </c>
      <c r="FX32">
        <v>-4.0117494158234393E-3</v>
      </c>
      <c r="FY32">
        <v>1.087516141204025E-6</v>
      </c>
      <c r="FZ32">
        <v>-8.657206703991749E-11</v>
      </c>
      <c r="GA32">
        <v>-0.35955399999999749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15.2</v>
      </c>
      <c r="GJ32">
        <v>15.1</v>
      </c>
      <c r="GK32">
        <v>0.99243199999999998</v>
      </c>
      <c r="GL32">
        <v>2.36328</v>
      </c>
      <c r="GM32">
        <v>1.5942400000000001</v>
      </c>
      <c r="GN32">
        <v>2.31934</v>
      </c>
      <c r="GO32">
        <v>1.40015</v>
      </c>
      <c r="GP32">
        <v>2.2436500000000001</v>
      </c>
      <c r="GQ32">
        <v>25.061299999999999</v>
      </c>
      <c r="GR32">
        <v>14.709899999999999</v>
      </c>
      <c r="GS32">
        <v>18</v>
      </c>
      <c r="GT32">
        <v>374.74700000000001</v>
      </c>
      <c r="GU32">
        <v>698.88900000000001</v>
      </c>
      <c r="GV32">
        <v>16.568200000000001</v>
      </c>
      <c r="GW32">
        <v>19.3718</v>
      </c>
      <c r="GX32">
        <v>30</v>
      </c>
      <c r="GY32">
        <v>19.335699999999999</v>
      </c>
      <c r="GZ32">
        <v>19.293099999999999</v>
      </c>
      <c r="HA32">
        <v>19.922799999999999</v>
      </c>
      <c r="HB32">
        <v>15</v>
      </c>
      <c r="HC32">
        <v>-30</v>
      </c>
      <c r="HD32">
        <v>16.576799999999999</v>
      </c>
      <c r="HE32">
        <v>401.02300000000002</v>
      </c>
      <c r="HF32">
        <v>0</v>
      </c>
      <c r="HG32">
        <v>104.932</v>
      </c>
      <c r="HH32">
        <v>104.40600000000001</v>
      </c>
    </row>
    <row r="33" spans="1:216" x14ac:dyDescent="0.2">
      <c r="A33">
        <v>15</v>
      </c>
      <c r="B33">
        <v>1689729631.5</v>
      </c>
      <c r="C33">
        <v>847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1689729631.5</v>
      </c>
      <c r="M33">
        <f t="shared" si="0"/>
        <v>1.318726304667805E-3</v>
      </c>
      <c r="N33">
        <f t="shared" si="1"/>
        <v>1.318726304667805</v>
      </c>
      <c r="O33">
        <f t="shared" si="2"/>
        <v>0.34418412119522152</v>
      </c>
      <c r="P33">
        <f t="shared" si="3"/>
        <v>400.02100000000002</v>
      </c>
      <c r="Q33">
        <f t="shared" si="4"/>
        <v>389.65957733356657</v>
      </c>
      <c r="R33">
        <f t="shared" si="5"/>
        <v>39.279963462010478</v>
      </c>
      <c r="S33">
        <f t="shared" si="6"/>
        <v>40.324455442772297</v>
      </c>
      <c r="T33">
        <f t="shared" si="7"/>
        <v>0.13575664526690262</v>
      </c>
      <c r="U33">
        <f t="shared" si="8"/>
        <v>3.9075939442520173</v>
      </c>
      <c r="V33">
        <f t="shared" si="9"/>
        <v>0.13318986058618537</v>
      </c>
      <c r="W33">
        <f t="shared" si="10"/>
        <v>8.3470236071398876E-2</v>
      </c>
      <c r="X33">
        <f t="shared" si="11"/>
        <v>9.9443879125241086</v>
      </c>
      <c r="Y33">
        <f t="shared" si="12"/>
        <v>17.777729176882453</v>
      </c>
      <c r="Z33">
        <f t="shared" si="13"/>
        <v>17.777729176882453</v>
      </c>
      <c r="AA33">
        <f t="shared" si="14"/>
        <v>2.0425027923327757</v>
      </c>
      <c r="AB33">
        <f t="shared" si="15"/>
        <v>51.179290865593195</v>
      </c>
      <c r="AC33">
        <f t="shared" si="16"/>
        <v>1.0597718621518999</v>
      </c>
      <c r="AD33">
        <f t="shared" si="17"/>
        <v>2.0707044670373951</v>
      </c>
      <c r="AE33">
        <f t="shared" si="18"/>
        <v>0.98273093018087576</v>
      </c>
      <c r="AF33">
        <f t="shared" si="19"/>
        <v>-58.155830035850201</v>
      </c>
      <c r="AG33">
        <f t="shared" si="20"/>
        <v>45.898019425943964</v>
      </c>
      <c r="AH33">
        <f t="shared" si="21"/>
        <v>2.3108258757734421</v>
      </c>
      <c r="AI33">
        <f t="shared" si="22"/>
        <v>-2.596821608683797E-3</v>
      </c>
      <c r="AJ33">
        <v>4</v>
      </c>
      <c r="AK33">
        <v>1</v>
      </c>
      <c r="AL33">
        <f t="shared" si="23"/>
        <v>1</v>
      </c>
      <c r="AM33">
        <f t="shared" si="24"/>
        <v>0</v>
      </c>
      <c r="AN33">
        <f t="shared" si="25"/>
        <v>54838.990581964259</v>
      </c>
      <c r="AO33">
        <f t="shared" si="26"/>
        <v>60.131799999999998</v>
      </c>
      <c r="AP33">
        <f t="shared" si="27"/>
        <v>50.690687457266371</v>
      </c>
      <c r="AQ33">
        <f t="shared" si="28"/>
        <v>0.84299301629531087</v>
      </c>
      <c r="AR33">
        <f t="shared" si="29"/>
        <v>0.1653765214499501</v>
      </c>
      <c r="AS33">
        <v>1689729631.5</v>
      </c>
      <c r="AT33">
        <v>400.02100000000002</v>
      </c>
      <c r="AU33">
        <v>400.63</v>
      </c>
      <c r="AV33">
        <v>10.513</v>
      </c>
      <c r="AW33">
        <v>9.6013800000000007</v>
      </c>
      <c r="AX33">
        <v>402.71899999999999</v>
      </c>
      <c r="AY33">
        <v>10.8725</v>
      </c>
      <c r="AZ33">
        <v>400.06700000000001</v>
      </c>
      <c r="BA33">
        <v>100.706</v>
      </c>
      <c r="BB33">
        <v>9.9846299999999999E-2</v>
      </c>
      <c r="BC33">
        <v>17.9956</v>
      </c>
      <c r="BD33">
        <v>17.500900000000001</v>
      </c>
      <c r="BE33">
        <v>999.9</v>
      </c>
      <c r="BF33">
        <v>0</v>
      </c>
      <c r="BG33">
        <v>0</v>
      </c>
      <c r="BH33">
        <v>9988.75</v>
      </c>
      <c r="BI33">
        <v>0</v>
      </c>
      <c r="BJ33">
        <v>43.631100000000004</v>
      </c>
      <c r="BK33">
        <v>-0.60815399999999997</v>
      </c>
      <c r="BL33">
        <v>404.27199999999999</v>
      </c>
      <c r="BM33">
        <v>404.51299999999998</v>
      </c>
      <c r="BN33">
        <v>0.91157500000000002</v>
      </c>
      <c r="BO33">
        <v>400.63</v>
      </c>
      <c r="BP33">
        <v>9.6013800000000007</v>
      </c>
      <c r="BQ33">
        <v>1.0587200000000001</v>
      </c>
      <c r="BR33">
        <v>0.96691899999999997</v>
      </c>
      <c r="BS33">
        <v>7.7505499999999996</v>
      </c>
      <c r="BT33">
        <v>6.4272099999999996</v>
      </c>
      <c r="BU33">
        <v>60.131799999999998</v>
      </c>
      <c r="BV33">
        <v>0.90029700000000001</v>
      </c>
      <c r="BW33">
        <v>9.9703200000000006E-2</v>
      </c>
      <c r="BX33">
        <v>0</v>
      </c>
      <c r="BY33">
        <v>2.2185000000000001</v>
      </c>
      <c r="BZ33">
        <v>0</v>
      </c>
      <c r="CA33">
        <v>2012.58</v>
      </c>
      <c r="CB33">
        <v>487.79</v>
      </c>
      <c r="CC33">
        <v>34.875</v>
      </c>
      <c r="CD33">
        <v>41.061999999999998</v>
      </c>
      <c r="CE33">
        <v>37.936999999999998</v>
      </c>
      <c r="CF33">
        <v>39.686999999999998</v>
      </c>
      <c r="CG33">
        <v>35.311999999999998</v>
      </c>
      <c r="CH33">
        <v>54.14</v>
      </c>
      <c r="CI33">
        <v>6</v>
      </c>
      <c r="CJ33">
        <v>0</v>
      </c>
      <c r="CK33">
        <v>1689729643.2</v>
      </c>
      <c r="CL33">
        <v>0</v>
      </c>
      <c r="CM33">
        <v>1689728664.5</v>
      </c>
      <c r="CN33" t="s">
        <v>353</v>
      </c>
      <c r="CO33">
        <v>1689728659</v>
      </c>
      <c r="CP33">
        <v>1689728664.5</v>
      </c>
      <c r="CQ33">
        <v>91</v>
      </c>
      <c r="CR33">
        <v>0.183</v>
      </c>
      <c r="CS33">
        <v>2E-3</v>
      </c>
      <c r="CT33">
        <v>-2.7250000000000001</v>
      </c>
      <c r="CU33">
        <v>-0.36</v>
      </c>
      <c r="CV33">
        <v>409</v>
      </c>
      <c r="CW33">
        <v>10</v>
      </c>
      <c r="CX33">
        <v>0.33</v>
      </c>
      <c r="CY33">
        <v>0.13</v>
      </c>
      <c r="CZ33">
        <v>0.276118411656329</v>
      </c>
      <c r="DA33">
        <v>0.39355209167331712</v>
      </c>
      <c r="DB33">
        <v>8.6593477634413676E-2</v>
      </c>
      <c r="DC33">
        <v>1</v>
      </c>
      <c r="DD33">
        <v>400.6028048780488</v>
      </c>
      <c r="DE33">
        <v>-0.10586759581873641</v>
      </c>
      <c r="DF33">
        <v>3.5624888198159087E-2</v>
      </c>
      <c r="DG33">
        <v>-1</v>
      </c>
      <c r="DH33">
        <v>59.99053</v>
      </c>
      <c r="DI33">
        <v>2.0389359495366691E-2</v>
      </c>
      <c r="DJ33">
        <v>0.15614825359253909</v>
      </c>
      <c r="DK33">
        <v>1</v>
      </c>
      <c r="DL33">
        <v>2</v>
      </c>
      <c r="DM33">
        <v>2</v>
      </c>
      <c r="DN33" t="s">
        <v>354</v>
      </c>
      <c r="DO33">
        <v>2.6978599999999999</v>
      </c>
      <c r="DP33">
        <v>2.7066400000000002</v>
      </c>
      <c r="DQ33">
        <v>9.5723500000000003E-2</v>
      </c>
      <c r="DR33">
        <v>9.4913499999999998E-2</v>
      </c>
      <c r="DS33">
        <v>6.5434900000000004E-2</v>
      </c>
      <c r="DT33">
        <v>5.9121300000000002E-2</v>
      </c>
      <c r="DU33">
        <v>27479.4</v>
      </c>
      <c r="DV33">
        <v>31044</v>
      </c>
      <c r="DW33">
        <v>28582.9</v>
      </c>
      <c r="DX33">
        <v>32872.400000000001</v>
      </c>
      <c r="DY33">
        <v>37151.1</v>
      </c>
      <c r="DZ33">
        <v>41895.5</v>
      </c>
      <c r="EA33">
        <v>41951.1</v>
      </c>
      <c r="EB33">
        <v>47393.7</v>
      </c>
      <c r="EC33">
        <v>1.8470200000000001</v>
      </c>
      <c r="ED33">
        <v>2.2749000000000001</v>
      </c>
      <c r="EE33">
        <v>7.1279700000000001E-2</v>
      </c>
      <c r="EF33">
        <v>0</v>
      </c>
      <c r="EG33">
        <v>16.3156</v>
      </c>
      <c r="EH33">
        <v>999.9</v>
      </c>
      <c r="EI33">
        <v>44.1</v>
      </c>
      <c r="EJ33">
        <v>22.4</v>
      </c>
      <c r="EK33">
        <v>11.9055</v>
      </c>
      <c r="EL33">
        <v>63.149099999999997</v>
      </c>
      <c r="EM33">
        <v>11.1739</v>
      </c>
      <c r="EN33">
        <v>1</v>
      </c>
      <c r="EO33">
        <v>-0.59089199999999997</v>
      </c>
      <c r="EP33">
        <v>0.63735600000000003</v>
      </c>
      <c r="EQ33">
        <v>20.251799999999999</v>
      </c>
      <c r="ER33">
        <v>5.22837</v>
      </c>
      <c r="ES33">
        <v>12.0062</v>
      </c>
      <c r="ET33">
        <v>4.9901999999999997</v>
      </c>
      <c r="EU33">
        <v>3.3050000000000002</v>
      </c>
      <c r="EV33">
        <v>6466.1</v>
      </c>
      <c r="EW33">
        <v>9999</v>
      </c>
      <c r="EX33">
        <v>503</v>
      </c>
      <c r="EY33">
        <v>62.2</v>
      </c>
      <c r="EZ33">
        <v>1.85226</v>
      </c>
      <c r="FA33">
        <v>1.86141</v>
      </c>
      <c r="FB33">
        <v>1.8602799999999999</v>
      </c>
      <c r="FC33">
        <v>1.85629</v>
      </c>
      <c r="FD33">
        <v>1.86066</v>
      </c>
      <c r="FE33">
        <v>1.8569899999999999</v>
      </c>
      <c r="FF33">
        <v>1.8591200000000001</v>
      </c>
      <c r="FG33">
        <v>1.86192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-2.698</v>
      </c>
      <c r="FV33">
        <v>-0.35949999999999999</v>
      </c>
      <c r="FW33">
        <v>-1.2524443830756209</v>
      </c>
      <c r="FX33">
        <v>-4.0117494158234393E-3</v>
      </c>
      <c r="FY33">
        <v>1.087516141204025E-6</v>
      </c>
      <c r="FZ33">
        <v>-8.657206703991749E-11</v>
      </c>
      <c r="GA33">
        <v>-0.35955399999999749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16.2</v>
      </c>
      <c r="GJ33">
        <v>16.100000000000001</v>
      </c>
      <c r="GK33">
        <v>0.99243199999999998</v>
      </c>
      <c r="GL33">
        <v>2.3645</v>
      </c>
      <c r="GM33">
        <v>1.5942400000000001</v>
      </c>
      <c r="GN33">
        <v>2.32056</v>
      </c>
      <c r="GO33">
        <v>1.40015</v>
      </c>
      <c r="GP33">
        <v>2.36084</v>
      </c>
      <c r="GQ33">
        <v>25.020399999999999</v>
      </c>
      <c r="GR33">
        <v>14.709899999999999</v>
      </c>
      <c r="GS33">
        <v>18</v>
      </c>
      <c r="GT33">
        <v>374.70800000000003</v>
      </c>
      <c r="GU33">
        <v>698.80600000000004</v>
      </c>
      <c r="GV33">
        <v>16.8081</v>
      </c>
      <c r="GW33">
        <v>19.326499999999999</v>
      </c>
      <c r="GX33">
        <v>29.9999</v>
      </c>
      <c r="GY33">
        <v>19.290199999999999</v>
      </c>
      <c r="GZ33">
        <v>19.247599999999998</v>
      </c>
      <c r="HA33">
        <v>19.909199999999998</v>
      </c>
      <c r="HB33">
        <v>15</v>
      </c>
      <c r="HC33">
        <v>-30</v>
      </c>
      <c r="HD33">
        <v>16.808299999999999</v>
      </c>
      <c r="HE33">
        <v>400.67099999999999</v>
      </c>
      <c r="HF33">
        <v>0</v>
      </c>
      <c r="HG33">
        <v>104.941</v>
      </c>
      <c r="HH33">
        <v>104.40900000000001</v>
      </c>
    </row>
    <row r="34" spans="1:216" x14ac:dyDescent="0.2">
      <c r="A34">
        <v>16</v>
      </c>
      <c r="B34">
        <v>1689729692</v>
      </c>
      <c r="C34">
        <v>907.5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1689729692</v>
      </c>
      <c r="M34">
        <f t="shared" si="0"/>
        <v>1.3000203638623867E-3</v>
      </c>
      <c r="N34">
        <f t="shared" si="1"/>
        <v>1.3000203638623866</v>
      </c>
      <c r="O34">
        <f t="shared" si="2"/>
        <v>1.1073630252371241E-2</v>
      </c>
      <c r="P34">
        <f t="shared" si="3"/>
        <v>399.98500000000001</v>
      </c>
      <c r="Q34">
        <f t="shared" si="4"/>
        <v>393.57602648565029</v>
      </c>
      <c r="R34">
        <f t="shared" si="5"/>
        <v>39.675177845535416</v>
      </c>
      <c r="S34">
        <f t="shared" si="6"/>
        <v>40.321246576549498</v>
      </c>
      <c r="T34">
        <f t="shared" si="7"/>
        <v>0.13367219358469012</v>
      </c>
      <c r="U34">
        <f t="shared" si="8"/>
        <v>3.9171761080820562</v>
      </c>
      <c r="V34">
        <f t="shared" si="9"/>
        <v>0.13118881481533579</v>
      </c>
      <c r="W34">
        <f t="shared" si="10"/>
        <v>8.2212288172527126E-2</v>
      </c>
      <c r="X34">
        <f t="shared" si="11"/>
        <v>8.2512490627540576</v>
      </c>
      <c r="Y34">
        <f t="shared" si="12"/>
        <v>17.755420204149448</v>
      </c>
      <c r="Z34">
        <f t="shared" si="13"/>
        <v>17.755420204149448</v>
      </c>
      <c r="AA34">
        <f t="shared" si="14"/>
        <v>2.0396341785052559</v>
      </c>
      <c r="AB34">
        <f t="shared" si="15"/>
        <v>51.058894680708036</v>
      </c>
      <c r="AC34">
        <f t="shared" si="16"/>
        <v>1.0560228077601899</v>
      </c>
      <c r="AD34">
        <f t="shared" si="17"/>
        <v>2.0682445524211377</v>
      </c>
      <c r="AE34">
        <f t="shared" si="18"/>
        <v>0.98361137074506599</v>
      </c>
      <c r="AF34">
        <f t="shared" si="19"/>
        <v>-57.330898046331249</v>
      </c>
      <c r="AG34">
        <f t="shared" si="20"/>
        <v>46.730486503584586</v>
      </c>
      <c r="AH34">
        <f t="shared" si="21"/>
        <v>2.3464841278921096</v>
      </c>
      <c r="AI34">
        <f t="shared" si="22"/>
        <v>-2.6783521004958288E-3</v>
      </c>
      <c r="AJ34">
        <v>4</v>
      </c>
      <c r="AK34">
        <v>1</v>
      </c>
      <c r="AL34">
        <f t="shared" si="23"/>
        <v>1</v>
      </c>
      <c r="AM34">
        <f t="shared" si="24"/>
        <v>0</v>
      </c>
      <c r="AN34">
        <f t="shared" si="25"/>
        <v>55027.630843479674</v>
      </c>
      <c r="AO34">
        <f t="shared" si="26"/>
        <v>49.892800000000001</v>
      </c>
      <c r="AP34">
        <f t="shared" si="27"/>
        <v>42.059360384846663</v>
      </c>
      <c r="AQ34">
        <f t="shared" si="28"/>
        <v>0.84299458809380634</v>
      </c>
      <c r="AR34">
        <f t="shared" si="29"/>
        <v>0.16537955502104629</v>
      </c>
      <c r="AS34">
        <v>1689729692</v>
      </c>
      <c r="AT34">
        <v>399.98500000000001</v>
      </c>
      <c r="AU34">
        <v>400.35599999999999</v>
      </c>
      <c r="AV34">
        <v>10.4757</v>
      </c>
      <c r="AW34">
        <v>9.5770199999999992</v>
      </c>
      <c r="AX34">
        <v>402.68200000000002</v>
      </c>
      <c r="AY34">
        <v>10.8353</v>
      </c>
      <c r="AZ34">
        <v>400.08600000000001</v>
      </c>
      <c r="BA34">
        <v>100.70699999999999</v>
      </c>
      <c r="BB34">
        <v>9.9896700000000005E-2</v>
      </c>
      <c r="BC34">
        <v>17.976700000000001</v>
      </c>
      <c r="BD34">
        <v>17.48</v>
      </c>
      <c r="BE34">
        <v>999.9</v>
      </c>
      <c r="BF34">
        <v>0</v>
      </c>
      <c r="BG34">
        <v>0</v>
      </c>
      <c r="BH34">
        <v>10023.799999999999</v>
      </c>
      <c r="BI34">
        <v>0</v>
      </c>
      <c r="BJ34">
        <v>45.366799999999998</v>
      </c>
      <c r="BK34">
        <v>-0.37094100000000002</v>
      </c>
      <c r="BL34">
        <v>404.21899999999999</v>
      </c>
      <c r="BM34">
        <v>404.22699999999998</v>
      </c>
      <c r="BN34">
        <v>0.89870399999999995</v>
      </c>
      <c r="BO34">
        <v>400.35599999999999</v>
      </c>
      <c r="BP34">
        <v>9.5770199999999992</v>
      </c>
      <c r="BQ34">
        <v>1.05498</v>
      </c>
      <c r="BR34">
        <v>0.96447000000000005</v>
      </c>
      <c r="BS34">
        <v>7.6985799999999998</v>
      </c>
      <c r="BT34">
        <v>6.3904100000000001</v>
      </c>
      <c r="BU34">
        <v>49.892800000000001</v>
      </c>
      <c r="BV34">
        <v>0.90011699999999994</v>
      </c>
      <c r="BW34">
        <v>9.9882600000000002E-2</v>
      </c>
      <c r="BX34">
        <v>0</v>
      </c>
      <c r="BY34">
        <v>2.6926999999999999</v>
      </c>
      <c r="BZ34">
        <v>0</v>
      </c>
      <c r="CA34">
        <v>2060.5</v>
      </c>
      <c r="CB34">
        <v>404.71</v>
      </c>
      <c r="CC34">
        <v>34.875</v>
      </c>
      <c r="CD34">
        <v>41.125</v>
      </c>
      <c r="CE34">
        <v>37.936999999999998</v>
      </c>
      <c r="CF34">
        <v>39.811999999999998</v>
      </c>
      <c r="CG34">
        <v>35.311999999999998</v>
      </c>
      <c r="CH34">
        <v>44.91</v>
      </c>
      <c r="CI34">
        <v>4.9800000000000004</v>
      </c>
      <c r="CJ34">
        <v>0</v>
      </c>
      <c r="CK34">
        <v>1689729703.8</v>
      </c>
      <c r="CL34">
        <v>0</v>
      </c>
      <c r="CM34">
        <v>1689728664.5</v>
      </c>
      <c r="CN34" t="s">
        <v>353</v>
      </c>
      <c r="CO34">
        <v>1689728659</v>
      </c>
      <c r="CP34">
        <v>1689728664.5</v>
      </c>
      <c r="CQ34">
        <v>91</v>
      </c>
      <c r="CR34">
        <v>0.183</v>
      </c>
      <c r="CS34">
        <v>2E-3</v>
      </c>
      <c r="CT34">
        <v>-2.7250000000000001</v>
      </c>
      <c r="CU34">
        <v>-0.36</v>
      </c>
      <c r="CV34">
        <v>409</v>
      </c>
      <c r="CW34">
        <v>10</v>
      </c>
      <c r="CX34">
        <v>0.33</v>
      </c>
      <c r="CY34">
        <v>0.13</v>
      </c>
      <c r="CZ34">
        <v>-3.6090630117537131E-2</v>
      </c>
      <c r="DA34">
        <v>-4.0391070440129469E-2</v>
      </c>
      <c r="DB34">
        <v>4.6847821889230333E-2</v>
      </c>
      <c r="DC34">
        <v>1</v>
      </c>
      <c r="DD34">
        <v>400.36259999999999</v>
      </c>
      <c r="DE34">
        <v>-0.1936885553484203</v>
      </c>
      <c r="DF34">
        <v>2.7306409503995689E-2</v>
      </c>
      <c r="DG34">
        <v>-1</v>
      </c>
      <c r="DH34">
        <v>50.024912195121964</v>
      </c>
      <c r="DI34">
        <v>6.4059346445255336E-2</v>
      </c>
      <c r="DJ34">
        <v>0.15408931555546679</v>
      </c>
      <c r="DK34">
        <v>1</v>
      </c>
      <c r="DL34">
        <v>2</v>
      </c>
      <c r="DM34">
        <v>2</v>
      </c>
      <c r="DN34" t="s">
        <v>354</v>
      </c>
      <c r="DO34">
        <v>2.6979899999999999</v>
      </c>
      <c r="DP34">
        <v>2.7069899999999998</v>
      </c>
      <c r="DQ34">
        <v>9.5727099999999996E-2</v>
      </c>
      <c r="DR34">
        <v>9.48745E-2</v>
      </c>
      <c r="DS34">
        <v>6.5270599999999998E-2</v>
      </c>
      <c r="DT34">
        <v>5.9012799999999997E-2</v>
      </c>
      <c r="DU34">
        <v>27479.3</v>
      </c>
      <c r="DV34">
        <v>31047.7</v>
      </c>
      <c r="DW34">
        <v>28582.7</v>
      </c>
      <c r="DX34">
        <v>32874.699999999997</v>
      </c>
      <c r="DY34">
        <v>37157.599999999999</v>
      </c>
      <c r="DZ34">
        <v>41903.300000000003</v>
      </c>
      <c r="EA34">
        <v>41950.9</v>
      </c>
      <c r="EB34">
        <v>47396.9</v>
      </c>
      <c r="EC34">
        <v>1.8470500000000001</v>
      </c>
      <c r="ED34">
        <v>2.2758500000000002</v>
      </c>
      <c r="EE34">
        <v>6.8813600000000003E-2</v>
      </c>
      <c r="EF34">
        <v>0</v>
      </c>
      <c r="EG34">
        <v>16.335799999999999</v>
      </c>
      <c r="EH34">
        <v>999.9</v>
      </c>
      <c r="EI34">
        <v>44.1</v>
      </c>
      <c r="EJ34">
        <v>22.4</v>
      </c>
      <c r="EK34">
        <v>11.906700000000001</v>
      </c>
      <c r="EL34">
        <v>62.899099999999997</v>
      </c>
      <c r="EM34">
        <v>11.1418</v>
      </c>
      <c r="EN34">
        <v>1</v>
      </c>
      <c r="EO34">
        <v>-0.59397100000000003</v>
      </c>
      <c r="EP34">
        <v>0.63568599999999997</v>
      </c>
      <c r="EQ34">
        <v>20.251799999999999</v>
      </c>
      <c r="ER34">
        <v>5.2286700000000002</v>
      </c>
      <c r="ES34">
        <v>12.0046</v>
      </c>
      <c r="ET34">
        <v>4.9897999999999998</v>
      </c>
      <c r="EU34">
        <v>3.3050000000000002</v>
      </c>
      <c r="EV34">
        <v>6467.6</v>
      </c>
      <c r="EW34">
        <v>9999</v>
      </c>
      <c r="EX34">
        <v>503</v>
      </c>
      <c r="EY34">
        <v>62.2</v>
      </c>
      <c r="EZ34">
        <v>1.85226</v>
      </c>
      <c r="FA34">
        <v>1.86138</v>
      </c>
      <c r="FB34">
        <v>1.8602700000000001</v>
      </c>
      <c r="FC34">
        <v>1.8562799999999999</v>
      </c>
      <c r="FD34">
        <v>1.86066</v>
      </c>
      <c r="FE34">
        <v>1.8569899999999999</v>
      </c>
      <c r="FF34">
        <v>1.85911</v>
      </c>
      <c r="FG34">
        <v>1.86188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-2.6970000000000001</v>
      </c>
      <c r="FV34">
        <v>-0.35959999999999998</v>
      </c>
      <c r="FW34">
        <v>-1.2524443830756209</v>
      </c>
      <c r="FX34">
        <v>-4.0117494158234393E-3</v>
      </c>
      <c r="FY34">
        <v>1.087516141204025E-6</v>
      </c>
      <c r="FZ34">
        <v>-8.657206703991749E-11</v>
      </c>
      <c r="GA34">
        <v>-0.35955399999999749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17.2</v>
      </c>
      <c r="GJ34">
        <v>17.100000000000001</v>
      </c>
      <c r="GK34">
        <v>0.99121099999999995</v>
      </c>
      <c r="GL34">
        <v>2.3596200000000001</v>
      </c>
      <c r="GM34">
        <v>1.5942400000000001</v>
      </c>
      <c r="GN34">
        <v>2.31934</v>
      </c>
      <c r="GO34">
        <v>1.40015</v>
      </c>
      <c r="GP34">
        <v>2.3034699999999999</v>
      </c>
      <c r="GQ34">
        <v>24.938700000000001</v>
      </c>
      <c r="GR34">
        <v>14.7012</v>
      </c>
      <c r="GS34">
        <v>18</v>
      </c>
      <c r="GT34">
        <v>374.38600000000002</v>
      </c>
      <c r="GU34">
        <v>698.99800000000005</v>
      </c>
      <c r="GV34">
        <v>16.573</v>
      </c>
      <c r="GW34">
        <v>19.2837</v>
      </c>
      <c r="GX34">
        <v>29.999700000000001</v>
      </c>
      <c r="GY34">
        <v>19.246099999999998</v>
      </c>
      <c r="GZ34">
        <v>19.203900000000001</v>
      </c>
      <c r="HA34">
        <v>19.902999999999999</v>
      </c>
      <c r="HB34">
        <v>15</v>
      </c>
      <c r="HC34">
        <v>-30</v>
      </c>
      <c r="HD34">
        <v>16.605599999999999</v>
      </c>
      <c r="HE34">
        <v>400.43200000000002</v>
      </c>
      <c r="HF34">
        <v>0</v>
      </c>
      <c r="HG34">
        <v>104.94</v>
      </c>
      <c r="HH34">
        <v>104.416</v>
      </c>
    </row>
    <row r="35" spans="1:216" x14ac:dyDescent="0.2">
      <c r="A35">
        <v>17</v>
      </c>
      <c r="B35">
        <v>1689729752.5999999</v>
      </c>
      <c r="C35">
        <v>968.09999990463257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1689729752.5999999</v>
      </c>
      <c r="M35">
        <f t="shared" si="0"/>
        <v>1.309517190171828E-3</v>
      </c>
      <c r="N35">
        <f t="shared" si="1"/>
        <v>1.3095171901718281</v>
      </c>
      <c r="O35">
        <f t="shared" si="2"/>
        <v>-0.81450492159262866</v>
      </c>
      <c r="P35">
        <f t="shared" si="3"/>
        <v>400.072</v>
      </c>
      <c r="Q35">
        <f t="shared" si="4"/>
        <v>403.54879707038259</v>
      </c>
      <c r="R35">
        <f t="shared" si="5"/>
        <v>40.680062313978674</v>
      </c>
      <c r="S35">
        <f t="shared" si="6"/>
        <v>40.329580978132803</v>
      </c>
      <c r="T35">
        <f t="shared" si="7"/>
        <v>0.1348573369271005</v>
      </c>
      <c r="U35">
        <f t="shared" si="8"/>
        <v>3.91578684496461</v>
      </c>
      <c r="V35">
        <f t="shared" si="9"/>
        <v>0.13232929764716075</v>
      </c>
      <c r="W35">
        <f t="shared" si="10"/>
        <v>8.2928998064668469E-2</v>
      </c>
      <c r="X35">
        <f t="shared" si="11"/>
        <v>4.9970106558802128</v>
      </c>
      <c r="Y35">
        <f t="shared" si="12"/>
        <v>17.723377800506483</v>
      </c>
      <c r="Z35">
        <f t="shared" si="13"/>
        <v>17.723377800506483</v>
      </c>
      <c r="AA35">
        <f t="shared" si="14"/>
        <v>2.0355201693776612</v>
      </c>
      <c r="AB35">
        <f t="shared" si="15"/>
        <v>50.973661339667807</v>
      </c>
      <c r="AC35">
        <f t="shared" si="16"/>
        <v>1.0532392368766801</v>
      </c>
      <c r="AD35">
        <f t="shared" si="17"/>
        <v>2.0662420732509696</v>
      </c>
      <c r="AE35">
        <f t="shared" si="18"/>
        <v>0.98228093250098114</v>
      </c>
      <c r="AF35">
        <f t="shared" si="19"/>
        <v>-57.749708086577613</v>
      </c>
      <c r="AG35">
        <f t="shared" si="20"/>
        <v>50.227255990231853</v>
      </c>
      <c r="AH35">
        <f t="shared" si="21"/>
        <v>2.5223455076213179</v>
      </c>
      <c r="AI35">
        <f t="shared" si="22"/>
        <v>-3.0959328442321521E-3</v>
      </c>
      <c r="AJ35">
        <v>4</v>
      </c>
      <c r="AK35">
        <v>1</v>
      </c>
      <c r="AL35">
        <f t="shared" si="23"/>
        <v>1</v>
      </c>
      <c r="AM35">
        <f t="shared" si="24"/>
        <v>0</v>
      </c>
      <c r="AN35">
        <f t="shared" si="25"/>
        <v>55003.682965948945</v>
      </c>
      <c r="AO35">
        <f t="shared" si="26"/>
        <v>30.217700000000001</v>
      </c>
      <c r="AP35">
        <f t="shared" si="27"/>
        <v>25.473161127399074</v>
      </c>
      <c r="AQ35">
        <f t="shared" si="28"/>
        <v>0.8429880873593647</v>
      </c>
      <c r="AR35">
        <f t="shared" si="29"/>
        <v>0.16536700860357381</v>
      </c>
      <c r="AS35">
        <v>1689729752.5999999</v>
      </c>
      <c r="AT35">
        <v>400.072</v>
      </c>
      <c r="AU35">
        <v>399.86900000000003</v>
      </c>
      <c r="AV35">
        <v>10.4482</v>
      </c>
      <c r="AW35">
        <v>9.5429999999999993</v>
      </c>
      <c r="AX35">
        <v>402.77</v>
      </c>
      <c r="AY35">
        <v>10.8078</v>
      </c>
      <c r="AZ35">
        <v>400.11700000000002</v>
      </c>
      <c r="BA35">
        <v>100.706</v>
      </c>
      <c r="BB35">
        <v>9.9807400000000004E-2</v>
      </c>
      <c r="BC35">
        <v>17.961300000000001</v>
      </c>
      <c r="BD35">
        <v>17.434699999999999</v>
      </c>
      <c r="BE35">
        <v>999.9</v>
      </c>
      <c r="BF35">
        <v>0</v>
      </c>
      <c r="BG35">
        <v>0</v>
      </c>
      <c r="BH35">
        <v>10018.799999999999</v>
      </c>
      <c r="BI35">
        <v>0</v>
      </c>
      <c r="BJ35">
        <v>47.3827</v>
      </c>
      <c r="BK35">
        <v>0.2034</v>
      </c>
      <c r="BL35">
        <v>404.29599999999999</v>
      </c>
      <c r="BM35">
        <v>403.721</v>
      </c>
      <c r="BN35">
        <v>0.90520900000000004</v>
      </c>
      <c r="BO35">
        <v>399.86900000000003</v>
      </c>
      <c r="BP35">
        <v>9.5429999999999993</v>
      </c>
      <c r="BQ35">
        <v>1.0522</v>
      </c>
      <c r="BR35">
        <v>0.96103799999999995</v>
      </c>
      <c r="BS35">
        <v>7.6599300000000001</v>
      </c>
      <c r="BT35">
        <v>6.3387000000000002</v>
      </c>
      <c r="BU35">
        <v>30.217700000000001</v>
      </c>
      <c r="BV35">
        <v>0.900362</v>
      </c>
      <c r="BW35">
        <v>9.9637699999999996E-2</v>
      </c>
      <c r="BX35">
        <v>0</v>
      </c>
      <c r="BY35">
        <v>2.7227000000000001</v>
      </c>
      <c r="BZ35">
        <v>0</v>
      </c>
      <c r="CA35">
        <v>2093.9</v>
      </c>
      <c r="CB35">
        <v>245.131</v>
      </c>
      <c r="CC35">
        <v>34.811999999999998</v>
      </c>
      <c r="CD35">
        <v>41.186999999999998</v>
      </c>
      <c r="CE35">
        <v>37.936999999999998</v>
      </c>
      <c r="CF35">
        <v>39.936999999999998</v>
      </c>
      <c r="CG35">
        <v>35.311999999999998</v>
      </c>
      <c r="CH35">
        <v>27.21</v>
      </c>
      <c r="CI35">
        <v>3.01</v>
      </c>
      <c r="CJ35">
        <v>0</v>
      </c>
      <c r="CK35">
        <v>1689729764.4000001</v>
      </c>
      <c r="CL35">
        <v>0</v>
      </c>
      <c r="CM35">
        <v>1689728664.5</v>
      </c>
      <c r="CN35" t="s">
        <v>353</v>
      </c>
      <c r="CO35">
        <v>1689728659</v>
      </c>
      <c r="CP35">
        <v>1689728664.5</v>
      </c>
      <c r="CQ35">
        <v>91</v>
      </c>
      <c r="CR35">
        <v>0.183</v>
      </c>
      <c r="CS35">
        <v>2E-3</v>
      </c>
      <c r="CT35">
        <v>-2.7250000000000001</v>
      </c>
      <c r="CU35">
        <v>-0.36</v>
      </c>
      <c r="CV35">
        <v>409</v>
      </c>
      <c r="CW35">
        <v>10</v>
      </c>
      <c r="CX35">
        <v>0.33</v>
      </c>
      <c r="CY35">
        <v>0.13</v>
      </c>
      <c r="CZ35">
        <v>-0.83271767619220105</v>
      </c>
      <c r="DA35">
        <v>9.1006579838956089E-2</v>
      </c>
      <c r="DB35">
        <v>3.0079814770645041E-2</v>
      </c>
      <c r="DC35">
        <v>1</v>
      </c>
      <c r="DD35">
        <v>399.90427499999998</v>
      </c>
      <c r="DE35">
        <v>-0.18467166979278321</v>
      </c>
      <c r="DF35">
        <v>3.3722386852058313E-2</v>
      </c>
      <c r="DG35">
        <v>-1</v>
      </c>
      <c r="DH35">
        <v>30.043712500000009</v>
      </c>
      <c r="DI35">
        <v>-0.24115287422392689</v>
      </c>
      <c r="DJ35">
        <v>0.1578973181968269</v>
      </c>
      <c r="DK35">
        <v>1</v>
      </c>
      <c r="DL35">
        <v>2</v>
      </c>
      <c r="DM35">
        <v>2</v>
      </c>
      <c r="DN35" t="s">
        <v>354</v>
      </c>
      <c r="DO35">
        <v>2.69814</v>
      </c>
      <c r="DP35">
        <v>2.7068599999999998</v>
      </c>
      <c r="DQ35">
        <v>9.5752799999999999E-2</v>
      </c>
      <c r="DR35">
        <v>9.4797099999999995E-2</v>
      </c>
      <c r="DS35">
        <v>6.5150700000000006E-2</v>
      </c>
      <c r="DT35">
        <v>5.8858500000000001E-2</v>
      </c>
      <c r="DU35">
        <v>27480</v>
      </c>
      <c r="DV35">
        <v>31051.7</v>
      </c>
      <c r="DW35">
        <v>28584.1</v>
      </c>
      <c r="DX35">
        <v>32876</v>
      </c>
      <c r="DY35">
        <v>37164.199999999997</v>
      </c>
      <c r="DZ35">
        <v>41911.699999999997</v>
      </c>
      <c r="EA35">
        <v>41952.800000000003</v>
      </c>
      <c r="EB35">
        <v>47398.5</v>
      </c>
      <c r="EC35">
        <v>1.84778</v>
      </c>
      <c r="ED35">
        <v>2.2764199999999999</v>
      </c>
      <c r="EE35">
        <v>7.3794299999999993E-2</v>
      </c>
      <c r="EF35">
        <v>0</v>
      </c>
      <c r="EG35">
        <v>16.2075</v>
      </c>
      <c r="EH35">
        <v>999.9</v>
      </c>
      <c r="EI35">
        <v>44.1</v>
      </c>
      <c r="EJ35">
        <v>22.4</v>
      </c>
      <c r="EK35">
        <v>11.907299999999999</v>
      </c>
      <c r="EL35">
        <v>62.514499999999998</v>
      </c>
      <c r="EM35">
        <v>11.5665</v>
      </c>
      <c r="EN35">
        <v>1</v>
      </c>
      <c r="EO35">
        <v>-0.59638000000000002</v>
      </c>
      <c r="EP35">
        <v>0.37978200000000001</v>
      </c>
      <c r="EQ35">
        <v>20.253499999999999</v>
      </c>
      <c r="ER35">
        <v>5.2292699999999996</v>
      </c>
      <c r="ES35">
        <v>12.0047</v>
      </c>
      <c r="ET35">
        <v>4.9905999999999997</v>
      </c>
      <c r="EU35">
        <v>3.3050000000000002</v>
      </c>
      <c r="EV35">
        <v>6469.1</v>
      </c>
      <c r="EW35">
        <v>9999</v>
      </c>
      <c r="EX35">
        <v>503</v>
      </c>
      <c r="EY35">
        <v>62.2</v>
      </c>
      <c r="EZ35">
        <v>1.85226</v>
      </c>
      <c r="FA35">
        <v>1.8614200000000001</v>
      </c>
      <c r="FB35">
        <v>1.8603099999999999</v>
      </c>
      <c r="FC35">
        <v>1.8563099999999999</v>
      </c>
      <c r="FD35">
        <v>1.86067</v>
      </c>
      <c r="FE35">
        <v>1.8569899999999999</v>
      </c>
      <c r="FF35">
        <v>1.8591</v>
      </c>
      <c r="FG35">
        <v>1.86189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-2.698</v>
      </c>
      <c r="FV35">
        <v>-0.35959999999999998</v>
      </c>
      <c r="FW35">
        <v>-1.2524443830756209</v>
      </c>
      <c r="FX35">
        <v>-4.0117494158234393E-3</v>
      </c>
      <c r="FY35">
        <v>1.087516141204025E-6</v>
      </c>
      <c r="FZ35">
        <v>-8.657206703991749E-11</v>
      </c>
      <c r="GA35">
        <v>-0.35955399999999749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18.2</v>
      </c>
      <c r="GJ35">
        <v>18.100000000000001</v>
      </c>
      <c r="GK35">
        <v>0.98999000000000004</v>
      </c>
      <c r="GL35">
        <v>2.36206</v>
      </c>
      <c r="GM35">
        <v>1.5942400000000001</v>
      </c>
      <c r="GN35">
        <v>2.32178</v>
      </c>
      <c r="GO35">
        <v>1.40015</v>
      </c>
      <c r="GP35">
        <v>2.34619</v>
      </c>
      <c r="GQ35">
        <v>24.877500000000001</v>
      </c>
      <c r="GR35">
        <v>14.6837</v>
      </c>
      <c r="GS35">
        <v>18</v>
      </c>
      <c r="GT35">
        <v>374.42200000000003</v>
      </c>
      <c r="GU35">
        <v>698.85</v>
      </c>
      <c r="GV35">
        <v>16.9373</v>
      </c>
      <c r="GW35">
        <v>19.2424</v>
      </c>
      <c r="GX35">
        <v>29.9999</v>
      </c>
      <c r="GY35">
        <v>19.204000000000001</v>
      </c>
      <c r="GZ35">
        <v>19.1602</v>
      </c>
      <c r="HA35">
        <v>19.883199999999999</v>
      </c>
      <c r="HB35">
        <v>15</v>
      </c>
      <c r="HC35">
        <v>-30</v>
      </c>
      <c r="HD35">
        <v>16.959599999999998</v>
      </c>
      <c r="HE35">
        <v>399.988</v>
      </c>
      <c r="HF35">
        <v>0</v>
      </c>
      <c r="HG35">
        <v>104.94499999999999</v>
      </c>
      <c r="HH35">
        <v>104.42</v>
      </c>
    </row>
    <row r="36" spans="1:216" x14ac:dyDescent="0.2">
      <c r="A36">
        <v>18</v>
      </c>
      <c r="B36">
        <v>1689729813.0999999</v>
      </c>
      <c r="C36">
        <v>1028.599999904633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1689729813.0999999</v>
      </c>
      <c r="M36">
        <f t="shared" si="0"/>
        <v>1.3119128705427316E-3</v>
      </c>
      <c r="N36">
        <f t="shared" si="1"/>
        <v>1.3119128705427316</v>
      </c>
      <c r="O36">
        <f t="shared" si="2"/>
        <v>-1.1687941912809718</v>
      </c>
      <c r="P36">
        <f t="shared" si="3"/>
        <v>400.06700000000001</v>
      </c>
      <c r="Q36">
        <f t="shared" si="4"/>
        <v>407.81068865192901</v>
      </c>
      <c r="R36">
        <f t="shared" si="5"/>
        <v>41.109190001234595</v>
      </c>
      <c r="S36">
        <f t="shared" si="6"/>
        <v>40.328590627650598</v>
      </c>
      <c r="T36">
        <f t="shared" si="7"/>
        <v>0.13414985379749544</v>
      </c>
      <c r="U36">
        <f t="shared" si="8"/>
        <v>3.9159232120932841</v>
      </c>
      <c r="V36">
        <f t="shared" si="9"/>
        <v>0.13164809011156883</v>
      </c>
      <c r="W36">
        <f t="shared" si="10"/>
        <v>8.2500943828422421E-2</v>
      </c>
      <c r="X36">
        <f t="shared" si="11"/>
        <v>3.3300696738152009</v>
      </c>
      <c r="Y36">
        <f t="shared" si="12"/>
        <v>17.737794037073918</v>
      </c>
      <c r="Z36">
        <f t="shared" si="13"/>
        <v>17.737794037073918</v>
      </c>
      <c r="AA36">
        <f t="shared" si="14"/>
        <v>2.0373702064391384</v>
      </c>
      <c r="AB36">
        <f t="shared" si="15"/>
        <v>50.658177772898405</v>
      </c>
      <c r="AC36">
        <f t="shared" si="16"/>
        <v>1.0481963869139401</v>
      </c>
      <c r="AD36">
        <f t="shared" si="17"/>
        <v>2.069155332852723</v>
      </c>
      <c r="AE36">
        <f t="shared" si="18"/>
        <v>0.98917381952519823</v>
      </c>
      <c r="AF36">
        <f t="shared" si="19"/>
        <v>-57.85535759093446</v>
      </c>
      <c r="AG36">
        <f t="shared" si="20"/>
        <v>51.914499383174196</v>
      </c>
      <c r="AH36">
        <f t="shared" si="21"/>
        <v>2.6074808907140921</v>
      </c>
      <c r="AI36">
        <f t="shared" si="22"/>
        <v>-3.3076432309755432E-3</v>
      </c>
      <c r="AJ36">
        <v>5</v>
      </c>
      <c r="AK36">
        <v>1</v>
      </c>
      <c r="AL36">
        <f t="shared" si="23"/>
        <v>1</v>
      </c>
      <c r="AM36">
        <f t="shared" si="24"/>
        <v>0</v>
      </c>
      <c r="AN36">
        <f t="shared" si="25"/>
        <v>55002.060230387011</v>
      </c>
      <c r="AO36">
        <f t="shared" si="26"/>
        <v>20.1357</v>
      </c>
      <c r="AP36">
        <f t="shared" si="27"/>
        <v>16.974305074515648</v>
      </c>
      <c r="AQ36">
        <f t="shared" si="28"/>
        <v>0.84299552906110276</v>
      </c>
      <c r="AR36">
        <f t="shared" si="29"/>
        <v>0.16538137108792844</v>
      </c>
      <c r="AS36">
        <v>1689729813.0999999</v>
      </c>
      <c r="AT36">
        <v>400.06700000000001</v>
      </c>
      <c r="AU36">
        <v>399.61700000000002</v>
      </c>
      <c r="AV36">
        <v>10.398300000000001</v>
      </c>
      <c r="AW36">
        <v>9.4910399999999999</v>
      </c>
      <c r="AX36">
        <v>402.76400000000001</v>
      </c>
      <c r="AY36">
        <v>10.7578</v>
      </c>
      <c r="AZ36">
        <v>399.959</v>
      </c>
      <c r="BA36">
        <v>100.705</v>
      </c>
      <c r="BB36">
        <v>9.9591799999999994E-2</v>
      </c>
      <c r="BC36">
        <v>17.983699999999999</v>
      </c>
      <c r="BD36">
        <v>17.449300000000001</v>
      </c>
      <c r="BE36">
        <v>999.9</v>
      </c>
      <c r="BF36">
        <v>0</v>
      </c>
      <c r="BG36">
        <v>0</v>
      </c>
      <c r="BH36">
        <v>10019.4</v>
      </c>
      <c r="BI36">
        <v>0</v>
      </c>
      <c r="BJ36">
        <v>49.284700000000001</v>
      </c>
      <c r="BK36">
        <v>0.44964599999999999</v>
      </c>
      <c r="BL36">
        <v>404.27</v>
      </c>
      <c r="BM36">
        <v>403.44600000000003</v>
      </c>
      <c r="BN36">
        <v>0.90723900000000002</v>
      </c>
      <c r="BO36">
        <v>399.61700000000002</v>
      </c>
      <c r="BP36">
        <v>9.4910399999999999</v>
      </c>
      <c r="BQ36">
        <v>1.0471600000000001</v>
      </c>
      <c r="BR36">
        <v>0.95579400000000003</v>
      </c>
      <c r="BS36">
        <v>7.5895700000000001</v>
      </c>
      <c r="BT36">
        <v>6.2593800000000002</v>
      </c>
      <c r="BU36">
        <v>20.1357</v>
      </c>
      <c r="BV36">
        <v>0.90000800000000003</v>
      </c>
      <c r="BW36">
        <v>9.9991800000000006E-2</v>
      </c>
      <c r="BX36">
        <v>0</v>
      </c>
      <c r="BY36">
        <v>2.3289</v>
      </c>
      <c r="BZ36">
        <v>0</v>
      </c>
      <c r="CA36">
        <v>2143.46</v>
      </c>
      <c r="CB36">
        <v>163.327</v>
      </c>
      <c r="CC36">
        <v>34.75</v>
      </c>
      <c r="CD36">
        <v>41.186999999999998</v>
      </c>
      <c r="CE36">
        <v>37.936999999999998</v>
      </c>
      <c r="CF36">
        <v>39.936999999999998</v>
      </c>
      <c r="CG36">
        <v>35.25</v>
      </c>
      <c r="CH36">
        <v>18.12</v>
      </c>
      <c r="CI36">
        <v>2.0099999999999998</v>
      </c>
      <c r="CJ36">
        <v>0</v>
      </c>
      <c r="CK36">
        <v>1689729825</v>
      </c>
      <c r="CL36">
        <v>0</v>
      </c>
      <c r="CM36">
        <v>1689728664.5</v>
      </c>
      <c r="CN36" t="s">
        <v>353</v>
      </c>
      <c r="CO36">
        <v>1689728659</v>
      </c>
      <c r="CP36">
        <v>1689728664.5</v>
      </c>
      <c r="CQ36">
        <v>91</v>
      </c>
      <c r="CR36">
        <v>0.183</v>
      </c>
      <c r="CS36">
        <v>2E-3</v>
      </c>
      <c r="CT36">
        <v>-2.7250000000000001</v>
      </c>
      <c r="CU36">
        <v>-0.36</v>
      </c>
      <c r="CV36">
        <v>409</v>
      </c>
      <c r="CW36">
        <v>10</v>
      </c>
      <c r="CX36">
        <v>0.33</v>
      </c>
      <c r="CY36">
        <v>0.13</v>
      </c>
      <c r="CZ36">
        <v>-1.2250455333778001</v>
      </c>
      <c r="DA36">
        <v>0.51496278828100572</v>
      </c>
      <c r="DB36">
        <v>8.1175316938834646E-2</v>
      </c>
      <c r="DC36">
        <v>1</v>
      </c>
      <c r="DD36">
        <v>399.64739024390252</v>
      </c>
      <c r="DE36">
        <v>7.2397212543032968E-2</v>
      </c>
      <c r="DF36">
        <v>2.9674558413118859E-2</v>
      </c>
      <c r="DG36">
        <v>-1</v>
      </c>
      <c r="DH36">
        <v>20.004975000000002</v>
      </c>
      <c r="DI36">
        <v>0.34709441597452512</v>
      </c>
      <c r="DJ36">
        <v>0.1738897161277804</v>
      </c>
      <c r="DK36">
        <v>1</v>
      </c>
      <c r="DL36">
        <v>2</v>
      </c>
      <c r="DM36">
        <v>2</v>
      </c>
      <c r="DN36" t="s">
        <v>354</v>
      </c>
      <c r="DO36">
        <v>2.69774</v>
      </c>
      <c r="DP36">
        <v>2.7066499999999998</v>
      </c>
      <c r="DQ36">
        <v>9.57596E-2</v>
      </c>
      <c r="DR36">
        <v>9.4759099999999999E-2</v>
      </c>
      <c r="DS36">
        <v>6.49256E-2</v>
      </c>
      <c r="DT36">
        <v>5.8617200000000001E-2</v>
      </c>
      <c r="DU36">
        <v>27480.6</v>
      </c>
      <c r="DV36">
        <v>31054.6</v>
      </c>
      <c r="DW36">
        <v>28584.799999999999</v>
      </c>
      <c r="DX36">
        <v>32877.5</v>
      </c>
      <c r="DY36">
        <v>37174.199999999997</v>
      </c>
      <c r="DZ36">
        <v>41924.6</v>
      </c>
      <c r="EA36">
        <v>41953.7</v>
      </c>
      <c r="EB36">
        <v>47400.800000000003</v>
      </c>
      <c r="EC36">
        <v>1.8475999999999999</v>
      </c>
      <c r="ED36">
        <v>2.2772999999999999</v>
      </c>
      <c r="EE36">
        <v>7.7813900000000005E-2</v>
      </c>
      <c r="EF36">
        <v>0</v>
      </c>
      <c r="EG36">
        <v>16.155100000000001</v>
      </c>
      <c r="EH36">
        <v>999.9</v>
      </c>
      <c r="EI36">
        <v>44</v>
      </c>
      <c r="EJ36">
        <v>22.3</v>
      </c>
      <c r="EK36">
        <v>11.8079</v>
      </c>
      <c r="EL36">
        <v>63.0745</v>
      </c>
      <c r="EM36">
        <v>11.7468</v>
      </c>
      <c r="EN36">
        <v>1</v>
      </c>
      <c r="EO36">
        <v>-0.59877800000000003</v>
      </c>
      <c r="EP36">
        <v>0.60246200000000005</v>
      </c>
      <c r="EQ36">
        <v>20.252500000000001</v>
      </c>
      <c r="ER36">
        <v>5.2288199999999998</v>
      </c>
      <c r="ES36">
        <v>12.0046</v>
      </c>
      <c r="ET36">
        <v>4.99085</v>
      </c>
      <c r="EU36">
        <v>3.3050000000000002</v>
      </c>
      <c r="EV36">
        <v>6470.4</v>
      </c>
      <c r="EW36">
        <v>9999</v>
      </c>
      <c r="EX36">
        <v>503</v>
      </c>
      <c r="EY36">
        <v>62.2</v>
      </c>
      <c r="EZ36">
        <v>1.85226</v>
      </c>
      <c r="FA36">
        <v>1.86141</v>
      </c>
      <c r="FB36">
        <v>1.8603099999999999</v>
      </c>
      <c r="FC36">
        <v>1.8563099999999999</v>
      </c>
      <c r="FD36">
        <v>1.86066</v>
      </c>
      <c r="FE36">
        <v>1.8569899999999999</v>
      </c>
      <c r="FF36">
        <v>1.8591200000000001</v>
      </c>
      <c r="FG36">
        <v>1.86189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-2.6970000000000001</v>
      </c>
      <c r="FV36">
        <v>-0.35949999999999999</v>
      </c>
      <c r="FW36">
        <v>-1.2524443830756209</v>
      </c>
      <c r="FX36">
        <v>-4.0117494158234393E-3</v>
      </c>
      <c r="FY36">
        <v>1.087516141204025E-6</v>
      </c>
      <c r="FZ36">
        <v>-8.657206703991749E-11</v>
      </c>
      <c r="GA36">
        <v>-0.35955399999999749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19.2</v>
      </c>
      <c r="GJ36">
        <v>19.100000000000001</v>
      </c>
      <c r="GK36">
        <v>0.98999000000000004</v>
      </c>
      <c r="GL36">
        <v>2.36572</v>
      </c>
      <c r="GM36">
        <v>1.5942400000000001</v>
      </c>
      <c r="GN36">
        <v>2.323</v>
      </c>
      <c r="GO36">
        <v>1.40015</v>
      </c>
      <c r="GP36">
        <v>2.3596200000000001</v>
      </c>
      <c r="GQ36">
        <v>24.7959</v>
      </c>
      <c r="GR36">
        <v>14.674899999999999</v>
      </c>
      <c r="GS36">
        <v>18</v>
      </c>
      <c r="GT36">
        <v>374.05399999999997</v>
      </c>
      <c r="GU36">
        <v>699.09100000000001</v>
      </c>
      <c r="GV36">
        <v>16.805</v>
      </c>
      <c r="GW36">
        <v>19.2058</v>
      </c>
      <c r="GX36">
        <v>29.9999</v>
      </c>
      <c r="GY36">
        <v>19.166799999999999</v>
      </c>
      <c r="GZ36">
        <v>19.124300000000002</v>
      </c>
      <c r="HA36">
        <v>19.869900000000001</v>
      </c>
      <c r="HB36">
        <v>15</v>
      </c>
      <c r="HC36">
        <v>-30</v>
      </c>
      <c r="HD36">
        <v>16.814</v>
      </c>
      <c r="HE36">
        <v>399.59100000000001</v>
      </c>
      <c r="HF36">
        <v>0</v>
      </c>
      <c r="HG36">
        <v>104.94799999999999</v>
      </c>
      <c r="HH36">
        <v>104.425</v>
      </c>
    </row>
    <row r="37" spans="1:216" x14ac:dyDescent="0.2">
      <c r="A37">
        <v>19</v>
      </c>
      <c r="B37">
        <v>1689729873.5999999</v>
      </c>
      <c r="C37">
        <v>1089.099999904633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1689729873.5999999</v>
      </c>
      <c r="M37">
        <f t="shared" si="0"/>
        <v>1.316344427369727E-3</v>
      </c>
      <c r="N37">
        <f t="shared" si="1"/>
        <v>1.3163444273697269</v>
      </c>
      <c r="O37">
        <f t="shared" si="2"/>
        <v>-1.7765097703454646</v>
      </c>
      <c r="P37">
        <f t="shared" si="3"/>
        <v>400.05099999999999</v>
      </c>
      <c r="Q37">
        <f t="shared" si="4"/>
        <v>415.10629143106138</v>
      </c>
      <c r="R37">
        <f t="shared" si="5"/>
        <v>41.845831624499631</v>
      </c>
      <c r="S37">
        <f t="shared" si="6"/>
        <v>40.328145183010001</v>
      </c>
      <c r="T37">
        <f t="shared" si="7"/>
        <v>0.13393287092195905</v>
      </c>
      <c r="U37">
        <f t="shared" si="8"/>
        <v>3.8956732794725877</v>
      </c>
      <c r="V37">
        <f t="shared" si="9"/>
        <v>0.13142641142465403</v>
      </c>
      <c r="W37">
        <f t="shared" si="10"/>
        <v>8.2362795633741145E-2</v>
      </c>
      <c r="X37">
        <f t="shared" si="11"/>
        <v>0</v>
      </c>
      <c r="Y37">
        <f t="shared" si="12"/>
        <v>17.738801204221065</v>
      </c>
      <c r="Z37">
        <f t="shared" si="13"/>
        <v>17.738801204221065</v>
      </c>
      <c r="AA37">
        <f t="shared" si="14"/>
        <v>2.0374995114109749</v>
      </c>
      <c r="AB37">
        <f t="shared" si="15"/>
        <v>50.361782580786254</v>
      </c>
      <c r="AC37">
        <f t="shared" si="16"/>
        <v>1.04325692099</v>
      </c>
      <c r="AD37">
        <f t="shared" si="17"/>
        <v>2.071525008703758</v>
      </c>
      <c r="AE37">
        <f t="shared" si="18"/>
        <v>0.99424259042097485</v>
      </c>
      <c r="AF37">
        <f t="shared" si="19"/>
        <v>-58.050789247004957</v>
      </c>
      <c r="AG37">
        <f t="shared" si="20"/>
        <v>55.256939891705187</v>
      </c>
      <c r="AH37">
        <f t="shared" si="21"/>
        <v>2.7900627024445628</v>
      </c>
      <c r="AI37">
        <f t="shared" si="22"/>
        <v>-3.7866528552044088E-3</v>
      </c>
      <c r="AJ37">
        <v>5</v>
      </c>
      <c r="AK37">
        <v>1</v>
      </c>
      <c r="AL37">
        <f t="shared" si="23"/>
        <v>1</v>
      </c>
      <c r="AM37">
        <f t="shared" si="24"/>
        <v>0</v>
      </c>
      <c r="AN37">
        <f t="shared" si="25"/>
        <v>54607.764669110104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1689729873.5999999</v>
      </c>
      <c r="AT37">
        <v>400.05099999999999</v>
      </c>
      <c r="AU37">
        <v>399.178</v>
      </c>
      <c r="AV37">
        <v>10.349</v>
      </c>
      <c r="AW37">
        <v>9.4391099999999994</v>
      </c>
      <c r="AX37">
        <v>402.74900000000002</v>
      </c>
      <c r="AY37">
        <v>10.708600000000001</v>
      </c>
      <c r="AZ37">
        <v>400.17</v>
      </c>
      <c r="BA37">
        <v>100.70699999999999</v>
      </c>
      <c r="BB37">
        <v>0.10051</v>
      </c>
      <c r="BC37">
        <v>18.001899999999999</v>
      </c>
      <c r="BD37">
        <v>17.4467</v>
      </c>
      <c r="BE37">
        <v>999.9</v>
      </c>
      <c r="BF37">
        <v>0</v>
      </c>
      <c r="BG37">
        <v>0</v>
      </c>
      <c r="BH37">
        <v>9945</v>
      </c>
      <c r="BI37">
        <v>0</v>
      </c>
      <c r="BJ37">
        <v>50.678600000000003</v>
      </c>
      <c r="BK37">
        <v>0.87319899999999995</v>
      </c>
      <c r="BL37">
        <v>404.23500000000001</v>
      </c>
      <c r="BM37">
        <v>402.98200000000003</v>
      </c>
      <c r="BN37">
        <v>0.90990300000000002</v>
      </c>
      <c r="BO37">
        <v>399.178</v>
      </c>
      <c r="BP37">
        <v>9.4391099999999994</v>
      </c>
      <c r="BQ37">
        <v>1.0422199999999999</v>
      </c>
      <c r="BR37">
        <v>0.95058600000000004</v>
      </c>
      <c r="BS37">
        <v>7.5203499999999996</v>
      </c>
      <c r="BT37">
        <v>6.1802200000000003</v>
      </c>
      <c r="BU37">
        <v>0</v>
      </c>
      <c r="BV37">
        <v>0</v>
      </c>
      <c r="BW37">
        <v>0</v>
      </c>
      <c r="BX37">
        <v>0</v>
      </c>
      <c r="BY37">
        <v>2.16</v>
      </c>
      <c r="BZ37">
        <v>0</v>
      </c>
      <c r="CA37">
        <v>2128.79</v>
      </c>
      <c r="CB37">
        <v>2.2400000000000002</v>
      </c>
      <c r="CC37">
        <v>34.625</v>
      </c>
      <c r="CD37">
        <v>41.186999999999998</v>
      </c>
      <c r="CE37">
        <v>37.875</v>
      </c>
      <c r="CF37">
        <v>39.936999999999998</v>
      </c>
      <c r="CG37">
        <v>35.186999999999998</v>
      </c>
      <c r="CH37">
        <v>0</v>
      </c>
      <c r="CI37">
        <v>0</v>
      </c>
      <c r="CJ37">
        <v>0</v>
      </c>
      <c r="CK37">
        <v>1689729885.0999999</v>
      </c>
      <c r="CL37">
        <v>0</v>
      </c>
      <c r="CM37">
        <v>1689728664.5</v>
      </c>
      <c r="CN37" t="s">
        <v>353</v>
      </c>
      <c r="CO37">
        <v>1689728659</v>
      </c>
      <c r="CP37">
        <v>1689728664.5</v>
      </c>
      <c r="CQ37">
        <v>91</v>
      </c>
      <c r="CR37">
        <v>0.183</v>
      </c>
      <c r="CS37">
        <v>2E-3</v>
      </c>
      <c r="CT37">
        <v>-2.7250000000000001</v>
      </c>
      <c r="CU37">
        <v>-0.36</v>
      </c>
      <c r="CV37">
        <v>409</v>
      </c>
      <c r="CW37">
        <v>10</v>
      </c>
      <c r="CX37">
        <v>0.33</v>
      </c>
      <c r="CY37">
        <v>0.13</v>
      </c>
      <c r="CZ37">
        <v>-1.9500414303045279</v>
      </c>
      <c r="DA37">
        <v>-0.40949898043320859</v>
      </c>
      <c r="DB37">
        <v>6.4197877424821623E-2</v>
      </c>
      <c r="DC37">
        <v>1</v>
      </c>
      <c r="DD37">
        <v>399.22627499999999</v>
      </c>
      <c r="DE37">
        <v>-0.27900562851759442</v>
      </c>
      <c r="DF37">
        <v>3.7128148014683823E-2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2.69841</v>
      </c>
      <c r="DP37">
        <v>2.7069299999999998</v>
      </c>
      <c r="DQ37">
        <v>9.5766599999999993E-2</v>
      </c>
      <c r="DR37">
        <v>9.4690200000000002E-2</v>
      </c>
      <c r="DS37">
        <v>6.4704499999999998E-2</v>
      </c>
      <c r="DT37">
        <v>5.8377199999999997E-2</v>
      </c>
      <c r="DU37">
        <v>27480.6</v>
      </c>
      <c r="DV37">
        <v>31057.4</v>
      </c>
      <c r="DW37">
        <v>28585</v>
      </c>
      <c r="DX37">
        <v>32877.9</v>
      </c>
      <c r="DY37">
        <v>37183.5</v>
      </c>
      <c r="DZ37">
        <v>41935.9</v>
      </c>
      <c r="EA37">
        <v>41954</v>
      </c>
      <c r="EB37">
        <v>47401.4</v>
      </c>
      <c r="EC37">
        <v>1.84853</v>
      </c>
      <c r="ED37">
        <v>2.2776999999999998</v>
      </c>
      <c r="EE37">
        <v>8.2258100000000001E-2</v>
      </c>
      <c r="EF37">
        <v>0</v>
      </c>
      <c r="EG37">
        <v>16.078600000000002</v>
      </c>
      <c r="EH37">
        <v>999.9</v>
      </c>
      <c r="EI37">
        <v>43.9</v>
      </c>
      <c r="EJ37">
        <v>22.3</v>
      </c>
      <c r="EK37">
        <v>11.780200000000001</v>
      </c>
      <c r="EL37">
        <v>62.954500000000003</v>
      </c>
      <c r="EM37">
        <v>11.0136</v>
      </c>
      <c r="EN37">
        <v>1</v>
      </c>
      <c r="EO37">
        <v>-0.60045199999999999</v>
      </c>
      <c r="EP37">
        <v>0.45016099999999998</v>
      </c>
      <c r="EQ37">
        <v>20.253799999999998</v>
      </c>
      <c r="ER37">
        <v>5.2289700000000003</v>
      </c>
      <c r="ES37">
        <v>12.0044</v>
      </c>
      <c r="ET37">
        <v>4.9909499999999998</v>
      </c>
      <c r="EU37">
        <v>3.3050000000000002</v>
      </c>
      <c r="EV37">
        <v>6471.9</v>
      </c>
      <c r="EW37">
        <v>9999</v>
      </c>
      <c r="EX37">
        <v>503</v>
      </c>
      <c r="EY37">
        <v>62.2</v>
      </c>
      <c r="EZ37">
        <v>1.85226</v>
      </c>
      <c r="FA37">
        <v>1.8613999999999999</v>
      </c>
      <c r="FB37">
        <v>1.8602300000000001</v>
      </c>
      <c r="FC37">
        <v>1.8562399999999999</v>
      </c>
      <c r="FD37">
        <v>1.86066</v>
      </c>
      <c r="FE37">
        <v>1.8569899999999999</v>
      </c>
      <c r="FF37">
        <v>1.8590599999999999</v>
      </c>
      <c r="FG37">
        <v>1.86188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-2.698</v>
      </c>
      <c r="FV37">
        <v>-0.35959999999999998</v>
      </c>
      <c r="FW37">
        <v>-1.2524443830756209</v>
      </c>
      <c r="FX37">
        <v>-4.0117494158234393E-3</v>
      </c>
      <c r="FY37">
        <v>1.087516141204025E-6</v>
      </c>
      <c r="FZ37">
        <v>-8.657206703991749E-11</v>
      </c>
      <c r="GA37">
        <v>-0.35955399999999749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20.2</v>
      </c>
      <c r="GJ37">
        <v>20.2</v>
      </c>
      <c r="GK37">
        <v>0.98877000000000004</v>
      </c>
      <c r="GL37">
        <v>2.36816</v>
      </c>
      <c r="GM37">
        <v>1.5942400000000001</v>
      </c>
      <c r="GN37">
        <v>2.32056</v>
      </c>
      <c r="GO37">
        <v>1.40015</v>
      </c>
      <c r="GP37">
        <v>2.3168899999999999</v>
      </c>
      <c r="GQ37">
        <v>24.7347</v>
      </c>
      <c r="GR37">
        <v>14.6661</v>
      </c>
      <c r="GS37">
        <v>18</v>
      </c>
      <c r="GT37">
        <v>374.25599999999997</v>
      </c>
      <c r="GU37">
        <v>698.92700000000002</v>
      </c>
      <c r="GV37">
        <v>16.994</v>
      </c>
      <c r="GW37">
        <v>19.174600000000002</v>
      </c>
      <c r="GX37">
        <v>29.9999</v>
      </c>
      <c r="GY37">
        <v>19.134</v>
      </c>
      <c r="GZ37">
        <v>19.09</v>
      </c>
      <c r="HA37">
        <v>19.854800000000001</v>
      </c>
      <c r="HB37">
        <v>15</v>
      </c>
      <c r="HC37">
        <v>-30</v>
      </c>
      <c r="HD37">
        <v>16.9956</v>
      </c>
      <c r="HE37">
        <v>399.233</v>
      </c>
      <c r="HF37">
        <v>0</v>
      </c>
      <c r="HG37">
        <v>104.94799999999999</v>
      </c>
      <c r="HH37">
        <v>104.426</v>
      </c>
    </row>
    <row r="38" spans="1:216" x14ac:dyDescent="0.2">
      <c r="A38">
        <v>20</v>
      </c>
      <c r="B38">
        <v>1689729964.5999999</v>
      </c>
      <c r="C38">
        <v>1180.099999904633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1689729964.5999999</v>
      </c>
      <c r="M38">
        <f t="shared" si="0"/>
        <v>1.4065568346278462E-3</v>
      </c>
      <c r="N38">
        <f t="shared" si="1"/>
        <v>1.4065568346278463</v>
      </c>
      <c r="O38">
        <f t="shared" si="2"/>
        <v>6.7691562811627</v>
      </c>
      <c r="P38">
        <f t="shared" si="3"/>
        <v>399.565</v>
      </c>
      <c r="Q38">
        <f t="shared" si="4"/>
        <v>302.27792686997725</v>
      </c>
      <c r="R38">
        <f t="shared" si="5"/>
        <v>30.471491872141648</v>
      </c>
      <c r="S38">
        <f t="shared" si="6"/>
        <v>40.278632899085004</v>
      </c>
      <c r="T38">
        <f t="shared" si="7"/>
        <v>0.12120520468818648</v>
      </c>
      <c r="U38">
        <f t="shared" si="8"/>
        <v>3.9065707678482711</v>
      </c>
      <c r="V38">
        <f t="shared" si="9"/>
        <v>0.11915417840693643</v>
      </c>
      <c r="W38">
        <f t="shared" si="10"/>
        <v>7.4652747074302805E-2</v>
      </c>
      <c r="X38">
        <f t="shared" si="11"/>
        <v>297.69140699999997</v>
      </c>
      <c r="Y38">
        <f t="shared" si="12"/>
        <v>19.061139303373313</v>
      </c>
      <c r="Z38">
        <f t="shared" si="13"/>
        <v>19.061139303373313</v>
      </c>
      <c r="AA38">
        <f t="shared" si="14"/>
        <v>2.21360790915474</v>
      </c>
      <c r="AB38">
        <f t="shared" si="15"/>
        <v>50.361639489963217</v>
      </c>
      <c r="AC38">
        <f t="shared" si="16"/>
        <v>1.0428603933468001</v>
      </c>
      <c r="AD38">
        <f t="shared" si="17"/>
        <v>2.0707435339841074</v>
      </c>
      <c r="AE38">
        <f t="shared" si="18"/>
        <v>1.1707475158079399</v>
      </c>
      <c r="AF38">
        <f t="shared" si="19"/>
        <v>-62.029156407088017</v>
      </c>
      <c r="AG38">
        <f t="shared" si="20"/>
        <v>-224.35116097969498</v>
      </c>
      <c r="AH38">
        <f t="shared" si="21"/>
        <v>-11.373350537320436</v>
      </c>
      <c r="AI38">
        <f t="shared" si="22"/>
        <v>-6.2260924103469506E-2</v>
      </c>
      <c r="AJ38">
        <v>5</v>
      </c>
      <c r="AK38">
        <v>1</v>
      </c>
      <c r="AL38">
        <f t="shared" si="23"/>
        <v>1</v>
      </c>
      <c r="AM38">
        <f t="shared" si="24"/>
        <v>0</v>
      </c>
      <c r="AN38">
        <f t="shared" si="25"/>
        <v>54819.181100526541</v>
      </c>
      <c r="AO38">
        <f t="shared" si="26"/>
        <v>1799.93</v>
      </c>
      <c r="AP38">
        <f t="shared" si="27"/>
        <v>1517.3414999999998</v>
      </c>
      <c r="AQ38">
        <f t="shared" si="28"/>
        <v>0.84300028334435217</v>
      </c>
      <c r="AR38">
        <f t="shared" si="29"/>
        <v>0.16539054685459989</v>
      </c>
      <c r="AS38">
        <v>1689729964.5999999</v>
      </c>
      <c r="AT38">
        <v>399.565</v>
      </c>
      <c r="AU38">
        <v>404.68700000000001</v>
      </c>
      <c r="AV38">
        <v>10.3452</v>
      </c>
      <c r="AW38">
        <v>9.3726599999999998</v>
      </c>
      <c r="AX38">
        <v>402.26</v>
      </c>
      <c r="AY38">
        <v>10.704800000000001</v>
      </c>
      <c r="AZ38">
        <v>400.05099999999999</v>
      </c>
      <c r="BA38">
        <v>100.706</v>
      </c>
      <c r="BB38">
        <v>0.10020900000000001</v>
      </c>
      <c r="BC38">
        <v>17.995899999999999</v>
      </c>
      <c r="BD38">
        <v>18.008500000000002</v>
      </c>
      <c r="BE38">
        <v>999.9</v>
      </c>
      <c r="BF38">
        <v>0</v>
      </c>
      <c r="BG38">
        <v>0</v>
      </c>
      <c r="BH38">
        <v>9985</v>
      </c>
      <c r="BI38">
        <v>0</v>
      </c>
      <c r="BJ38">
        <v>53.2087</v>
      </c>
      <c r="BK38">
        <v>-5.1227999999999998</v>
      </c>
      <c r="BL38">
        <v>403.74099999999999</v>
      </c>
      <c r="BM38">
        <v>408.51600000000002</v>
      </c>
      <c r="BN38">
        <v>0.97254600000000002</v>
      </c>
      <c r="BO38">
        <v>404.68700000000001</v>
      </c>
      <c r="BP38">
        <v>9.3726599999999998</v>
      </c>
      <c r="BQ38">
        <v>1.04182</v>
      </c>
      <c r="BR38">
        <v>0.94388000000000005</v>
      </c>
      <c r="BS38">
        <v>7.5147500000000003</v>
      </c>
      <c r="BT38">
        <v>6.0777299999999999</v>
      </c>
      <c r="BU38">
        <v>1799.93</v>
      </c>
      <c r="BV38">
        <v>0.89999099999999999</v>
      </c>
      <c r="BW38">
        <v>0.100009</v>
      </c>
      <c r="BX38">
        <v>0</v>
      </c>
      <c r="BY38">
        <v>2.4561999999999999</v>
      </c>
      <c r="BZ38">
        <v>0</v>
      </c>
      <c r="CA38">
        <v>6620.89</v>
      </c>
      <c r="CB38">
        <v>14599.8</v>
      </c>
      <c r="CC38">
        <v>36.75</v>
      </c>
      <c r="CD38">
        <v>41.186999999999998</v>
      </c>
      <c r="CE38">
        <v>38.25</v>
      </c>
      <c r="CF38">
        <v>40.061999999999998</v>
      </c>
      <c r="CG38">
        <v>36.25</v>
      </c>
      <c r="CH38">
        <v>1619.92</v>
      </c>
      <c r="CI38">
        <v>180.01</v>
      </c>
      <c r="CJ38">
        <v>0</v>
      </c>
      <c r="CK38">
        <v>1689729976.4000001</v>
      </c>
      <c r="CL38">
        <v>0</v>
      </c>
      <c r="CM38">
        <v>1689728664.5</v>
      </c>
      <c r="CN38" t="s">
        <v>353</v>
      </c>
      <c r="CO38">
        <v>1689728659</v>
      </c>
      <c r="CP38">
        <v>1689728664.5</v>
      </c>
      <c r="CQ38">
        <v>91</v>
      </c>
      <c r="CR38">
        <v>0.183</v>
      </c>
      <c r="CS38">
        <v>2E-3</v>
      </c>
      <c r="CT38">
        <v>-2.7250000000000001</v>
      </c>
      <c r="CU38">
        <v>-0.36</v>
      </c>
      <c r="CV38">
        <v>409</v>
      </c>
      <c r="CW38">
        <v>10</v>
      </c>
      <c r="CX38">
        <v>0.33</v>
      </c>
      <c r="CY38">
        <v>0.13</v>
      </c>
      <c r="CZ38">
        <v>7.3394868807583267</v>
      </c>
      <c r="DA38">
        <v>2.0234939285531892</v>
      </c>
      <c r="DB38">
        <v>0.1980249574316246</v>
      </c>
      <c r="DC38">
        <v>1</v>
      </c>
      <c r="DD38">
        <v>404.46582926829262</v>
      </c>
      <c r="DE38">
        <v>1.7954425087110291</v>
      </c>
      <c r="DF38">
        <v>0.17872733046616709</v>
      </c>
      <c r="DG38">
        <v>-1</v>
      </c>
      <c r="DH38">
        <v>1799.9629268292681</v>
      </c>
      <c r="DI38">
        <v>9.7151191519288638E-2</v>
      </c>
      <c r="DJ38">
        <v>0.1214394138301523</v>
      </c>
      <c r="DK38">
        <v>1</v>
      </c>
      <c r="DL38">
        <v>2</v>
      </c>
      <c r="DM38">
        <v>2</v>
      </c>
      <c r="DN38" t="s">
        <v>354</v>
      </c>
      <c r="DO38">
        <v>2.6981000000000002</v>
      </c>
      <c r="DP38">
        <v>2.7069700000000001</v>
      </c>
      <c r="DQ38">
        <v>9.5686199999999999E-2</v>
      </c>
      <c r="DR38">
        <v>9.5686199999999999E-2</v>
      </c>
      <c r="DS38">
        <v>6.4692200000000005E-2</v>
      </c>
      <c r="DT38">
        <v>5.8065899999999997E-2</v>
      </c>
      <c r="DU38">
        <v>27486.5</v>
      </c>
      <c r="DV38">
        <v>31024</v>
      </c>
      <c r="DW38">
        <v>28588.400000000001</v>
      </c>
      <c r="DX38">
        <v>32878.6</v>
      </c>
      <c r="DY38">
        <v>37188.699999999997</v>
      </c>
      <c r="DZ38">
        <v>41950.6</v>
      </c>
      <c r="EA38">
        <v>41959.3</v>
      </c>
      <c r="EB38">
        <v>47402.2</v>
      </c>
      <c r="EC38">
        <v>1.8488</v>
      </c>
      <c r="ED38">
        <v>2.2786</v>
      </c>
      <c r="EE38">
        <v>0.103049</v>
      </c>
      <c r="EF38">
        <v>0</v>
      </c>
      <c r="EG38">
        <v>16.2956</v>
      </c>
      <c r="EH38">
        <v>999.9</v>
      </c>
      <c r="EI38">
        <v>43.8</v>
      </c>
      <c r="EJ38">
        <v>22.2</v>
      </c>
      <c r="EK38">
        <v>11.683400000000001</v>
      </c>
      <c r="EL38">
        <v>62.584499999999998</v>
      </c>
      <c r="EM38">
        <v>11.682700000000001</v>
      </c>
      <c r="EN38">
        <v>1</v>
      </c>
      <c r="EO38">
        <v>-0.60337399999999997</v>
      </c>
      <c r="EP38">
        <v>0.86015200000000003</v>
      </c>
      <c r="EQ38">
        <v>20.2363</v>
      </c>
      <c r="ER38">
        <v>5.2279200000000001</v>
      </c>
      <c r="ES38">
        <v>12.0046</v>
      </c>
      <c r="ET38">
        <v>4.9901</v>
      </c>
      <c r="EU38">
        <v>3.3050000000000002</v>
      </c>
      <c r="EV38">
        <v>6474.2</v>
      </c>
      <c r="EW38">
        <v>9999</v>
      </c>
      <c r="EX38">
        <v>503</v>
      </c>
      <c r="EY38">
        <v>62.2</v>
      </c>
      <c r="EZ38">
        <v>1.85226</v>
      </c>
      <c r="FA38">
        <v>1.86137</v>
      </c>
      <c r="FB38">
        <v>1.8602000000000001</v>
      </c>
      <c r="FC38">
        <v>1.85623</v>
      </c>
      <c r="FD38">
        <v>1.86066</v>
      </c>
      <c r="FE38">
        <v>1.8569800000000001</v>
      </c>
      <c r="FF38">
        <v>1.8590500000000001</v>
      </c>
      <c r="FG38">
        <v>1.86188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-2.6949999999999998</v>
      </c>
      <c r="FV38">
        <v>-0.35959999999999998</v>
      </c>
      <c r="FW38">
        <v>-1.2524443830756209</v>
      </c>
      <c r="FX38">
        <v>-4.0117494158234393E-3</v>
      </c>
      <c r="FY38">
        <v>1.087516141204025E-6</v>
      </c>
      <c r="FZ38">
        <v>-8.657206703991749E-11</v>
      </c>
      <c r="GA38">
        <v>-0.35955399999999749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21.8</v>
      </c>
      <c r="GJ38">
        <v>21.7</v>
      </c>
      <c r="GK38">
        <v>1.00098</v>
      </c>
      <c r="GL38">
        <v>2.36694</v>
      </c>
      <c r="GM38">
        <v>1.5942400000000001</v>
      </c>
      <c r="GN38">
        <v>2.323</v>
      </c>
      <c r="GO38">
        <v>1.40015</v>
      </c>
      <c r="GP38">
        <v>2.2766099999999998</v>
      </c>
      <c r="GQ38">
        <v>24.653199999999998</v>
      </c>
      <c r="GR38">
        <v>14.604900000000001</v>
      </c>
      <c r="GS38">
        <v>18</v>
      </c>
      <c r="GT38">
        <v>374.11200000000002</v>
      </c>
      <c r="GU38">
        <v>699.16899999999998</v>
      </c>
      <c r="GV38">
        <v>15.8834</v>
      </c>
      <c r="GW38">
        <v>19.152000000000001</v>
      </c>
      <c r="GX38">
        <v>29.999600000000001</v>
      </c>
      <c r="GY38">
        <v>19.0974</v>
      </c>
      <c r="GZ38">
        <v>19.052700000000002</v>
      </c>
      <c r="HA38">
        <v>20.087499999999999</v>
      </c>
      <c r="HB38">
        <v>15</v>
      </c>
      <c r="HC38">
        <v>-30</v>
      </c>
      <c r="HD38">
        <v>15.7872</v>
      </c>
      <c r="HE38">
        <v>404.98099999999999</v>
      </c>
      <c r="HF38">
        <v>0</v>
      </c>
      <c r="HG38">
        <v>104.961</v>
      </c>
      <c r="HH38">
        <v>104.428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2023-07-19T01:26:15Z</dcterms:created>
  <dcterms:modified xsi:type="dcterms:W3CDTF">2023-07-25T17:59:44Z</dcterms:modified>
</cp:coreProperties>
</file>