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BB3A7EFE-4259-1042-AC00-45B00ECD4DA8}" xr6:coauthVersionLast="47" xr6:coauthVersionMax="47" xr10:uidLastSave="{00000000-0000-0000-0000-000000000000}"/>
  <bookViews>
    <workbookView xWindow="240" yWindow="760" windowWidth="22200" windowHeight="14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O37" i="1"/>
  <c r="AP37" i="1" s="1"/>
  <c r="AN37" i="1"/>
  <c r="AM37" i="1"/>
  <c r="AL37" i="1"/>
  <c r="P37" i="1" s="1"/>
  <c r="AD37" i="1"/>
  <c r="AC37" i="1"/>
  <c r="AB37" i="1" s="1"/>
  <c r="U37" i="1"/>
  <c r="S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AR35" i="1"/>
  <c r="AQ35" i="1"/>
  <c r="AP35" i="1"/>
  <c r="AO35" i="1"/>
  <c r="AN35" i="1"/>
  <c r="AM35" i="1"/>
  <c r="AL35" i="1"/>
  <c r="N35" i="1" s="1"/>
  <c r="M35" i="1" s="1"/>
  <c r="AD35" i="1"/>
  <c r="AC35" i="1"/>
  <c r="AB35" i="1" s="1"/>
  <c r="X35" i="1"/>
  <c r="U35" i="1"/>
  <c r="S35" i="1"/>
  <c r="P35" i="1"/>
  <c r="O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L33" i="1"/>
  <c r="P33" i="1" s="1"/>
  <c r="AD33" i="1"/>
  <c r="AC33" i="1"/>
  <c r="AB33" i="1"/>
  <c r="U33" i="1"/>
  <c r="S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S32" i="1"/>
  <c r="AR31" i="1"/>
  <c r="AQ31" i="1"/>
  <c r="AO31" i="1"/>
  <c r="AP31" i="1" s="1"/>
  <c r="AN31" i="1"/>
  <c r="AM31" i="1"/>
  <c r="AL31" i="1"/>
  <c r="N31" i="1" s="1"/>
  <c r="M31" i="1" s="1"/>
  <c r="AD31" i="1"/>
  <c r="AC31" i="1"/>
  <c r="AB31" i="1" s="1"/>
  <c r="U31" i="1"/>
  <c r="S31" i="1"/>
  <c r="P31" i="1"/>
  <c r="O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AR28" i="1"/>
  <c r="AQ28" i="1"/>
  <c r="AO28" i="1"/>
  <c r="AP28" i="1" s="1"/>
  <c r="AN28" i="1"/>
  <c r="AL28" i="1"/>
  <c r="N28" i="1" s="1"/>
  <c r="M28" i="1" s="1"/>
  <c r="AD28" i="1"/>
  <c r="AC28" i="1"/>
  <c r="AB28" i="1" s="1"/>
  <c r="U28" i="1"/>
  <c r="S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 s="1"/>
  <c r="AD26" i="1"/>
  <c r="AC26" i="1"/>
  <c r="AB26" i="1" s="1"/>
  <c r="U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AR24" i="1"/>
  <c r="AQ24" i="1"/>
  <c r="AO24" i="1"/>
  <c r="AP24" i="1" s="1"/>
  <c r="AN24" i="1"/>
  <c r="AL24" i="1"/>
  <c r="N24" i="1" s="1"/>
  <c r="M24" i="1" s="1"/>
  <c r="AD24" i="1"/>
  <c r="AC24" i="1"/>
  <c r="AB24" i="1"/>
  <c r="U24" i="1"/>
  <c r="S24" i="1"/>
  <c r="AR23" i="1"/>
  <c r="AQ23" i="1"/>
  <c r="AO23" i="1"/>
  <c r="AP23" i="1" s="1"/>
  <c r="AN23" i="1"/>
  <c r="AM23" i="1"/>
  <c r="AL23" i="1"/>
  <c r="N23" i="1" s="1"/>
  <c r="M23" i="1" s="1"/>
  <c r="AD23" i="1"/>
  <c r="AC23" i="1"/>
  <c r="AB23" i="1" s="1"/>
  <c r="U23" i="1"/>
  <c r="S23" i="1"/>
  <c r="P23" i="1"/>
  <c r="O23" i="1"/>
  <c r="AR22" i="1"/>
  <c r="AQ22" i="1"/>
  <c r="AO22" i="1"/>
  <c r="AP22" i="1" s="1"/>
  <c r="AN22" i="1"/>
  <c r="AL22" i="1" s="1"/>
  <c r="AD22" i="1"/>
  <c r="AC22" i="1"/>
  <c r="AB22" i="1" s="1"/>
  <c r="U22" i="1"/>
  <c r="AR21" i="1"/>
  <c r="AQ21" i="1"/>
  <c r="AO21" i="1"/>
  <c r="AP21" i="1" s="1"/>
  <c r="AN21" i="1"/>
  <c r="AL21" i="1"/>
  <c r="P21" i="1" s="1"/>
  <c r="AD21" i="1"/>
  <c r="AC21" i="1"/>
  <c r="AB21" i="1"/>
  <c r="U21" i="1"/>
  <c r="S21" i="1"/>
  <c r="AR20" i="1"/>
  <c r="AQ20" i="1"/>
  <c r="AO20" i="1"/>
  <c r="AP20" i="1" s="1"/>
  <c r="AN20" i="1"/>
  <c r="AL20" i="1"/>
  <c r="N20" i="1" s="1"/>
  <c r="M20" i="1" s="1"/>
  <c r="AD20" i="1"/>
  <c r="AC20" i="1"/>
  <c r="AB20" i="1"/>
  <c r="U20" i="1"/>
  <c r="S20" i="1"/>
  <c r="AR19" i="1"/>
  <c r="AQ19" i="1"/>
  <c r="AO19" i="1"/>
  <c r="AP19" i="1" s="1"/>
  <c r="AN19" i="1"/>
  <c r="AM19" i="1"/>
  <c r="AL19" i="1"/>
  <c r="AD19" i="1"/>
  <c r="AC19" i="1"/>
  <c r="AB19" i="1" s="1"/>
  <c r="U19" i="1"/>
  <c r="S19" i="1"/>
  <c r="P19" i="1"/>
  <c r="O19" i="1"/>
  <c r="N19" i="1"/>
  <c r="M19" i="1"/>
  <c r="AF19" i="1" s="1"/>
  <c r="AF20" i="1" l="1"/>
  <c r="S27" i="1"/>
  <c r="P27" i="1"/>
  <c r="O27" i="1"/>
  <c r="N27" i="1"/>
  <c r="M27" i="1" s="1"/>
  <c r="AM27" i="1"/>
  <c r="AF36" i="1"/>
  <c r="P26" i="1"/>
  <c r="N26" i="1"/>
  <c r="M26" i="1" s="1"/>
  <c r="O26" i="1"/>
  <c r="AM26" i="1"/>
  <c r="S26" i="1"/>
  <c r="AF31" i="1"/>
  <c r="AF24" i="1"/>
  <c r="AF32" i="1"/>
  <c r="AF28" i="1"/>
  <c r="P34" i="1"/>
  <c r="O34" i="1"/>
  <c r="N34" i="1"/>
  <c r="M34" i="1" s="1"/>
  <c r="AM34" i="1"/>
  <c r="S34" i="1"/>
  <c r="N22" i="1"/>
  <c r="M22" i="1" s="1"/>
  <c r="AM22" i="1"/>
  <c r="P22" i="1"/>
  <c r="O22" i="1"/>
  <c r="S22" i="1"/>
  <c r="P30" i="1"/>
  <c r="O30" i="1"/>
  <c r="N30" i="1"/>
  <c r="M30" i="1" s="1"/>
  <c r="AM30" i="1"/>
  <c r="S30" i="1"/>
  <c r="P38" i="1"/>
  <c r="O38" i="1"/>
  <c r="N38" i="1"/>
  <c r="M38" i="1" s="1"/>
  <c r="AM38" i="1"/>
  <c r="S38" i="1"/>
  <c r="AF23" i="1"/>
  <c r="AF35" i="1"/>
  <c r="O20" i="1"/>
  <c r="O24" i="1"/>
  <c r="O28" i="1"/>
  <c r="O32" i="1"/>
  <c r="O36" i="1"/>
  <c r="P20" i="1"/>
  <c r="X20" i="1"/>
  <c r="P24" i="1"/>
  <c r="X24" i="1"/>
  <c r="P28" i="1"/>
  <c r="X28" i="1"/>
  <c r="P32" i="1"/>
  <c r="X32" i="1"/>
  <c r="P36" i="1"/>
  <c r="X36" i="1"/>
  <c r="X27" i="1"/>
  <c r="X31" i="1"/>
  <c r="X23" i="1"/>
  <c r="AM21" i="1"/>
  <c r="AM25" i="1"/>
  <c r="AM29" i="1"/>
  <c r="AM33" i="1"/>
  <c r="Y35" i="1"/>
  <c r="Z35" i="1" s="1"/>
  <c r="V35" i="1" s="1"/>
  <c r="T35" i="1" s="1"/>
  <c r="W35" i="1" s="1"/>
  <c r="Q35" i="1" s="1"/>
  <c r="R35" i="1" s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X19" i="1"/>
  <c r="O21" i="1"/>
  <c r="O25" i="1"/>
  <c r="AM28" i="1"/>
  <c r="O29" i="1"/>
  <c r="AM32" i="1"/>
  <c r="O33" i="1"/>
  <c r="AM36" i="1"/>
  <c r="O37" i="1"/>
  <c r="AM20" i="1"/>
  <c r="AM24" i="1"/>
  <c r="X21" i="1"/>
  <c r="X25" i="1"/>
  <c r="X29" i="1"/>
  <c r="X33" i="1"/>
  <c r="X37" i="1"/>
  <c r="Y25" i="1" l="1"/>
  <c r="Z25" i="1" s="1"/>
  <c r="AF33" i="1"/>
  <c r="Y32" i="1"/>
  <c r="Z32" i="1" s="1"/>
  <c r="Y28" i="1"/>
  <c r="Z28" i="1" s="1"/>
  <c r="AF22" i="1"/>
  <c r="Y19" i="1"/>
  <c r="Z19" i="1" s="1"/>
  <c r="AF30" i="1"/>
  <c r="Y38" i="1"/>
  <c r="Z38" i="1" s="1"/>
  <c r="V38" i="1" s="1"/>
  <c r="T38" i="1" s="1"/>
  <c r="W38" i="1" s="1"/>
  <c r="Q38" i="1" s="1"/>
  <c r="R38" i="1" s="1"/>
  <c r="Y33" i="1"/>
  <c r="Z33" i="1" s="1"/>
  <c r="V33" i="1" s="1"/>
  <c r="T33" i="1" s="1"/>
  <c r="W33" i="1" s="1"/>
  <c r="Q33" i="1" s="1"/>
  <c r="R33" i="1" s="1"/>
  <c r="AF21" i="1"/>
  <c r="AF34" i="1"/>
  <c r="Y21" i="1"/>
  <c r="Z21" i="1" s="1"/>
  <c r="Y30" i="1"/>
  <c r="Z30" i="1" s="1"/>
  <c r="V30" i="1" s="1"/>
  <c r="T30" i="1" s="1"/>
  <c r="W30" i="1" s="1"/>
  <c r="Q30" i="1" s="1"/>
  <c r="R30" i="1" s="1"/>
  <c r="AF29" i="1"/>
  <c r="Y26" i="1"/>
  <c r="Z26" i="1" s="1"/>
  <c r="AF27" i="1"/>
  <c r="AF25" i="1"/>
  <c r="V25" i="1"/>
  <c r="T25" i="1" s="1"/>
  <c r="W25" i="1" s="1"/>
  <c r="Q25" i="1" s="1"/>
  <c r="R25" i="1" s="1"/>
  <c r="Y23" i="1"/>
  <c r="Z23" i="1" s="1"/>
  <c r="Y37" i="1"/>
  <c r="Z37" i="1" s="1"/>
  <c r="Y22" i="1"/>
  <c r="Z22" i="1" s="1"/>
  <c r="Y31" i="1"/>
  <c r="Z31" i="1" s="1"/>
  <c r="Y24" i="1"/>
  <c r="Z24" i="1" s="1"/>
  <c r="AF37" i="1"/>
  <c r="Y27" i="1"/>
  <c r="Z27" i="1" s="1"/>
  <c r="V27" i="1" s="1"/>
  <c r="T27" i="1" s="1"/>
  <c r="W27" i="1" s="1"/>
  <c r="Q27" i="1" s="1"/>
  <c r="R27" i="1" s="1"/>
  <c r="AF26" i="1"/>
  <c r="Y29" i="1"/>
  <c r="Z29" i="1" s="1"/>
  <c r="V29" i="1" s="1"/>
  <c r="T29" i="1" s="1"/>
  <c r="W29" i="1" s="1"/>
  <c r="Q29" i="1" s="1"/>
  <c r="R29" i="1" s="1"/>
  <c r="Y34" i="1"/>
  <c r="Z34" i="1" s="1"/>
  <c r="V34" i="1" s="1"/>
  <c r="T34" i="1" s="1"/>
  <c r="W34" i="1" s="1"/>
  <c r="Q34" i="1" s="1"/>
  <c r="R34" i="1" s="1"/>
  <c r="AA35" i="1"/>
  <c r="AE35" i="1" s="1"/>
  <c r="AH35" i="1"/>
  <c r="AG35" i="1"/>
  <c r="Y36" i="1"/>
  <c r="Z36" i="1" s="1"/>
  <c r="Y20" i="1"/>
  <c r="Z20" i="1" s="1"/>
  <c r="AF38" i="1"/>
  <c r="AI35" i="1" l="1"/>
  <c r="AA21" i="1"/>
  <c r="AE21" i="1" s="1"/>
  <c r="AH21" i="1"/>
  <c r="AG21" i="1"/>
  <c r="AH38" i="1"/>
  <c r="AA38" i="1"/>
  <c r="AE38" i="1" s="1"/>
  <c r="AG38" i="1"/>
  <c r="AH28" i="1"/>
  <c r="AG28" i="1"/>
  <c r="AA28" i="1"/>
  <c r="AE28" i="1" s="1"/>
  <c r="V28" i="1"/>
  <c r="T28" i="1" s="1"/>
  <c r="W28" i="1" s="1"/>
  <c r="Q28" i="1" s="1"/>
  <c r="R28" i="1" s="1"/>
  <c r="AH22" i="1"/>
  <c r="AA22" i="1"/>
  <c r="AE22" i="1" s="1"/>
  <c r="AG22" i="1"/>
  <c r="AA37" i="1"/>
  <c r="AE37" i="1" s="1"/>
  <c r="AH37" i="1"/>
  <c r="AG37" i="1"/>
  <c r="AH20" i="1"/>
  <c r="AG20" i="1"/>
  <c r="AA20" i="1"/>
  <c r="AE20" i="1" s="1"/>
  <c r="V20" i="1"/>
  <c r="T20" i="1" s="1"/>
  <c r="W20" i="1" s="1"/>
  <c r="Q20" i="1" s="1"/>
  <c r="R20" i="1" s="1"/>
  <c r="AH26" i="1"/>
  <c r="AA26" i="1"/>
  <c r="AE26" i="1" s="1"/>
  <c r="AG26" i="1"/>
  <c r="AA19" i="1"/>
  <c r="AE19" i="1" s="1"/>
  <c r="AH19" i="1"/>
  <c r="AG19" i="1"/>
  <c r="V19" i="1"/>
  <c r="T19" i="1" s="1"/>
  <c r="W19" i="1" s="1"/>
  <c r="Q19" i="1" s="1"/>
  <c r="R19" i="1" s="1"/>
  <c r="AA27" i="1"/>
  <c r="AE27" i="1" s="1"/>
  <c r="AH27" i="1"/>
  <c r="AG27" i="1"/>
  <c r="V37" i="1"/>
  <c r="T37" i="1" s="1"/>
  <c r="W37" i="1" s="1"/>
  <c r="Q37" i="1" s="1"/>
  <c r="R37" i="1" s="1"/>
  <c r="AA32" i="1"/>
  <c r="AE32" i="1" s="1"/>
  <c r="AH32" i="1"/>
  <c r="AG32" i="1"/>
  <c r="V32" i="1"/>
  <c r="T32" i="1" s="1"/>
  <c r="W32" i="1" s="1"/>
  <c r="Q32" i="1" s="1"/>
  <c r="R32" i="1" s="1"/>
  <c r="AH34" i="1"/>
  <c r="AA34" i="1"/>
  <c r="AE34" i="1" s="1"/>
  <c r="AG34" i="1"/>
  <c r="AA29" i="1"/>
  <c r="AE29" i="1" s="1"/>
  <c r="AH29" i="1"/>
  <c r="AG29" i="1"/>
  <c r="AA23" i="1"/>
  <c r="AE23" i="1" s="1"/>
  <c r="AH23" i="1"/>
  <c r="AG23" i="1"/>
  <c r="V23" i="1"/>
  <c r="T23" i="1" s="1"/>
  <c r="W23" i="1" s="1"/>
  <c r="Q23" i="1" s="1"/>
  <c r="R23" i="1" s="1"/>
  <c r="V21" i="1"/>
  <c r="T21" i="1" s="1"/>
  <c r="W21" i="1" s="1"/>
  <c r="Q21" i="1" s="1"/>
  <c r="R21" i="1" s="1"/>
  <c r="AA36" i="1"/>
  <c r="AE36" i="1" s="1"/>
  <c r="AH36" i="1"/>
  <c r="AG36" i="1"/>
  <c r="V36" i="1"/>
  <c r="T36" i="1" s="1"/>
  <c r="W36" i="1" s="1"/>
  <c r="Q36" i="1" s="1"/>
  <c r="R36" i="1" s="1"/>
  <c r="AH24" i="1"/>
  <c r="AA24" i="1"/>
  <c r="AE24" i="1" s="1"/>
  <c r="AG24" i="1"/>
  <c r="V24" i="1"/>
  <c r="T24" i="1" s="1"/>
  <c r="W24" i="1" s="1"/>
  <c r="Q24" i="1" s="1"/>
  <c r="R24" i="1" s="1"/>
  <c r="AA31" i="1"/>
  <c r="AE31" i="1" s="1"/>
  <c r="AH31" i="1"/>
  <c r="AG31" i="1"/>
  <c r="V31" i="1"/>
  <c r="T31" i="1" s="1"/>
  <c r="W31" i="1" s="1"/>
  <c r="Q31" i="1" s="1"/>
  <c r="R31" i="1" s="1"/>
  <c r="AA33" i="1"/>
  <c r="AE33" i="1" s="1"/>
  <c r="AH33" i="1"/>
  <c r="AG33" i="1"/>
  <c r="V22" i="1"/>
  <c r="T22" i="1" s="1"/>
  <c r="W22" i="1" s="1"/>
  <c r="Q22" i="1" s="1"/>
  <c r="R22" i="1" s="1"/>
  <c r="AH25" i="1"/>
  <c r="AI25" i="1" s="1"/>
  <c r="AA25" i="1"/>
  <c r="AE25" i="1" s="1"/>
  <c r="AG25" i="1"/>
  <c r="V26" i="1"/>
  <c r="T26" i="1" s="1"/>
  <c r="W26" i="1" s="1"/>
  <c r="Q26" i="1" s="1"/>
  <c r="R26" i="1" s="1"/>
  <c r="AH30" i="1"/>
  <c r="AA30" i="1"/>
  <c r="AE30" i="1" s="1"/>
  <c r="AG30" i="1"/>
  <c r="AI31" i="1" l="1"/>
  <c r="AI36" i="1"/>
  <c r="AI29" i="1"/>
  <c r="AI37" i="1"/>
  <c r="AI34" i="1"/>
  <c r="AI38" i="1"/>
  <c r="AI27" i="1"/>
  <c r="AI22" i="1"/>
  <c r="AI26" i="1"/>
  <c r="AI28" i="1"/>
  <c r="AI33" i="1"/>
  <c r="AI30" i="1"/>
  <c r="AI24" i="1"/>
  <c r="AI23" i="1"/>
  <c r="AI21" i="1"/>
  <c r="AI32" i="1"/>
  <c r="AI19" i="1"/>
  <c r="AI20" i="1"/>
</calcChain>
</file>

<file path=xl/sharedStrings.xml><?xml version="1.0" encoding="utf-8"?>
<sst xmlns="http://schemas.openxmlformats.org/spreadsheetml/2006/main" count="1016" uniqueCount="397">
  <si>
    <t>File opened</t>
  </si>
  <si>
    <t>2023-07-19 12:21:36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</si>
  <si>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</si>
  <si>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</si>
  <si>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</si>
  <si>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</si>
  <si>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</si>
  <si>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</si>
  <si>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</si>
  <si>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</si>
  <si>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</si>
  <si>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</si>
  <si>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</si>
  <si>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{"co2bzero": "0.928369", "co2aspan2a": "0.292292", "tbzero": "-0.243059", "h2obspan2": "0", "h2oaspanconc1": "11.65", "co2aspanconc2": "301.4", "h2obspan1": "1.00489", "h2oaspanconc2": "0", "co2bspanconc2": "301.4", "flowazero": "0.29744", "co2bspan2b": "0.29074", "h2oaspan2": "0", "co2bspan2": "-0.0342144", "oxygen": "21", "ssb_ref": "37125.5", "h2oaspan2b": "0.0685964", "co2aspan2": "-0.0349502", "co2aspan2b": "0.289966", "ssa_ref": "34842.2", "h2oaspan1": "1.00591", "flowbzero": "0.38674", "co2bspanconc1": "2473", "h2obspanconc2": "0", "h2obspanconc1": "11.65", "co2azero": "0.925242", "tazero": "-0.14134", "co2bspan1": "1.0021", "h2obspan2a": "0.0687607", "chamberpressurezero": "2.68235", "h2obspan2b": "0.0690967", "co2bspan2a": "0.293064", "h2obzero": "1.0566", "flowmeterzero": "0.996167", "co2aspan1": "1.00226", "h2oazero": "1.04545", "co2aspanconc1": "2473", "h2oaspan2a": "0.0681933"}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</si>
  <si>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</si>
  <si>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</si>
  <si>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</si>
  <si>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</si>
  <si>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</si>
  <si>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</si>
  <si>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</si>
  <si>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</si>
  <si>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</si>
  <si>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</si>
  <si>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</si>
  <si>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</si>
  <si>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</si>
  <si>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12:21:36</t>
  </si>
  <si>
    <t>Stability Definition:	CO2_r (Meas): Std&lt;0.75 Per=20	A (GasEx): Std&lt;0.2 Per=20	Qin (LeafQ): Per=20</t>
  </si>
  <si>
    <t>12:21:42</t>
  </si>
  <si>
    <t>Stability Definition:	CO2_r (Meas): Std&lt;0.75 Per=20	A (GasEx): Std&lt;0.2 Per=20	Qin (LeafQ): Std&lt;1 Per=20</t>
  </si>
  <si>
    <t>12:21:43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</si>
  <si>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</si>
  <si>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</si>
  <si>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</si>
  <si>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</si>
  <si>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</si>
  <si>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</si>
  <si>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</si>
  <si>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</si>
  <si>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</si>
  <si>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</si>
  <si>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</si>
  <si>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</si>
  <si>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</si>
  <si>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</si>
  <si>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</si>
  <si>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</si>
  <si>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</si>
  <si>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</si>
  <si>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</si>
  <si>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</si>
  <si>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</si>
  <si>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</si>
  <si>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</si>
  <si>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</si>
  <si>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</si>
  <si>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</si>
  <si>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</si>
  <si>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</si>
  <si>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</si>
  <si>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</si>
  <si>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</si>
  <si>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</si>
  <si>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</si>
  <si>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</si>
  <si>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</si>
  <si>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</si>
  <si>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</si>
  <si>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</si>
  <si>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</si>
  <si>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</si>
  <si>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</si>
  <si>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</si>
  <si>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</si>
  <si>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</si>
  <si>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</si>
  <si>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</si>
  <si>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</si>
  <si>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</si>
  <si>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</si>
  <si>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</si>
  <si>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</si>
  <si>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</si>
  <si>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</si>
  <si>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</si>
  <si>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</si>
  <si>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</si>
  <si>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</si>
  <si>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</si>
  <si>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</si>
  <si>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4.21283 88.4088 383.197 622.888 854.515 1071.07 1254.15 1351.65</t>
  </si>
  <si>
    <t>Fs_true</t>
  </si>
  <si>
    <t>0.0866402 101.219 403.365 601.184 802.335 1001.14 1202.52 1401.06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</si>
  <si>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</si>
  <si>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</si>
  <si>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</si>
  <si>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</si>
  <si>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</si>
  <si>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</si>
  <si>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</si>
  <si>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</si>
  <si>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</si>
  <si>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</si>
  <si>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</si>
  <si>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</si>
  <si>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</si>
  <si>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</si>
  <si>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</si>
  <si>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</si>
  <si>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</si>
  <si>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</si>
  <si>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</si>
  <si>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</si>
  <si>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</si>
  <si>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</si>
  <si>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</si>
  <si>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</si>
  <si>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</si>
  <si>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</si>
  <si>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</si>
  <si>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</si>
  <si>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</si>
  <si>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</si>
  <si>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</si>
  <si>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</si>
  <si>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</si>
  <si>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</si>
  <si>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</si>
  <si>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</si>
  <si>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</si>
  <si>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</si>
  <si>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</si>
  <si>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</si>
  <si>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</si>
  <si>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</si>
  <si>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</si>
  <si>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</si>
  <si>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</si>
  <si>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</si>
  <si>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</si>
  <si>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</si>
  <si>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</si>
  <si>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</si>
  <si>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</si>
  <si>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</si>
  <si>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</si>
  <si>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</si>
  <si>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</si>
  <si>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</si>
  <si>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</si>
  <si>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</si>
  <si>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</si>
  <si>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</si>
  <si>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</si>
  <si>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</si>
  <si>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</si>
  <si>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</si>
  <si>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</si>
  <si>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</si>
  <si>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</si>
  <si>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</si>
  <si>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</si>
  <si>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</si>
  <si>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</si>
  <si>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</si>
  <si>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</si>
  <si>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</si>
  <si>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</si>
  <si>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</si>
  <si>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</si>
  <si>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</si>
  <si>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</si>
  <si>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</si>
  <si>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</si>
  <si>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</si>
  <si>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</si>
  <si>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</si>
  <si>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</si>
  <si>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</si>
  <si>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</si>
  <si>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</si>
  <si>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</si>
  <si>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</si>
  <si>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</si>
  <si>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</si>
  <si>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</si>
  <si>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</si>
  <si>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</si>
  <si>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</si>
  <si>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</si>
  <si>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</si>
  <si>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</si>
  <si>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</si>
  <si>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</si>
  <si>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</si>
  <si>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</si>
  <si>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</si>
  <si>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</si>
  <si>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</si>
  <si>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</si>
  <si>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</si>
  <si>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</si>
  <si>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</si>
  <si>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</si>
  <si>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</si>
  <si>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</si>
  <si>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</si>
  <si>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</si>
  <si>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</si>
  <si>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</si>
  <si>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</si>
  <si>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</si>
  <si>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</si>
  <si>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</si>
  <si>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</si>
  <si>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</si>
  <si>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</si>
  <si>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</si>
  <si>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</si>
  <si>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</si>
  <si>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</si>
  <si>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</si>
  <si>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</si>
  <si>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</si>
  <si>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</si>
  <si>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</si>
  <si>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</si>
  <si>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</si>
  <si>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</si>
  <si>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</si>
  <si>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</si>
  <si>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</si>
  <si>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</si>
  <si>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</si>
  <si>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</si>
  <si>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</si>
  <si>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</si>
  <si>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</si>
  <si>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</si>
  <si>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</si>
  <si>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</si>
  <si>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</si>
  <si>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</si>
  <si>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</si>
  <si>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</si>
  <si>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</si>
  <si>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</si>
  <si>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</si>
  <si>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</si>
  <si>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</si>
  <si>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</si>
  <si>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</si>
  <si>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</si>
  <si>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</si>
  <si>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</si>
  <si>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</si>
  <si>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</si>
  <si>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</si>
  <si>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</si>
  <si>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</si>
  <si>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</si>
  <si>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</si>
  <si>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</si>
  <si>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</si>
  <si>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</si>
  <si>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</si>
  <si>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</si>
  <si>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</si>
  <si>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</si>
  <si>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</si>
  <si>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</si>
  <si>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</si>
  <si>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</si>
  <si>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</si>
  <si>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</si>
  <si>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</si>
  <si>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</si>
  <si>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</si>
  <si>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</si>
  <si>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</si>
  <si>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</si>
  <si>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</si>
  <si>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</si>
  <si>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</si>
  <si>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</si>
  <si>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</si>
  <si>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</si>
  <si>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</si>
  <si>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</si>
  <si>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</si>
  <si>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</si>
  <si>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</si>
  <si>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</si>
  <si>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</si>
  <si>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</si>
  <si>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</si>
  <si>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</si>
  <si>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</si>
  <si>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</si>
  <si>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</si>
  <si>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</si>
  <si>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</si>
  <si>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</si>
  <si>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</si>
  <si>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</si>
  <si>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</si>
  <si>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</si>
  <si>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</si>
  <si>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</si>
  <si>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</si>
  <si>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</si>
  <si>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</si>
  <si>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</si>
  <si>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</si>
  <si>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</si>
  <si>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</si>
  <si>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</si>
  <si>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</si>
  <si>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</si>
  <si>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</si>
  <si>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</si>
  <si>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</si>
  <si>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</si>
  <si>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</si>
  <si>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</si>
  <si>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</si>
  <si>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</si>
  <si>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</si>
  <si>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</si>
  <si>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</si>
  <si>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</si>
  <si>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</si>
  <si>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</si>
  <si>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</si>
  <si>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</si>
  <si>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</si>
  <si>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</si>
  <si>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</si>
  <si>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</si>
  <si>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</si>
  <si>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</si>
  <si>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</si>
  <si>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</si>
  <si>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</si>
  <si>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</si>
  <si>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20230719 12:40:56</t>
  </si>
  <si>
    <t>12:40:56</t>
  </si>
  <si>
    <t>none</t>
  </si>
  <si>
    <t>Lindsey</t>
  </si>
  <si>
    <t>20230719</t>
  </si>
  <si>
    <t>kse</t>
  </si>
  <si>
    <t>LEPA11</t>
  </si>
  <si>
    <t>BNL21864</t>
  </si>
  <si>
    <t>12:38:29</t>
  </si>
  <si>
    <t>2/2</t>
  </si>
  <si>
    <t>00000000</t>
  </si>
  <si>
    <t>iiiiiiii</t>
  </si>
  <si>
    <t>off</t>
  </si>
  <si>
    <t>20230719 12:41:57</t>
  </si>
  <si>
    <t>12:41:57</t>
  </si>
  <si>
    <t>20230719 12:42:58</t>
  </si>
  <si>
    <t>12:42:58</t>
  </si>
  <si>
    <t>20230719 12:43:59</t>
  </si>
  <si>
    <t>12:43:59</t>
  </si>
  <si>
    <t>20230719 12:45:00</t>
  </si>
  <si>
    <t>12:45:00</t>
  </si>
  <si>
    <t>20230719 12:46:01</t>
  </si>
  <si>
    <t>12:46:01</t>
  </si>
  <si>
    <t>20230719 12:47:02</t>
  </si>
  <si>
    <t>12:47:02</t>
  </si>
  <si>
    <t>20230719 12:48:03</t>
  </si>
  <si>
    <t>12:48:03</t>
  </si>
  <si>
    <t>20230719 12:49:05</t>
  </si>
  <si>
    <t>12:49:05</t>
  </si>
  <si>
    <t>20230719 12:50:06</t>
  </si>
  <si>
    <t>12:50:06</t>
  </si>
  <si>
    <t>20230719 12:51:07</t>
  </si>
  <si>
    <t>12:51:07</t>
  </si>
  <si>
    <t>20230719 12:52:08</t>
  </si>
  <si>
    <t>12:52:08</t>
  </si>
  <si>
    <t>20230719 12:53:09</t>
  </si>
  <si>
    <t>12:53:09</t>
  </si>
  <si>
    <t>20230719 12:54:10</t>
  </si>
  <si>
    <t>12:54:10</t>
  </si>
  <si>
    <t>20230719 12:55:11</t>
  </si>
  <si>
    <t>12:55:11</t>
  </si>
  <si>
    <t>20230719 12:56:12</t>
  </si>
  <si>
    <t>12:56:12</t>
  </si>
  <si>
    <t>20230719 12:57:13</t>
  </si>
  <si>
    <t>12:57:13</t>
  </si>
  <si>
    <t>20230719 12:58:14</t>
  </si>
  <si>
    <t>12:58:14</t>
  </si>
  <si>
    <t>20230719 12:59:15</t>
  </si>
  <si>
    <t>12:59:15</t>
  </si>
  <si>
    <t>20230719 13:00:54</t>
  </si>
  <si>
    <t>13:00:54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</si>
</sst>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2.4750000000000001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1689799256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1689799256</v>
      </c>
      <c r="M19">
        <f t="shared" ref="M19:M38" si="0">(N19)/1000</f>
        <v>1.4803434842112131E-3</v>
      </c>
      <c r="N19">
        <f t="shared" ref="N19:N38" si="1">1000*AZ19*AL19*(AV19-AW19)/(100*$B$7*(1000-AL19*AV19))</f>
        <v>1.4803434842112131</v>
      </c>
      <c r="O19">
        <f t="shared" ref="O19:O38" si="2">AZ19*AL19*(AU19-AT19*(1000-AL19*AW19)/(1000-AL19*AV19))/(100*$B$7)</f>
        <v>14.500201763426645</v>
      </c>
      <c r="P19">
        <f t="shared" ref="P19:P38" si="3">AT19 - IF(AL19&gt;1, O19*$B$7*100/(AN19*BH19), 0)</f>
        <v>399.99900000000002</v>
      </c>
      <c r="Q19">
        <f t="shared" ref="Q19:Q38" si="4">((W19-M19/2)*P19-O19)/(W19+M19/2)</f>
        <v>248.11922903745671</v>
      </c>
      <c r="R19">
        <f t="shared" ref="R19:R38" si="5">Q19*(BA19+BB19)/1000</f>
        <v>25.153240553534559</v>
      </c>
      <c r="S19">
        <f t="shared" ref="S19:S38" si="6">(AT19 - IF(AL19&gt;1, O19*$B$7*100/(AN19*BH19), 0))*(BA19+BB19)/1000</f>
        <v>40.5501464243805</v>
      </c>
      <c r="T19">
        <f t="shared" ref="T19:T38" si="7">2/((1/V19-1/U19)+SIGN(V19)*SQRT((1/V19-1/U19)*(1/V19-1/U19) + 4*$C$7/(($C$7+1)*($C$7+1))*(2*1/V19*1/U19-1/U19*1/U19)))</f>
        <v>0.16076273771419852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4.0785974403265088</v>
      </c>
      <c r="V19">
        <f t="shared" ref="V19:V38" si="9">M19*(1000-(1000*0.61365*EXP(17.502*Z19/(240.97+Z19))/(BA19+BB19)+AV19)/2)/(1000*0.61365*EXP(17.502*Z19/(240.97+Z19))/(BA19+BB19)-AV19)</f>
        <v>0.15732361550697568</v>
      </c>
      <c r="W19">
        <f t="shared" ref="W19:W38" si="10">1/(($C$7+1)/(T19/1.6)+1/(U19/1.37)) + $C$7/(($C$7+1)/(T19/1.6) + $C$7/(U19/1.37))</f>
        <v>9.8630123466528413E-2</v>
      </c>
      <c r="X19">
        <f t="shared" ref="X19:X38" si="11">(AO19*AR19)</f>
        <v>330.77782499999995</v>
      </c>
      <c r="Y19">
        <f t="shared" ref="Y19:Y38" si="12">(BC19+(X19+2*0.95*0.0000000567*(((BC19+$B$9)+273)^4-(BC19+273)^4)-44100*M19)/(1.84*29.3*U19+8*0.95*0.0000000567*(BC19+273)^3))</f>
        <v>19.144004257612643</v>
      </c>
      <c r="Z19">
        <f t="shared" ref="Z19:Z38" si="13">($C$9*BD19+$D$9*BE19+$E$9*Y19)</f>
        <v>19.144004257612643</v>
      </c>
      <c r="AA19">
        <f t="shared" ref="AA19:AA38" si="14">0.61365*EXP(17.502*Z19/(240.97+Z19))</f>
        <v>2.225075062592615</v>
      </c>
      <c r="AB19">
        <f t="shared" ref="AB19:AB38" si="15">(AC19/AD19*100)</f>
        <v>62.200034821847069</v>
      </c>
      <c r="AC19">
        <f t="shared" ref="AC19:AC38" si="16">AV19*(BA19+BB19)/1000</f>
        <v>1.28770353157485</v>
      </c>
      <c r="AD19">
        <f t="shared" ref="AD19:AD38" si="17">0.61365*EXP(17.502*BC19/(240.97+BC19))</f>
        <v>2.0702617534911063</v>
      </c>
      <c r="AE19">
        <f t="shared" ref="AE19:AE38" si="18">(AA19-AV19*(BA19+BB19)/1000)</f>
        <v>0.93737153101776505</v>
      </c>
      <c r="AF19">
        <f t="shared" ref="AF19:AF38" si="19">(-M19*44100)</f>
        <v>-65.283147653714494</v>
      </c>
      <c r="AG19">
        <f t="shared" ref="AG19:AG38" si="20">2*29.3*U19*0.92*(BC19-Z19)</f>
        <v>-253.26487679130605</v>
      </c>
      <c r="AH19">
        <f t="shared" ref="AH19:AH38" si="21">2*0.95*0.0000000567*(((BC19+$B$9)+273)^4-(Z19+273)^4)</f>
        <v>-12.302604280241056</v>
      </c>
      <c r="AI19">
        <f t="shared" ref="AI19:AI38" si="22">X19+AH19+AF19+AG19</f>
        <v>-7.2803725261621821E-2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55414.94930981678</v>
      </c>
      <c r="AO19">
        <f t="shared" ref="AO19:AO38" si="26">$B$13*BI19+$C$13*BJ19+$F$13*BU19*(1-BX19)</f>
        <v>1999.99</v>
      </c>
      <c r="AP19">
        <f t="shared" ref="AP19:AP38" si="27">AO19*AQ19</f>
        <v>1685.9912999999997</v>
      </c>
      <c r="AQ19">
        <f t="shared" ref="AQ19:AQ38" si="28">($B$13*$D$11+$C$13*$D$11+$F$13*((CH19+BZ19)/MAX(CH19+BZ19+CI19, 0.1)*$I$11+CI19/MAX(CH19+BZ19+CI19, 0.1)*$J$11))/($B$13+$C$13+$F$13)</f>
        <v>0.84299986499932489</v>
      </c>
      <c r="AR19">
        <f t="shared" ref="AR19:AR38" si="29">($B$13*$K$11+$C$13*$K$11+$F$13*((CH19+BZ19)/MAX(CH19+BZ19+CI19, 0.1)*$P$11+CI19/MAX(CH19+BZ19+CI19, 0.1)*$Q$11))/($B$13+$C$13+$F$13)</f>
        <v>0.16538973944869723</v>
      </c>
      <c r="AS19">
        <v>1689799256</v>
      </c>
      <c r="AT19">
        <v>399.99900000000002</v>
      </c>
      <c r="AU19">
        <v>409.334</v>
      </c>
      <c r="AV19">
        <v>12.702299999999999</v>
      </c>
      <c r="AW19">
        <v>11.798299999999999</v>
      </c>
      <c r="AX19">
        <v>403.59300000000002</v>
      </c>
      <c r="AY19">
        <v>12.8245</v>
      </c>
      <c r="AZ19">
        <v>400.14499999999998</v>
      </c>
      <c r="BA19">
        <v>101.276</v>
      </c>
      <c r="BB19">
        <v>9.96195E-2</v>
      </c>
      <c r="BC19">
        <v>17.9922</v>
      </c>
      <c r="BD19">
        <v>18.401399999999999</v>
      </c>
      <c r="BE19">
        <v>999.9</v>
      </c>
      <c r="BF19">
        <v>0</v>
      </c>
      <c r="BG19">
        <v>0</v>
      </c>
      <c r="BH19">
        <v>10038.799999999999</v>
      </c>
      <c r="BI19">
        <v>0</v>
      </c>
      <c r="BJ19">
        <v>366.59199999999998</v>
      </c>
      <c r="BK19">
        <v>-9.3345300000000009</v>
      </c>
      <c r="BL19">
        <v>405.14499999999998</v>
      </c>
      <c r="BM19">
        <v>414.221</v>
      </c>
      <c r="BN19">
        <v>0.90401600000000004</v>
      </c>
      <c r="BO19">
        <v>409.334</v>
      </c>
      <c r="BP19">
        <v>11.798299999999999</v>
      </c>
      <c r="BQ19">
        <v>1.28643</v>
      </c>
      <c r="BR19">
        <v>1.1948799999999999</v>
      </c>
      <c r="BS19">
        <v>10.641299999999999</v>
      </c>
      <c r="BT19">
        <v>9.5378900000000009</v>
      </c>
      <c r="BU19">
        <v>1999.99</v>
      </c>
      <c r="BV19">
        <v>0.90000500000000005</v>
      </c>
      <c r="BW19">
        <v>9.9994600000000003E-2</v>
      </c>
      <c r="BX19">
        <v>0</v>
      </c>
      <c r="BY19">
        <v>2.4220000000000002</v>
      </c>
      <c r="BZ19">
        <v>0</v>
      </c>
      <c r="CA19">
        <v>6049.4</v>
      </c>
      <c r="CB19">
        <v>19110.599999999999</v>
      </c>
      <c r="CC19">
        <v>37.311999999999998</v>
      </c>
      <c r="CD19">
        <v>38.811999999999998</v>
      </c>
      <c r="CE19">
        <v>38.5</v>
      </c>
      <c r="CF19">
        <v>37.25</v>
      </c>
      <c r="CG19">
        <v>36.311999999999998</v>
      </c>
      <c r="CH19">
        <v>1800</v>
      </c>
      <c r="CI19">
        <v>199.99</v>
      </c>
      <c r="CJ19">
        <v>0</v>
      </c>
      <c r="CK19">
        <v>1689799259.7</v>
      </c>
      <c r="CL19">
        <v>0</v>
      </c>
      <c r="CM19">
        <v>1689799109</v>
      </c>
      <c r="CN19" t="s">
        <v>354</v>
      </c>
      <c r="CO19">
        <v>1689799109</v>
      </c>
      <c r="CP19">
        <v>1689799100</v>
      </c>
      <c r="CQ19">
        <v>21</v>
      </c>
      <c r="CR19">
        <v>0.121</v>
      </c>
      <c r="CS19">
        <v>3.0000000000000001E-3</v>
      </c>
      <c r="CT19">
        <v>-3.5950000000000002</v>
      </c>
      <c r="CU19">
        <v>-0.122</v>
      </c>
      <c r="CV19">
        <v>409</v>
      </c>
      <c r="CW19">
        <v>12</v>
      </c>
      <c r="CX19">
        <v>0.25</v>
      </c>
      <c r="CY19">
        <v>0.05</v>
      </c>
      <c r="CZ19">
        <v>14.262460456534701</v>
      </c>
      <c r="DA19">
        <v>0.194572984811369</v>
      </c>
      <c r="DB19">
        <v>4.85939007685081E-2</v>
      </c>
      <c r="DC19">
        <v>1</v>
      </c>
      <c r="DD19">
        <v>409.27414285714298</v>
      </c>
      <c r="DE19">
        <v>5.3766233766471501E-2</v>
      </c>
      <c r="DF19">
        <v>3.1192620791404099E-2</v>
      </c>
      <c r="DG19">
        <v>-1</v>
      </c>
      <c r="DH19">
        <v>1999.991</v>
      </c>
      <c r="DI19">
        <v>-0.10311674285493901</v>
      </c>
      <c r="DJ19">
        <v>6.7446274915656704E-2</v>
      </c>
      <c r="DK19">
        <v>1</v>
      </c>
      <c r="DL19">
        <v>2</v>
      </c>
      <c r="DM19">
        <v>2</v>
      </c>
      <c r="DN19" t="s">
        <v>355</v>
      </c>
      <c r="DO19">
        <v>2.6572900000000002</v>
      </c>
      <c r="DP19">
        <v>2.8297300000000001</v>
      </c>
      <c r="DQ19">
        <v>9.6733E-2</v>
      </c>
      <c r="DR19">
        <v>9.8116900000000007E-2</v>
      </c>
      <c r="DS19">
        <v>7.7492500000000006E-2</v>
      </c>
      <c r="DT19">
        <v>7.3271500000000003E-2</v>
      </c>
      <c r="DU19">
        <v>28864.7</v>
      </c>
      <c r="DV19">
        <v>30132.2</v>
      </c>
      <c r="DW19">
        <v>29670</v>
      </c>
      <c r="DX19">
        <v>31128.5</v>
      </c>
      <c r="DY19">
        <v>35845.699999999997</v>
      </c>
      <c r="DZ19">
        <v>37784.300000000003</v>
      </c>
      <c r="EA19">
        <v>40699.9</v>
      </c>
      <c r="EB19">
        <v>43146.2</v>
      </c>
      <c r="EC19">
        <v>1.89093</v>
      </c>
      <c r="ED19">
        <v>2.38368</v>
      </c>
      <c r="EE19">
        <v>4.9695400000000001E-2</v>
      </c>
      <c r="EF19">
        <v>0</v>
      </c>
      <c r="EG19">
        <v>17.576599999999999</v>
      </c>
      <c r="EH19">
        <v>999.9</v>
      </c>
      <c r="EI19">
        <v>45.587000000000003</v>
      </c>
      <c r="EJ19">
        <v>21.992999999999999</v>
      </c>
      <c r="EK19">
        <v>11.9391</v>
      </c>
      <c r="EL19">
        <v>61.2119</v>
      </c>
      <c r="EM19">
        <v>16.847000000000001</v>
      </c>
      <c r="EN19">
        <v>1</v>
      </c>
      <c r="EO19">
        <v>-0.51931899999999998</v>
      </c>
      <c r="EP19">
        <v>1.9462600000000001</v>
      </c>
      <c r="EQ19">
        <v>20.274999999999999</v>
      </c>
      <c r="ER19">
        <v>5.2454400000000003</v>
      </c>
      <c r="ES19">
        <v>11.826700000000001</v>
      </c>
      <c r="ET19">
        <v>4.9832999999999998</v>
      </c>
      <c r="EU19">
        <v>3.2989999999999999</v>
      </c>
      <c r="EV19">
        <v>65.5</v>
      </c>
      <c r="EW19">
        <v>9999</v>
      </c>
      <c r="EX19">
        <v>4368.6000000000004</v>
      </c>
      <c r="EY19">
        <v>184.8</v>
      </c>
      <c r="EZ19">
        <v>1.87323</v>
      </c>
      <c r="FA19">
        <v>1.8789199999999999</v>
      </c>
      <c r="FB19">
        <v>1.8791599999999999</v>
      </c>
      <c r="FC19">
        <v>1.8798299999999999</v>
      </c>
      <c r="FD19">
        <v>1.87744</v>
      </c>
      <c r="FE19">
        <v>1.87677</v>
      </c>
      <c r="FF19">
        <v>1.8772599999999999</v>
      </c>
      <c r="FG19">
        <v>1.8748499999999999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-3.5939999999999999</v>
      </c>
      <c r="FV19">
        <v>-0.1222</v>
      </c>
      <c r="FW19">
        <v>-3.5954228736206302</v>
      </c>
      <c r="FX19">
        <v>1.4527828764109799E-4</v>
      </c>
      <c r="FY19">
        <v>-4.3579519040863002E-7</v>
      </c>
      <c r="FZ19">
        <v>2.0799061152897499E-10</v>
      </c>
      <c r="GA19">
        <v>-0.12222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2.5</v>
      </c>
      <c r="GJ19">
        <v>2.6</v>
      </c>
      <c r="GK19">
        <v>1.0522499999999999</v>
      </c>
      <c r="GL19">
        <v>2.5158700000000001</v>
      </c>
      <c r="GM19">
        <v>1.54541</v>
      </c>
      <c r="GN19">
        <v>2.2936999999999999</v>
      </c>
      <c r="GO19">
        <v>1.5979000000000001</v>
      </c>
      <c r="GP19">
        <v>2.4011200000000001</v>
      </c>
      <c r="GQ19">
        <v>25.491099999999999</v>
      </c>
      <c r="GR19">
        <v>15.357900000000001</v>
      </c>
      <c r="GS19">
        <v>18</v>
      </c>
      <c r="GT19">
        <v>384.21300000000002</v>
      </c>
      <c r="GU19">
        <v>677.17100000000005</v>
      </c>
      <c r="GV19">
        <v>15.4613</v>
      </c>
      <c r="GW19">
        <v>19.8947</v>
      </c>
      <c r="GX19">
        <v>30.0001</v>
      </c>
      <c r="GY19">
        <v>19.9605</v>
      </c>
      <c r="GZ19">
        <v>19.9085</v>
      </c>
      <c r="HA19">
        <v>21.124600000000001</v>
      </c>
      <c r="HB19">
        <v>0</v>
      </c>
      <c r="HC19">
        <v>-30</v>
      </c>
      <c r="HD19">
        <v>15.5541</v>
      </c>
      <c r="HE19">
        <v>409.25400000000002</v>
      </c>
      <c r="HF19">
        <v>0</v>
      </c>
      <c r="HG19">
        <v>100.98399999999999</v>
      </c>
      <c r="HH19">
        <v>100.032</v>
      </c>
    </row>
    <row r="20" spans="1:216" x14ac:dyDescent="0.2">
      <c r="A20">
        <v>2</v>
      </c>
      <c r="B20">
        <v>1689799317</v>
      </c>
      <c r="C20">
        <v>61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1689799317</v>
      </c>
      <c r="M20">
        <f t="shared" si="0"/>
        <v>1.4725722330596134E-3</v>
      </c>
      <c r="N20">
        <f t="shared" si="1"/>
        <v>1.4725722330596134</v>
      </c>
      <c r="O20">
        <f t="shared" si="2"/>
        <v>14.228911073207952</v>
      </c>
      <c r="P20">
        <f t="shared" si="3"/>
        <v>400.005</v>
      </c>
      <c r="Q20">
        <f t="shared" si="4"/>
        <v>253.62040180409076</v>
      </c>
      <c r="R20">
        <f t="shared" si="5"/>
        <v>25.711064968759814</v>
      </c>
      <c r="S20">
        <f t="shared" si="6"/>
        <v>40.550974880849999</v>
      </c>
      <c r="T20">
        <f t="shared" si="7"/>
        <v>0.16386573678382105</v>
      </c>
      <c r="U20">
        <f t="shared" si="8"/>
        <v>4.0604274905353321</v>
      </c>
      <c r="V20">
        <f t="shared" si="9"/>
        <v>0.1602785549311343</v>
      </c>
      <c r="W20">
        <f t="shared" si="10"/>
        <v>0.10048985045735909</v>
      </c>
      <c r="X20">
        <f t="shared" si="11"/>
        <v>297.66746699999999</v>
      </c>
      <c r="Y20">
        <f t="shared" si="12"/>
        <v>19.007555676694995</v>
      </c>
      <c r="Z20">
        <f t="shared" si="13"/>
        <v>19.007555676694995</v>
      </c>
      <c r="AA20">
        <f t="shared" si="14"/>
        <v>2.2062204252403697</v>
      </c>
      <c r="AB20">
        <f t="shared" si="15"/>
        <v>62.348152139761581</v>
      </c>
      <c r="AC20">
        <f t="shared" si="16"/>
        <v>1.2908835983119999</v>
      </c>
      <c r="AD20">
        <f t="shared" si="17"/>
        <v>2.070444037247992</v>
      </c>
      <c r="AE20">
        <f t="shared" si="18"/>
        <v>0.91533682692836971</v>
      </c>
      <c r="AF20">
        <f t="shared" si="19"/>
        <v>-64.940435477928958</v>
      </c>
      <c r="AG20">
        <f t="shared" si="20"/>
        <v>-221.96074497884479</v>
      </c>
      <c r="AH20">
        <f t="shared" si="21"/>
        <v>-10.822689424299609</v>
      </c>
      <c r="AI20">
        <f t="shared" si="22"/>
        <v>-5.6402881073353228E-2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55080.197330449279</v>
      </c>
      <c r="AO20">
        <f t="shared" si="26"/>
        <v>1799.78</v>
      </c>
      <c r="AP20">
        <f t="shared" si="27"/>
        <v>1517.2154999999998</v>
      </c>
      <c r="AQ20">
        <f t="shared" si="28"/>
        <v>0.84300053339852643</v>
      </c>
      <c r="AR20">
        <f t="shared" si="29"/>
        <v>0.16539102945915612</v>
      </c>
      <c r="AS20">
        <v>1689799317</v>
      </c>
      <c r="AT20">
        <v>400.005</v>
      </c>
      <c r="AU20">
        <v>409.16899999999998</v>
      </c>
      <c r="AV20">
        <v>12.733599999999999</v>
      </c>
      <c r="AW20">
        <v>11.8345</v>
      </c>
      <c r="AX20">
        <v>403.6</v>
      </c>
      <c r="AY20">
        <v>12.8559</v>
      </c>
      <c r="AZ20">
        <v>400.20100000000002</v>
      </c>
      <c r="BA20">
        <v>101.276</v>
      </c>
      <c r="BB20">
        <v>0.10017</v>
      </c>
      <c r="BC20">
        <v>17.993600000000001</v>
      </c>
      <c r="BD20">
        <v>18.3169</v>
      </c>
      <c r="BE20">
        <v>999.9</v>
      </c>
      <c r="BF20">
        <v>0</v>
      </c>
      <c r="BG20">
        <v>0</v>
      </c>
      <c r="BH20">
        <v>9975.6200000000008</v>
      </c>
      <c r="BI20">
        <v>0</v>
      </c>
      <c r="BJ20">
        <v>368.51</v>
      </c>
      <c r="BK20">
        <v>-9.1636699999999998</v>
      </c>
      <c r="BL20">
        <v>405.16500000000002</v>
      </c>
      <c r="BM20">
        <v>414.06900000000002</v>
      </c>
      <c r="BN20">
        <v>0.89912000000000003</v>
      </c>
      <c r="BO20">
        <v>409.16899999999998</v>
      </c>
      <c r="BP20">
        <v>11.8345</v>
      </c>
      <c r="BQ20">
        <v>1.28962</v>
      </c>
      <c r="BR20">
        <v>1.1985600000000001</v>
      </c>
      <c r="BS20">
        <v>10.6784</v>
      </c>
      <c r="BT20">
        <v>9.5836199999999998</v>
      </c>
      <c r="BU20">
        <v>1799.78</v>
      </c>
      <c r="BV20">
        <v>0.89998400000000001</v>
      </c>
      <c r="BW20">
        <v>0.10001599999999999</v>
      </c>
      <c r="BX20">
        <v>0</v>
      </c>
      <c r="BY20">
        <v>2.2431000000000001</v>
      </c>
      <c r="BZ20">
        <v>0</v>
      </c>
      <c r="CA20">
        <v>5471.39</v>
      </c>
      <c r="CB20">
        <v>17197.5</v>
      </c>
      <c r="CC20">
        <v>37.25</v>
      </c>
      <c r="CD20">
        <v>38.811999999999998</v>
      </c>
      <c r="CE20">
        <v>38.5</v>
      </c>
      <c r="CF20">
        <v>37.25</v>
      </c>
      <c r="CG20">
        <v>36.375</v>
      </c>
      <c r="CH20">
        <v>1619.77</v>
      </c>
      <c r="CI20">
        <v>180.01</v>
      </c>
      <c r="CJ20">
        <v>0</v>
      </c>
      <c r="CK20">
        <v>1689799320.9000001</v>
      </c>
      <c r="CL20">
        <v>0</v>
      </c>
      <c r="CM20">
        <v>1689799109</v>
      </c>
      <c r="CN20" t="s">
        <v>354</v>
      </c>
      <c r="CO20">
        <v>1689799109</v>
      </c>
      <c r="CP20">
        <v>1689799100</v>
      </c>
      <c r="CQ20">
        <v>21</v>
      </c>
      <c r="CR20">
        <v>0.121</v>
      </c>
      <c r="CS20">
        <v>3.0000000000000001E-3</v>
      </c>
      <c r="CT20">
        <v>-3.5950000000000002</v>
      </c>
      <c r="CU20">
        <v>-0.122</v>
      </c>
      <c r="CV20">
        <v>409</v>
      </c>
      <c r="CW20">
        <v>12</v>
      </c>
      <c r="CX20">
        <v>0.25</v>
      </c>
      <c r="CY20">
        <v>0.05</v>
      </c>
      <c r="CZ20">
        <v>14.156714978986701</v>
      </c>
      <c r="DA20">
        <v>-0.99890787555498195</v>
      </c>
      <c r="DB20">
        <v>0.135090826468691</v>
      </c>
      <c r="DC20">
        <v>1</v>
      </c>
      <c r="DD20">
        <v>409.21235000000001</v>
      </c>
      <c r="DE20">
        <v>-0.51739849624063705</v>
      </c>
      <c r="DF20">
        <v>6.9209302120454605E-2</v>
      </c>
      <c r="DG20">
        <v>-1</v>
      </c>
      <c r="DH20">
        <v>1799.9661904761899</v>
      </c>
      <c r="DI20">
        <v>-0.35308827746510302</v>
      </c>
      <c r="DJ20">
        <v>0.147921349451579</v>
      </c>
      <c r="DK20">
        <v>1</v>
      </c>
      <c r="DL20">
        <v>2</v>
      </c>
      <c r="DM20">
        <v>2</v>
      </c>
      <c r="DN20" t="s">
        <v>355</v>
      </c>
      <c r="DO20">
        <v>2.6574300000000002</v>
      </c>
      <c r="DP20">
        <v>2.8297400000000001</v>
      </c>
      <c r="DQ20">
        <v>9.6730999999999998E-2</v>
      </c>
      <c r="DR20">
        <v>9.8083799999999999E-2</v>
      </c>
      <c r="DS20">
        <v>7.7634300000000003E-2</v>
      </c>
      <c r="DT20">
        <v>7.3439400000000002E-2</v>
      </c>
      <c r="DU20">
        <v>28864.9</v>
      </c>
      <c r="DV20">
        <v>30132.6</v>
      </c>
      <c r="DW20">
        <v>29670.2</v>
      </c>
      <c r="DX20">
        <v>31127.9</v>
      </c>
      <c r="DY20">
        <v>35840.800000000003</v>
      </c>
      <c r="DZ20">
        <v>37776.300000000003</v>
      </c>
      <c r="EA20">
        <v>40700.699999999997</v>
      </c>
      <c r="EB20">
        <v>43144.9</v>
      </c>
      <c r="EC20">
        <v>1.8907</v>
      </c>
      <c r="ED20">
        <v>2.3832</v>
      </c>
      <c r="EE20">
        <v>4.3362400000000002E-2</v>
      </c>
      <c r="EF20">
        <v>0</v>
      </c>
      <c r="EG20">
        <v>17.597100000000001</v>
      </c>
      <c r="EH20">
        <v>999.9</v>
      </c>
      <c r="EI20">
        <v>45.587000000000003</v>
      </c>
      <c r="EJ20">
        <v>22.024000000000001</v>
      </c>
      <c r="EK20">
        <v>11.962400000000001</v>
      </c>
      <c r="EL20">
        <v>61.5319</v>
      </c>
      <c r="EM20">
        <v>16.049700000000001</v>
      </c>
      <c r="EN20">
        <v>1</v>
      </c>
      <c r="EO20">
        <v>-0.51883400000000002</v>
      </c>
      <c r="EP20">
        <v>1.9796400000000001</v>
      </c>
      <c r="EQ20">
        <v>20.276</v>
      </c>
      <c r="ER20">
        <v>5.2415500000000002</v>
      </c>
      <c r="ES20">
        <v>11.827299999999999</v>
      </c>
      <c r="ET20">
        <v>4.9794</v>
      </c>
      <c r="EU20">
        <v>3.2989999999999999</v>
      </c>
      <c r="EV20">
        <v>65.5</v>
      </c>
      <c r="EW20">
        <v>9999</v>
      </c>
      <c r="EX20">
        <v>4369.8999999999996</v>
      </c>
      <c r="EY20">
        <v>184.8</v>
      </c>
      <c r="EZ20">
        <v>1.8733</v>
      </c>
      <c r="FA20">
        <v>1.8789499999999999</v>
      </c>
      <c r="FB20">
        <v>1.87924</v>
      </c>
      <c r="FC20">
        <v>1.87988</v>
      </c>
      <c r="FD20">
        <v>1.87747</v>
      </c>
      <c r="FE20">
        <v>1.8768100000000001</v>
      </c>
      <c r="FF20">
        <v>1.8772899999999999</v>
      </c>
      <c r="FG20">
        <v>1.8748499999999999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-3.5950000000000002</v>
      </c>
      <c r="FV20">
        <v>-0.12230000000000001</v>
      </c>
      <c r="FW20">
        <v>-3.5954228736206302</v>
      </c>
      <c r="FX20">
        <v>1.4527828764109799E-4</v>
      </c>
      <c r="FY20">
        <v>-4.3579519040863002E-7</v>
      </c>
      <c r="FZ20">
        <v>2.0799061152897499E-10</v>
      </c>
      <c r="GA20">
        <v>-0.12222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3.5</v>
      </c>
      <c r="GJ20">
        <v>3.6</v>
      </c>
      <c r="GK20">
        <v>1.0522499999999999</v>
      </c>
      <c r="GL20">
        <v>2.52075</v>
      </c>
      <c r="GM20">
        <v>1.54541</v>
      </c>
      <c r="GN20">
        <v>2.2936999999999999</v>
      </c>
      <c r="GO20">
        <v>1.5979000000000001</v>
      </c>
      <c r="GP20">
        <v>2.2912599999999999</v>
      </c>
      <c r="GQ20">
        <v>25.511600000000001</v>
      </c>
      <c r="GR20">
        <v>15.3316</v>
      </c>
      <c r="GS20">
        <v>18</v>
      </c>
      <c r="GT20">
        <v>384.21899999999999</v>
      </c>
      <c r="GU20">
        <v>676.99900000000002</v>
      </c>
      <c r="GV20">
        <v>15.6562</v>
      </c>
      <c r="GW20">
        <v>19.910900000000002</v>
      </c>
      <c r="GX20">
        <v>30.000299999999999</v>
      </c>
      <c r="GY20">
        <v>19.975899999999999</v>
      </c>
      <c r="GZ20">
        <v>19.924800000000001</v>
      </c>
      <c r="HA20">
        <v>21.125499999999999</v>
      </c>
      <c r="HB20">
        <v>0</v>
      </c>
      <c r="HC20">
        <v>-30</v>
      </c>
      <c r="HD20">
        <v>15.6061</v>
      </c>
      <c r="HE20">
        <v>409.14299999999997</v>
      </c>
      <c r="HF20">
        <v>0</v>
      </c>
      <c r="HG20">
        <v>100.985</v>
      </c>
      <c r="HH20">
        <v>100.029</v>
      </c>
    </row>
    <row r="21" spans="1:216" x14ac:dyDescent="0.2">
      <c r="A21">
        <v>3</v>
      </c>
      <c r="B21">
        <v>1689799378</v>
      </c>
      <c r="C21">
        <v>122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1689799378</v>
      </c>
      <c r="M21">
        <f t="shared" si="0"/>
        <v>1.4385209315643261E-3</v>
      </c>
      <c r="N21">
        <f t="shared" si="1"/>
        <v>1.4385209315643261</v>
      </c>
      <c r="O21">
        <f t="shared" si="2"/>
        <v>14.083878416486957</v>
      </c>
      <c r="P21">
        <f t="shared" si="3"/>
        <v>399.99099999999999</v>
      </c>
      <c r="Q21">
        <f t="shared" si="4"/>
        <v>256.85994318156207</v>
      </c>
      <c r="R21">
        <f t="shared" si="5"/>
        <v>26.038882789511877</v>
      </c>
      <c r="S21">
        <f t="shared" si="6"/>
        <v>40.548629875299603</v>
      </c>
      <c r="T21">
        <f t="shared" si="7"/>
        <v>0.16586962709723821</v>
      </c>
      <c r="U21">
        <f t="shared" si="8"/>
        <v>4.0686535770573862</v>
      </c>
      <c r="V21">
        <f t="shared" si="9"/>
        <v>0.16220248638168672</v>
      </c>
      <c r="W21">
        <f t="shared" si="10"/>
        <v>0.10169927935552039</v>
      </c>
      <c r="X21">
        <f t="shared" si="11"/>
        <v>248.08238699999998</v>
      </c>
      <c r="Y21">
        <f t="shared" si="12"/>
        <v>18.789115109473968</v>
      </c>
      <c r="Z21">
        <f t="shared" si="13"/>
        <v>18.789115109473968</v>
      </c>
      <c r="AA21">
        <f t="shared" si="14"/>
        <v>2.1763275801558413</v>
      </c>
      <c r="AB21">
        <f t="shared" si="15"/>
        <v>62.462944654541396</v>
      </c>
      <c r="AC21">
        <f t="shared" si="16"/>
        <v>1.29265858229784</v>
      </c>
      <c r="AD21">
        <f t="shared" si="17"/>
        <v>2.0694806968307997</v>
      </c>
      <c r="AE21">
        <f t="shared" si="18"/>
        <v>0.88366899785800124</v>
      </c>
      <c r="AF21">
        <f t="shared" si="19"/>
        <v>-63.438773081986781</v>
      </c>
      <c r="AG21">
        <f t="shared" si="20"/>
        <v>-176.11882839863628</v>
      </c>
      <c r="AH21">
        <f t="shared" si="21"/>
        <v>-8.5601339933802496</v>
      </c>
      <c r="AI21">
        <f t="shared" si="22"/>
        <v>-3.5348474003313868E-2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55232.953753385773</v>
      </c>
      <c r="AO21">
        <f t="shared" si="26"/>
        <v>1499.98</v>
      </c>
      <c r="AP21">
        <f t="shared" si="27"/>
        <v>1264.4834999999998</v>
      </c>
      <c r="AQ21">
        <f t="shared" si="28"/>
        <v>0.84300024000319995</v>
      </c>
      <c r="AR21">
        <f t="shared" si="29"/>
        <v>0.16539046320617606</v>
      </c>
      <c r="AS21">
        <v>1689799378</v>
      </c>
      <c r="AT21">
        <v>399.99099999999999</v>
      </c>
      <c r="AU21">
        <v>409.05900000000003</v>
      </c>
      <c r="AV21">
        <v>12.7514</v>
      </c>
      <c r="AW21">
        <v>11.8729</v>
      </c>
      <c r="AX21">
        <v>403.58499999999998</v>
      </c>
      <c r="AY21">
        <v>12.8736</v>
      </c>
      <c r="AZ21">
        <v>400.10700000000003</v>
      </c>
      <c r="BA21">
        <v>101.274</v>
      </c>
      <c r="BB21">
        <v>9.9855600000000003E-2</v>
      </c>
      <c r="BC21">
        <v>17.9862</v>
      </c>
      <c r="BD21">
        <v>18.2394</v>
      </c>
      <c r="BE21">
        <v>999.9</v>
      </c>
      <c r="BF21">
        <v>0</v>
      </c>
      <c r="BG21">
        <v>0</v>
      </c>
      <c r="BH21">
        <v>10004.4</v>
      </c>
      <c r="BI21">
        <v>0</v>
      </c>
      <c r="BJ21">
        <v>370.08499999999998</v>
      </c>
      <c r="BK21">
        <v>-9.0678699999999992</v>
      </c>
      <c r="BL21">
        <v>405.15800000000002</v>
      </c>
      <c r="BM21">
        <v>413.97399999999999</v>
      </c>
      <c r="BN21">
        <v>0.87848599999999999</v>
      </c>
      <c r="BO21">
        <v>409.05900000000003</v>
      </c>
      <c r="BP21">
        <v>11.8729</v>
      </c>
      <c r="BQ21">
        <v>1.29138</v>
      </c>
      <c r="BR21">
        <v>1.20241</v>
      </c>
      <c r="BS21">
        <v>10.6989</v>
      </c>
      <c r="BT21">
        <v>9.6314200000000003</v>
      </c>
      <c r="BU21">
        <v>1499.98</v>
      </c>
      <c r="BV21">
        <v>0.89999399999999996</v>
      </c>
      <c r="BW21">
        <v>0.100006</v>
      </c>
      <c r="BX21">
        <v>0</v>
      </c>
      <c r="BY21">
        <v>2.4769000000000001</v>
      </c>
      <c r="BZ21">
        <v>0</v>
      </c>
      <c r="CA21">
        <v>4622.62</v>
      </c>
      <c r="CB21">
        <v>14332.8</v>
      </c>
      <c r="CC21">
        <v>37.061999999999998</v>
      </c>
      <c r="CD21">
        <v>38.875</v>
      </c>
      <c r="CE21">
        <v>38.5</v>
      </c>
      <c r="CF21">
        <v>37.25</v>
      </c>
      <c r="CG21">
        <v>36.311999999999998</v>
      </c>
      <c r="CH21">
        <v>1349.97</v>
      </c>
      <c r="CI21">
        <v>150.01</v>
      </c>
      <c r="CJ21">
        <v>0</v>
      </c>
      <c r="CK21">
        <v>1689799382.0999999</v>
      </c>
      <c r="CL21">
        <v>0</v>
      </c>
      <c r="CM21">
        <v>1689799109</v>
      </c>
      <c r="CN21" t="s">
        <v>354</v>
      </c>
      <c r="CO21">
        <v>1689799109</v>
      </c>
      <c r="CP21">
        <v>1689799100</v>
      </c>
      <c r="CQ21">
        <v>21</v>
      </c>
      <c r="CR21">
        <v>0.121</v>
      </c>
      <c r="CS21">
        <v>3.0000000000000001E-3</v>
      </c>
      <c r="CT21">
        <v>-3.5950000000000002</v>
      </c>
      <c r="CU21">
        <v>-0.122</v>
      </c>
      <c r="CV21">
        <v>409</v>
      </c>
      <c r="CW21">
        <v>12</v>
      </c>
      <c r="CX21">
        <v>0.25</v>
      </c>
      <c r="CY21">
        <v>0.05</v>
      </c>
      <c r="CZ21">
        <v>13.9945724290284</v>
      </c>
      <c r="DA21">
        <v>0.39396167830826201</v>
      </c>
      <c r="DB21">
        <v>0.109133773392321</v>
      </c>
      <c r="DC21">
        <v>1</v>
      </c>
      <c r="DD21">
        <v>409.08179999999999</v>
      </c>
      <c r="DE21">
        <v>0.29224060150352199</v>
      </c>
      <c r="DF21">
        <v>6.1244265037635102E-2</v>
      </c>
      <c r="DG21">
        <v>-1</v>
      </c>
      <c r="DH21">
        <v>1500.0115000000001</v>
      </c>
      <c r="DI21">
        <v>0.11109282411491</v>
      </c>
      <c r="DJ21">
        <v>0.117485105438928</v>
      </c>
      <c r="DK21">
        <v>1</v>
      </c>
      <c r="DL21">
        <v>2</v>
      </c>
      <c r="DM21">
        <v>2</v>
      </c>
      <c r="DN21" t="s">
        <v>355</v>
      </c>
      <c r="DO21">
        <v>2.6571500000000001</v>
      </c>
      <c r="DP21">
        <v>2.8296700000000001</v>
      </c>
      <c r="DQ21">
        <v>9.6721600000000005E-2</v>
      </c>
      <c r="DR21">
        <v>9.8056900000000002E-2</v>
      </c>
      <c r="DS21">
        <v>7.7710299999999996E-2</v>
      </c>
      <c r="DT21">
        <v>7.3614399999999997E-2</v>
      </c>
      <c r="DU21">
        <v>28863.3</v>
      </c>
      <c r="DV21">
        <v>30131.3</v>
      </c>
      <c r="DW21">
        <v>29668.400000000001</v>
      </c>
      <c r="DX21">
        <v>31125.8</v>
      </c>
      <c r="DY21">
        <v>35835.300000000003</v>
      </c>
      <c r="DZ21">
        <v>37766.5</v>
      </c>
      <c r="EA21">
        <v>40697.9</v>
      </c>
      <c r="EB21">
        <v>43142</v>
      </c>
      <c r="EC21">
        <v>1.89035</v>
      </c>
      <c r="ED21">
        <v>2.3828299999999998</v>
      </c>
      <c r="EE21">
        <v>4.0024499999999998E-2</v>
      </c>
      <c r="EF21">
        <v>0</v>
      </c>
      <c r="EG21">
        <v>17.574999999999999</v>
      </c>
      <c r="EH21">
        <v>999.9</v>
      </c>
      <c r="EI21">
        <v>45.610999999999997</v>
      </c>
      <c r="EJ21">
        <v>22.053999999999998</v>
      </c>
      <c r="EK21">
        <v>11.990399999999999</v>
      </c>
      <c r="EL21">
        <v>61.4619</v>
      </c>
      <c r="EM21">
        <v>17.211500000000001</v>
      </c>
      <c r="EN21">
        <v>1</v>
      </c>
      <c r="EO21">
        <v>-0.51799300000000004</v>
      </c>
      <c r="EP21">
        <v>1.57345</v>
      </c>
      <c r="EQ21">
        <v>20.282900000000001</v>
      </c>
      <c r="ER21">
        <v>5.2406499999999996</v>
      </c>
      <c r="ES21">
        <v>11.825900000000001</v>
      </c>
      <c r="ET21">
        <v>4.9794499999999999</v>
      </c>
      <c r="EU21">
        <v>3.2989999999999999</v>
      </c>
      <c r="EV21">
        <v>65.599999999999994</v>
      </c>
      <c r="EW21">
        <v>9999</v>
      </c>
      <c r="EX21">
        <v>4371.5</v>
      </c>
      <c r="EY21">
        <v>184.8</v>
      </c>
      <c r="EZ21">
        <v>1.8732899999999999</v>
      </c>
      <c r="FA21">
        <v>1.8789499999999999</v>
      </c>
      <c r="FB21">
        <v>1.8792500000000001</v>
      </c>
      <c r="FC21">
        <v>1.8798600000000001</v>
      </c>
      <c r="FD21">
        <v>1.87747</v>
      </c>
      <c r="FE21">
        <v>1.8768199999999999</v>
      </c>
      <c r="FF21">
        <v>1.8772899999999999</v>
      </c>
      <c r="FG21">
        <v>1.8748499999999999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-3.5939999999999999</v>
      </c>
      <c r="FV21">
        <v>-0.1222</v>
      </c>
      <c r="FW21">
        <v>-3.5954228736206302</v>
      </c>
      <c r="FX21">
        <v>1.4527828764109799E-4</v>
      </c>
      <c r="FY21">
        <v>-4.3579519040863002E-7</v>
      </c>
      <c r="FZ21">
        <v>2.0799061152897499E-10</v>
      </c>
      <c r="GA21">
        <v>-0.12222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4.5</v>
      </c>
      <c r="GJ21">
        <v>4.5999999999999996</v>
      </c>
      <c r="GK21">
        <v>1.0522499999999999</v>
      </c>
      <c r="GL21">
        <v>2.5134300000000001</v>
      </c>
      <c r="GM21">
        <v>1.54541</v>
      </c>
      <c r="GN21">
        <v>2.2936999999999999</v>
      </c>
      <c r="GO21">
        <v>1.5979000000000001</v>
      </c>
      <c r="GP21">
        <v>2.4035600000000001</v>
      </c>
      <c r="GQ21">
        <v>25.5321</v>
      </c>
      <c r="GR21">
        <v>15.3491</v>
      </c>
      <c r="GS21">
        <v>18</v>
      </c>
      <c r="GT21">
        <v>384.18700000000001</v>
      </c>
      <c r="GU21">
        <v>676.95100000000002</v>
      </c>
      <c r="GV21">
        <v>15.8896</v>
      </c>
      <c r="GW21">
        <v>19.9283</v>
      </c>
      <c r="GX21">
        <v>30.000299999999999</v>
      </c>
      <c r="GY21">
        <v>19.9939</v>
      </c>
      <c r="GZ21">
        <v>19.9437</v>
      </c>
      <c r="HA21">
        <v>21.120100000000001</v>
      </c>
      <c r="HB21">
        <v>0</v>
      </c>
      <c r="HC21">
        <v>-30</v>
      </c>
      <c r="HD21">
        <v>15.8954</v>
      </c>
      <c r="HE21">
        <v>409.07299999999998</v>
      </c>
      <c r="HF21">
        <v>0</v>
      </c>
      <c r="HG21">
        <v>100.979</v>
      </c>
      <c r="HH21">
        <v>100.023</v>
      </c>
    </row>
    <row r="22" spans="1:216" x14ac:dyDescent="0.2">
      <c r="A22">
        <v>4</v>
      </c>
      <c r="B22">
        <v>1689799439</v>
      </c>
      <c r="C22">
        <v>183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1689799439</v>
      </c>
      <c r="M22">
        <f t="shared" si="0"/>
        <v>1.402194951701696E-3</v>
      </c>
      <c r="N22">
        <f t="shared" si="1"/>
        <v>1.4021949517016961</v>
      </c>
      <c r="O22">
        <f t="shared" si="2"/>
        <v>13.925637654613219</v>
      </c>
      <c r="P22">
        <f t="shared" si="3"/>
        <v>399.983</v>
      </c>
      <c r="Q22">
        <f t="shared" si="4"/>
        <v>258.57349189255007</v>
      </c>
      <c r="R22">
        <f t="shared" si="5"/>
        <v>26.213554653357551</v>
      </c>
      <c r="S22">
        <f t="shared" si="6"/>
        <v>40.549308261153598</v>
      </c>
      <c r="T22">
        <f t="shared" si="7"/>
        <v>0.16593691782411982</v>
      </c>
      <c r="U22">
        <f t="shared" si="8"/>
        <v>4.0743449028357812</v>
      </c>
      <c r="V22">
        <f t="shared" si="9"/>
        <v>0.16227184118761057</v>
      </c>
      <c r="W22">
        <f t="shared" si="10"/>
        <v>0.10174245099454027</v>
      </c>
      <c r="X22">
        <f t="shared" si="11"/>
        <v>206.72894099999996</v>
      </c>
      <c r="Y22">
        <f t="shared" si="12"/>
        <v>18.630513441994953</v>
      </c>
      <c r="Z22">
        <f t="shared" si="13"/>
        <v>18.630513441994953</v>
      </c>
      <c r="AA22">
        <f t="shared" si="14"/>
        <v>2.1548465969556383</v>
      </c>
      <c r="AB22">
        <f t="shared" si="15"/>
        <v>62.455868224354191</v>
      </c>
      <c r="AC22">
        <f t="shared" si="16"/>
        <v>1.29374011471872</v>
      </c>
      <c r="AD22">
        <f t="shared" si="17"/>
        <v>2.0714468495920064</v>
      </c>
      <c r="AE22">
        <f t="shared" si="18"/>
        <v>0.86110648223691832</v>
      </c>
      <c r="AF22">
        <f t="shared" si="19"/>
        <v>-61.836797370044792</v>
      </c>
      <c r="AG22">
        <f t="shared" si="20"/>
        <v>-138.2105596630897</v>
      </c>
      <c r="AH22">
        <f t="shared" si="21"/>
        <v>-6.7032859624576364</v>
      </c>
      <c r="AI22">
        <f t="shared" si="22"/>
        <v>-2.1701995592167123E-2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55334.954587171567</v>
      </c>
      <c r="AO22">
        <f t="shared" si="26"/>
        <v>1249.95</v>
      </c>
      <c r="AP22">
        <f t="shared" si="27"/>
        <v>1053.7076999999999</v>
      </c>
      <c r="AQ22">
        <f t="shared" si="28"/>
        <v>0.84299987999519965</v>
      </c>
      <c r="AR22">
        <f t="shared" si="29"/>
        <v>0.1653897683907356</v>
      </c>
      <c r="AS22">
        <v>1689799439</v>
      </c>
      <c r="AT22">
        <v>399.983</v>
      </c>
      <c r="AU22">
        <v>408.94299999999998</v>
      </c>
      <c r="AV22">
        <v>12.7616</v>
      </c>
      <c r="AW22">
        <v>11.9054</v>
      </c>
      <c r="AX22">
        <v>403.577</v>
      </c>
      <c r="AY22">
        <v>12.883900000000001</v>
      </c>
      <c r="AZ22">
        <v>400.15699999999998</v>
      </c>
      <c r="BA22">
        <v>101.27800000000001</v>
      </c>
      <c r="BB22">
        <v>9.9579200000000007E-2</v>
      </c>
      <c r="BC22">
        <v>18.001300000000001</v>
      </c>
      <c r="BD22">
        <v>18.2027</v>
      </c>
      <c r="BE22">
        <v>999.9</v>
      </c>
      <c r="BF22">
        <v>0</v>
      </c>
      <c r="BG22">
        <v>0</v>
      </c>
      <c r="BH22">
        <v>10023.799999999999</v>
      </c>
      <c r="BI22">
        <v>0</v>
      </c>
      <c r="BJ22">
        <v>371.77800000000002</v>
      </c>
      <c r="BK22">
        <v>-8.9605399999999999</v>
      </c>
      <c r="BL22">
        <v>405.15300000000002</v>
      </c>
      <c r="BM22">
        <v>413.87</v>
      </c>
      <c r="BN22">
        <v>0.85623099999999996</v>
      </c>
      <c r="BO22">
        <v>408.94299999999998</v>
      </c>
      <c r="BP22">
        <v>11.9054</v>
      </c>
      <c r="BQ22">
        <v>1.29247</v>
      </c>
      <c r="BR22">
        <v>1.2057500000000001</v>
      </c>
      <c r="BS22">
        <v>10.711499999999999</v>
      </c>
      <c r="BT22">
        <v>9.6727399999999992</v>
      </c>
      <c r="BU22">
        <v>1249.95</v>
      </c>
      <c r="BV22">
        <v>0.90000100000000005</v>
      </c>
      <c r="BW22">
        <v>9.9999400000000002E-2</v>
      </c>
      <c r="BX22">
        <v>0</v>
      </c>
      <c r="BY22">
        <v>2.3668999999999998</v>
      </c>
      <c r="BZ22">
        <v>0</v>
      </c>
      <c r="CA22">
        <v>3922.98</v>
      </c>
      <c r="CB22">
        <v>11943.7</v>
      </c>
      <c r="CC22">
        <v>36.75</v>
      </c>
      <c r="CD22">
        <v>38.811999999999998</v>
      </c>
      <c r="CE22">
        <v>38.375</v>
      </c>
      <c r="CF22">
        <v>37.25</v>
      </c>
      <c r="CG22">
        <v>36.061999999999998</v>
      </c>
      <c r="CH22">
        <v>1124.96</v>
      </c>
      <c r="CI22">
        <v>124.99</v>
      </c>
      <c r="CJ22">
        <v>0</v>
      </c>
      <c r="CK22">
        <v>1689799442.7</v>
      </c>
      <c r="CL22">
        <v>0</v>
      </c>
      <c r="CM22">
        <v>1689799109</v>
      </c>
      <c r="CN22" t="s">
        <v>354</v>
      </c>
      <c r="CO22">
        <v>1689799109</v>
      </c>
      <c r="CP22">
        <v>1689799100</v>
      </c>
      <c r="CQ22">
        <v>21</v>
      </c>
      <c r="CR22">
        <v>0.121</v>
      </c>
      <c r="CS22">
        <v>3.0000000000000001E-3</v>
      </c>
      <c r="CT22">
        <v>-3.5950000000000002</v>
      </c>
      <c r="CU22">
        <v>-0.122</v>
      </c>
      <c r="CV22">
        <v>409</v>
      </c>
      <c r="CW22">
        <v>12</v>
      </c>
      <c r="CX22">
        <v>0.25</v>
      </c>
      <c r="CY22">
        <v>0.05</v>
      </c>
      <c r="CZ22">
        <v>13.703782586151901</v>
      </c>
      <c r="DA22">
        <v>0.51412146676694603</v>
      </c>
      <c r="DB22">
        <v>7.0981607234365002E-2</v>
      </c>
      <c r="DC22">
        <v>1</v>
      </c>
      <c r="DD22">
        <v>408.910666666667</v>
      </c>
      <c r="DE22">
        <v>0.222233766233951</v>
      </c>
      <c r="DF22">
        <v>3.1608216733610202E-2</v>
      </c>
      <c r="DG22">
        <v>-1</v>
      </c>
      <c r="DH22">
        <v>1249.98</v>
      </c>
      <c r="DI22">
        <v>-0.55017170707780805</v>
      </c>
      <c r="DJ22">
        <v>0.11962441222423301</v>
      </c>
      <c r="DK22">
        <v>1</v>
      </c>
      <c r="DL22">
        <v>2</v>
      </c>
      <c r="DM22">
        <v>2</v>
      </c>
      <c r="DN22" t="s">
        <v>355</v>
      </c>
      <c r="DO22">
        <v>2.6572900000000002</v>
      </c>
      <c r="DP22">
        <v>2.8295599999999999</v>
      </c>
      <c r="DQ22">
        <v>9.6719600000000003E-2</v>
      </c>
      <c r="DR22">
        <v>9.8035899999999995E-2</v>
      </c>
      <c r="DS22">
        <v>7.7757199999999999E-2</v>
      </c>
      <c r="DT22">
        <v>7.3766899999999996E-2</v>
      </c>
      <c r="DU22">
        <v>28862.9</v>
      </c>
      <c r="DV22">
        <v>30129.9</v>
      </c>
      <c r="DW22">
        <v>29667.9</v>
      </c>
      <c r="DX22">
        <v>31123.7</v>
      </c>
      <c r="DY22">
        <v>35833.199999999997</v>
      </c>
      <c r="DZ22">
        <v>37757.800000000003</v>
      </c>
      <c r="EA22">
        <v>40697.599999999999</v>
      </c>
      <c r="EB22">
        <v>43139.199999999997</v>
      </c>
      <c r="EC22">
        <v>1.8903000000000001</v>
      </c>
      <c r="ED22">
        <v>2.38225</v>
      </c>
      <c r="EE22">
        <v>4.0233100000000001E-2</v>
      </c>
      <c r="EF22">
        <v>0</v>
      </c>
      <c r="EG22">
        <v>17.534700000000001</v>
      </c>
      <c r="EH22">
        <v>999.9</v>
      </c>
      <c r="EI22">
        <v>45.648000000000003</v>
      </c>
      <c r="EJ22">
        <v>22.074000000000002</v>
      </c>
      <c r="EK22">
        <v>12.015000000000001</v>
      </c>
      <c r="EL22">
        <v>61.3919</v>
      </c>
      <c r="EM22">
        <v>16.085699999999999</v>
      </c>
      <c r="EN22">
        <v>1</v>
      </c>
      <c r="EO22">
        <v>-0.51552600000000004</v>
      </c>
      <c r="EP22">
        <v>2.4146899999999998</v>
      </c>
      <c r="EQ22">
        <v>20.273900000000001</v>
      </c>
      <c r="ER22">
        <v>5.2413999999999996</v>
      </c>
      <c r="ES22">
        <v>11.8286</v>
      </c>
      <c r="ET22">
        <v>4.9793500000000002</v>
      </c>
      <c r="EU22">
        <v>3.2989999999999999</v>
      </c>
      <c r="EV22">
        <v>65.599999999999994</v>
      </c>
      <c r="EW22">
        <v>9999</v>
      </c>
      <c r="EX22">
        <v>4372.8</v>
      </c>
      <c r="EY22">
        <v>184.8</v>
      </c>
      <c r="EZ22">
        <v>1.87331</v>
      </c>
      <c r="FA22">
        <v>1.87897</v>
      </c>
      <c r="FB22">
        <v>1.8792599999999999</v>
      </c>
      <c r="FC22">
        <v>1.87988</v>
      </c>
      <c r="FD22">
        <v>1.8775299999999999</v>
      </c>
      <c r="FE22">
        <v>1.87683</v>
      </c>
      <c r="FF22">
        <v>1.8772899999999999</v>
      </c>
      <c r="FG22">
        <v>1.8748499999999999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-3.5939999999999999</v>
      </c>
      <c r="FV22">
        <v>-0.12230000000000001</v>
      </c>
      <c r="FW22">
        <v>-3.5954228736206302</v>
      </c>
      <c r="FX22">
        <v>1.4527828764109799E-4</v>
      </c>
      <c r="FY22">
        <v>-4.3579519040863002E-7</v>
      </c>
      <c r="FZ22">
        <v>2.0799061152897499E-10</v>
      </c>
      <c r="GA22">
        <v>-0.12222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5.5</v>
      </c>
      <c r="GJ22">
        <v>5.7</v>
      </c>
      <c r="GK22">
        <v>1.0522499999999999</v>
      </c>
      <c r="GL22">
        <v>2.51953</v>
      </c>
      <c r="GM22">
        <v>1.54541</v>
      </c>
      <c r="GN22">
        <v>2.2924799999999999</v>
      </c>
      <c r="GO22">
        <v>1.5979000000000001</v>
      </c>
      <c r="GP22">
        <v>2.34863</v>
      </c>
      <c r="GQ22">
        <v>25.5731</v>
      </c>
      <c r="GR22">
        <v>15.3316</v>
      </c>
      <c r="GS22">
        <v>18</v>
      </c>
      <c r="GT22">
        <v>384.28699999999998</v>
      </c>
      <c r="GU22">
        <v>676.69399999999996</v>
      </c>
      <c r="GV22">
        <v>15.946999999999999</v>
      </c>
      <c r="GW22">
        <v>19.940200000000001</v>
      </c>
      <c r="GX22">
        <v>30.001100000000001</v>
      </c>
      <c r="GY22">
        <v>20.0107</v>
      </c>
      <c r="GZ22">
        <v>19.960100000000001</v>
      </c>
      <c r="HA22">
        <v>21.110800000000001</v>
      </c>
      <c r="HB22">
        <v>0</v>
      </c>
      <c r="HC22">
        <v>-30</v>
      </c>
      <c r="HD22">
        <v>15.824</v>
      </c>
      <c r="HE22">
        <v>408.94900000000001</v>
      </c>
      <c r="HF22">
        <v>0</v>
      </c>
      <c r="HG22">
        <v>100.977</v>
      </c>
      <c r="HH22">
        <v>100.01600000000001</v>
      </c>
    </row>
    <row r="23" spans="1:216" x14ac:dyDescent="0.2">
      <c r="A23">
        <v>5</v>
      </c>
      <c r="B23">
        <v>1689799500</v>
      </c>
      <c r="C23">
        <v>244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1689799500</v>
      </c>
      <c r="M23">
        <f t="shared" si="0"/>
        <v>1.3731776448334832E-3</v>
      </c>
      <c r="N23">
        <f t="shared" si="1"/>
        <v>1.3731776448334831</v>
      </c>
      <c r="O23">
        <f t="shared" si="2"/>
        <v>13.3772639963675</v>
      </c>
      <c r="P23">
        <f t="shared" si="3"/>
        <v>400.01400000000001</v>
      </c>
      <c r="Q23">
        <f t="shared" si="4"/>
        <v>265.90785719377163</v>
      </c>
      <c r="R23">
        <f t="shared" si="5"/>
        <v>26.957408251564363</v>
      </c>
      <c r="S23">
        <f t="shared" si="6"/>
        <v>40.552922422609207</v>
      </c>
      <c r="T23">
        <f t="shared" si="7"/>
        <v>0.16830575586036151</v>
      </c>
      <c r="U23">
        <f t="shared" si="8"/>
        <v>4.0614139109968592</v>
      </c>
      <c r="V23">
        <f t="shared" si="9"/>
        <v>0.16452486082621423</v>
      </c>
      <c r="W23">
        <f t="shared" si="10"/>
        <v>0.1031606622234252</v>
      </c>
      <c r="X23">
        <f t="shared" si="11"/>
        <v>165.429462</v>
      </c>
      <c r="Y23">
        <f t="shared" si="12"/>
        <v>18.419613377756693</v>
      </c>
      <c r="Z23">
        <f t="shared" si="13"/>
        <v>18.419613377756693</v>
      </c>
      <c r="AA23">
        <f t="shared" si="14"/>
        <v>2.1265704348674173</v>
      </c>
      <c r="AB23">
        <f t="shared" si="15"/>
        <v>62.654128220958903</v>
      </c>
      <c r="AC23">
        <f t="shared" si="16"/>
        <v>1.2947081158638001</v>
      </c>
      <c r="AD23">
        <f t="shared" si="17"/>
        <v>2.0664370451342382</v>
      </c>
      <c r="AE23">
        <f t="shared" si="18"/>
        <v>0.83186231900361718</v>
      </c>
      <c r="AF23">
        <f t="shared" si="19"/>
        <v>-60.557134137156609</v>
      </c>
      <c r="AG23">
        <f t="shared" si="20"/>
        <v>-100.02337606389736</v>
      </c>
      <c r="AH23">
        <f t="shared" si="21"/>
        <v>-4.8603830819384992</v>
      </c>
      <c r="AI23">
        <f t="shared" si="22"/>
        <v>-1.1431282992461433E-2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55104.247142465938</v>
      </c>
      <c r="AO23">
        <f t="shared" si="26"/>
        <v>1000.24</v>
      </c>
      <c r="AP23">
        <f t="shared" si="27"/>
        <v>843.20220000000006</v>
      </c>
      <c r="AQ23">
        <f t="shared" si="28"/>
        <v>0.84299988002879311</v>
      </c>
      <c r="AR23">
        <f t="shared" si="29"/>
        <v>0.16538976845557066</v>
      </c>
      <c r="AS23">
        <v>1689799500</v>
      </c>
      <c r="AT23">
        <v>400.01400000000001</v>
      </c>
      <c r="AU23">
        <v>408.63</v>
      </c>
      <c r="AV23">
        <v>12.771000000000001</v>
      </c>
      <c r="AW23">
        <v>11.9323</v>
      </c>
      <c r="AX23">
        <v>403.60899999999998</v>
      </c>
      <c r="AY23">
        <v>12.8932</v>
      </c>
      <c r="AZ23">
        <v>400.04899999999998</v>
      </c>
      <c r="BA23">
        <v>101.279</v>
      </c>
      <c r="BB23">
        <v>9.9757799999999994E-2</v>
      </c>
      <c r="BC23">
        <v>17.962800000000001</v>
      </c>
      <c r="BD23">
        <v>18.101400000000002</v>
      </c>
      <c r="BE23">
        <v>999.9</v>
      </c>
      <c r="BF23">
        <v>0</v>
      </c>
      <c r="BG23">
        <v>0</v>
      </c>
      <c r="BH23">
        <v>9978.75</v>
      </c>
      <c r="BI23">
        <v>0</v>
      </c>
      <c r="BJ23">
        <v>373.14</v>
      </c>
      <c r="BK23">
        <v>-8.6156600000000001</v>
      </c>
      <c r="BL23">
        <v>405.18900000000002</v>
      </c>
      <c r="BM23">
        <v>413.565</v>
      </c>
      <c r="BN23">
        <v>0.83865199999999995</v>
      </c>
      <c r="BO23">
        <v>408.63</v>
      </c>
      <c r="BP23">
        <v>11.9323</v>
      </c>
      <c r="BQ23">
        <v>1.2934300000000001</v>
      </c>
      <c r="BR23">
        <v>1.2084900000000001</v>
      </c>
      <c r="BS23">
        <v>10.7227</v>
      </c>
      <c r="BT23">
        <v>9.70655</v>
      </c>
      <c r="BU23">
        <v>1000.24</v>
      </c>
      <c r="BV23">
        <v>0.900007</v>
      </c>
      <c r="BW23">
        <v>9.9992600000000001E-2</v>
      </c>
      <c r="BX23">
        <v>0</v>
      </c>
      <c r="BY23">
        <v>2.2408999999999999</v>
      </c>
      <c r="BZ23">
        <v>0</v>
      </c>
      <c r="CA23">
        <v>3234.26</v>
      </c>
      <c r="CB23">
        <v>9557.66</v>
      </c>
      <c r="CC23">
        <v>36.25</v>
      </c>
      <c r="CD23">
        <v>38.75</v>
      </c>
      <c r="CE23">
        <v>38.186999999999998</v>
      </c>
      <c r="CF23">
        <v>37.125</v>
      </c>
      <c r="CG23">
        <v>35.811999999999998</v>
      </c>
      <c r="CH23">
        <v>900.22</v>
      </c>
      <c r="CI23">
        <v>100.02</v>
      </c>
      <c r="CJ23">
        <v>0</v>
      </c>
      <c r="CK23">
        <v>1689799503.9000001</v>
      </c>
      <c r="CL23">
        <v>0</v>
      </c>
      <c r="CM23">
        <v>1689799109</v>
      </c>
      <c r="CN23" t="s">
        <v>354</v>
      </c>
      <c r="CO23">
        <v>1689799109</v>
      </c>
      <c r="CP23">
        <v>1689799100</v>
      </c>
      <c r="CQ23">
        <v>21</v>
      </c>
      <c r="CR23">
        <v>0.121</v>
      </c>
      <c r="CS23">
        <v>3.0000000000000001E-3</v>
      </c>
      <c r="CT23">
        <v>-3.5950000000000002</v>
      </c>
      <c r="CU23">
        <v>-0.122</v>
      </c>
      <c r="CV23">
        <v>409</v>
      </c>
      <c r="CW23">
        <v>12</v>
      </c>
      <c r="CX23">
        <v>0.25</v>
      </c>
      <c r="CY23">
        <v>0.05</v>
      </c>
      <c r="CZ23">
        <v>13.274288749546299</v>
      </c>
      <c r="DA23">
        <v>7.6990289359269104E-2</v>
      </c>
      <c r="DB23">
        <v>6.6843114249436897E-2</v>
      </c>
      <c r="DC23">
        <v>1</v>
      </c>
      <c r="DD23">
        <v>408.63369999999998</v>
      </c>
      <c r="DE23">
        <v>0.13957894736871801</v>
      </c>
      <c r="DF23">
        <v>3.2588494902338797E-2</v>
      </c>
      <c r="DG23">
        <v>-1</v>
      </c>
      <c r="DH23">
        <v>1000.01738095238</v>
      </c>
      <c r="DI23">
        <v>-1.7589126443662499E-2</v>
      </c>
      <c r="DJ23">
        <v>0.149104462004231</v>
      </c>
      <c r="DK23">
        <v>1</v>
      </c>
      <c r="DL23">
        <v>2</v>
      </c>
      <c r="DM23">
        <v>2</v>
      </c>
      <c r="DN23" t="s">
        <v>355</v>
      </c>
      <c r="DO23">
        <v>2.6569699999999998</v>
      </c>
      <c r="DP23">
        <v>2.8293499999999998</v>
      </c>
      <c r="DQ23">
        <v>9.6723299999999998E-2</v>
      </c>
      <c r="DR23">
        <v>9.7977099999999998E-2</v>
      </c>
      <c r="DS23">
        <v>7.7798599999999996E-2</v>
      </c>
      <c r="DT23">
        <v>7.3891600000000002E-2</v>
      </c>
      <c r="DU23">
        <v>28861.9</v>
      </c>
      <c r="DV23">
        <v>30131.200000000001</v>
      </c>
      <c r="DW23">
        <v>29667</v>
      </c>
      <c r="DX23">
        <v>31123</v>
      </c>
      <c r="DY23">
        <v>35830.6</v>
      </c>
      <c r="DZ23">
        <v>37751.699999999997</v>
      </c>
      <c r="EA23">
        <v>40696.5</v>
      </c>
      <c r="EB23">
        <v>43138.2</v>
      </c>
      <c r="EC23">
        <v>1.8902300000000001</v>
      </c>
      <c r="ED23">
        <v>2.3819499999999998</v>
      </c>
      <c r="EE23">
        <v>3.6664299999999997E-2</v>
      </c>
      <c r="EF23">
        <v>0</v>
      </c>
      <c r="EG23">
        <v>17.492599999999999</v>
      </c>
      <c r="EH23">
        <v>999.9</v>
      </c>
      <c r="EI23">
        <v>45.66</v>
      </c>
      <c r="EJ23">
        <v>22.123999999999999</v>
      </c>
      <c r="EK23">
        <v>12.0528</v>
      </c>
      <c r="EL23">
        <v>61.591900000000003</v>
      </c>
      <c r="EM23">
        <v>16.614599999999999</v>
      </c>
      <c r="EN23">
        <v>1</v>
      </c>
      <c r="EO23">
        <v>-0.51689499999999999</v>
      </c>
      <c r="EP23">
        <v>1.2130300000000001</v>
      </c>
      <c r="EQ23">
        <v>20.290299999999998</v>
      </c>
      <c r="ER23">
        <v>5.2413999999999996</v>
      </c>
      <c r="ES23">
        <v>11.828200000000001</v>
      </c>
      <c r="ET23">
        <v>4.9794999999999998</v>
      </c>
      <c r="EU23">
        <v>3.2989999999999999</v>
      </c>
      <c r="EV23">
        <v>65.599999999999994</v>
      </c>
      <c r="EW23">
        <v>9999</v>
      </c>
      <c r="EX23">
        <v>4374.3</v>
      </c>
      <c r="EY23">
        <v>184.8</v>
      </c>
      <c r="EZ23">
        <v>1.8733200000000001</v>
      </c>
      <c r="FA23">
        <v>1.87897</v>
      </c>
      <c r="FB23">
        <v>1.87927</v>
      </c>
      <c r="FC23">
        <v>1.87988</v>
      </c>
      <c r="FD23">
        <v>1.8775299999999999</v>
      </c>
      <c r="FE23">
        <v>1.87683</v>
      </c>
      <c r="FF23">
        <v>1.8772899999999999</v>
      </c>
      <c r="FG23">
        <v>1.87486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-3.5950000000000002</v>
      </c>
      <c r="FV23">
        <v>-0.1222</v>
      </c>
      <c r="FW23">
        <v>-3.5954228736206302</v>
      </c>
      <c r="FX23">
        <v>1.4527828764109799E-4</v>
      </c>
      <c r="FY23">
        <v>-4.3579519040863002E-7</v>
      </c>
      <c r="FZ23">
        <v>2.0799061152897499E-10</v>
      </c>
      <c r="GA23">
        <v>-0.12222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6.5</v>
      </c>
      <c r="GJ23">
        <v>6.7</v>
      </c>
      <c r="GK23">
        <v>1.0510299999999999</v>
      </c>
      <c r="GL23">
        <v>2.5134300000000001</v>
      </c>
      <c r="GM23">
        <v>1.54541</v>
      </c>
      <c r="GN23">
        <v>2.2936999999999999</v>
      </c>
      <c r="GO23">
        <v>1.5979000000000001</v>
      </c>
      <c r="GP23">
        <v>2.4389599999999998</v>
      </c>
      <c r="GQ23">
        <v>25.593599999999999</v>
      </c>
      <c r="GR23">
        <v>15.3491</v>
      </c>
      <c r="GS23">
        <v>18</v>
      </c>
      <c r="GT23">
        <v>384.33800000000002</v>
      </c>
      <c r="GU23">
        <v>676.62400000000002</v>
      </c>
      <c r="GV23">
        <v>16.208100000000002</v>
      </c>
      <c r="GW23">
        <v>19.948699999999999</v>
      </c>
      <c r="GX23">
        <v>30</v>
      </c>
      <c r="GY23">
        <v>20.0228</v>
      </c>
      <c r="GZ23">
        <v>19.972999999999999</v>
      </c>
      <c r="HA23">
        <v>21.098299999999998</v>
      </c>
      <c r="HB23">
        <v>0</v>
      </c>
      <c r="HC23">
        <v>-30</v>
      </c>
      <c r="HD23">
        <v>16.238399999999999</v>
      </c>
      <c r="HE23">
        <v>408.70400000000001</v>
      </c>
      <c r="HF23">
        <v>0</v>
      </c>
      <c r="HG23">
        <v>100.97499999999999</v>
      </c>
      <c r="HH23">
        <v>100.014</v>
      </c>
    </row>
    <row r="24" spans="1:216" x14ac:dyDescent="0.2">
      <c r="A24">
        <v>6</v>
      </c>
      <c r="B24">
        <v>1689799561</v>
      </c>
      <c r="C24">
        <v>305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1689799561</v>
      </c>
      <c r="M24">
        <f t="shared" si="0"/>
        <v>1.3224703188226775E-3</v>
      </c>
      <c r="N24">
        <f t="shared" si="1"/>
        <v>1.3224703188226776</v>
      </c>
      <c r="O24">
        <f t="shared" si="2"/>
        <v>12.612539321256925</v>
      </c>
      <c r="P24">
        <f t="shared" si="3"/>
        <v>400.01100000000002</v>
      </c>
      <c r="Q24">
        <f t="shared" si="4"/>
        <v>271.34427490333923</v>
      </c>
      <c r="R24">
        <f t="shared" si="5"/>
        <v>27.507279352052265</v>
      </c>
      <c r="S24">
        <f t="shared" si="6"/>
        <v>40.550751715006506</v>
      </c>
      <c r="T24">
        <f t="shared" si="7"/>
        <v>0.16548910627558217</v>
      </c>
      <c r="U24">
        <f t="shared" si="8"/>
        <v>4.0785689717757272</v>
      </c>
      <c r="V24">
        <f t="shared" si="9"/>
        <v>0.16184723667805703</v>
      </c>
      <c r="W24">
        <f t="shared" si="10"/>
        <v>0.10147505521470776</v>
      </c>
      <c r="X24">
        <f t="shared" si="11"/>
        <v>124.01814639038606</v>
      </c>
      <c r="Y24">
        <f t="shared" si="12"/>
        <v>18.283217424069299</v>
      </c>
      <c r="Z24">
        <f t="shared" si="13"/>
        <v>18.283217424069299</v>
      </c>
      <c r="AA24">
        <f t="shared" si="14"/>
        <v>2.1084570756819105</v>
      </c>
      <c r="AB24">
        <f t="shared" si="15"/>
        <v>62.481559303229496</v>
      </c>
      <c r="AC24">
        <f t="shared" si="16"/>
        <v>1.2940200031792002</v>
      </c>
      <c r="AD24">
        <f t="shared" si="17"/>
        <v>2.0710430687223838</v>
      </c>
      <c r="AE24">
        <f t="shared" si="18"/>
        <v>0.81443707250271036</v>
      </c>
      <c r="AF24">
        <f t="shared" si="19"/>
        <v>-58.320941060080081</v>
      </c>
      <c r="AG24">
        <f t="shared" si="20"/>
        <v>-62.670717236566482</v>
      </c>
      <c r="AH24">
        <f t="shared" si="21"/>
        <v>-3.0309374265551252</v>
      </c>
      <c r="AI24">
        <f t="shared" si="22"/>
        <v>-4.4493328156249845E-3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55413.259570122616</v>
      </c>
      <c r="AO24">
        <f t="shared" si="26"/>
        <v>749.851</v>
      </c>
      <c r="AP24">
        <f t="shared" si="27"/>
        <v>632.12454300019999</v>
      </c>
      <c r="AQ24">
        <f t="shared" si="28"/>
        <v>0.84300020004000797</v>
      </c>
      <c r="AR24">
        <f t="shared" si="29"/>
        <v>0.16539038607721543</v>
      </c>
      <c r="AS24">
        <v>1689799561</v>
      </c>
      <c r="AT24">
        <v>400.01100000000002</v>
      </c>
      <c r="AU24">
        <v>408.14299999999997</v>
      </c>
      <c r="AV24">
        <v>12.764799999999999</v>
      </c>
      <c r="AW24">
        <v>11.956899999999999</v>
      </c>
      <c r="AX24">
        <v>403.60500000000002</v>
      </c>
      <c r="AY24">
        <v>12.8871</v>
      </c>
      <c r="AZ24">
        <v>399.96699999999998</v>
      </c>
      <c r="BA24">
        <v>101.27500000000001</v>
      </c>
      <c r="BB24">
        <v>9.9091499999999999E-2</v>
      </c>
      <c r="BC24">
        <v>17.998200000000001</v>
      </c>
      <c r="BD24">
        <v>18.03</v>
      </c>
      <c r="BE24">
        <v>999.9</v>
      </c>
      <c r="BF24">
        <v>0</v>
      </c>
      <c r="BG24">
        <v>0</v>
      </c>
      <c r="BH24">
        <v>10038.799999999999</v>
      </c>
      <c r="BI24">
        <v>0</v>
      </c>
      <c r="BJ24">
        <v>374.99200000000002</v>
      </c>
      <c r="BK24">
        <v>-8.1319599999999994</v>
      </c>
      <c r="BL24">
        <v>405.18299999999999</v>
      </c>
      <c r="BM24">
        <v>413.08300000000003</v>
      </c>
      <c r="BN24">
        <v>0.80789900000000003</v>
      </c>
      <c r="BO24">
        <v>408.14299999999997</v>
      </c>
      <c r="BP24">
        <v>11.956899999999999</v>
      </c>
      <c r="BQ24">
        <v>1.2927599999999999</v>
      </c>
      <c r="BR24">
        <v>1.2109399999999999</v>
      </c>
      <c r="BS24">
        <v>10.715</v>
      </c>
      <c r="BT24">
        <v>9.7367500000000007</v>
      </c>
      <c r="BU24">
        <v>749.851</v>
      </c>
      <c r="BV24">
        <v>0.89998699999999998</v>
      </c>
      <c r="BW24">
        <v>0.100013</v>
      </c>
      <c r="BX24">
        <v>0</v>
      </c>
      <c r="BY24">
        <v>2.4072</v>
      </c>
      <c r="BZ24">
        <v>0</v>
      </c>
      <c r="CA24">
        <v>2562.13</v>
      </c>
      <c r="CB24">
        <v>7165.07</v>
      </c>
      <c r="CC24">
        <v>35.811999999999998</v>
      </c>
      <c r="CD24">
        <v>38.686999999999998</v>
      </c>
      <c r="CE24">
        <v>38</v>
      </c>
      <c r="CF24">
        <v>37.061999999999998</v>
      </c>
      <c r="CG24">
        <v>35.5</v>
      </c>
      <c r="CH24">
        <v>674.86</v>
      </c>
      <c r="CI24">
        <v>74.989999999999995</v>
      </c>
      <c r="CJ24">
        <v>0</v>
      </c>
      <c r="CK24">
        <v>1689799565.0999999</v>
      </c>
      <c r="CL24">
        <v>0</v>
      </c>
      <c r="CM24">
        <v>1689799109</v>
      </c>
      <c r="CN24" t="s">
        <v>354</v>
      </c>
      <c r="CO24">
        <v>1689799109</v>
      </c>
      <c r="CP24">
        <v>1689799100</v>
      </c>
      <c r="CQ24">
        <v>21</v>
      </c>
      <c r="CR24">
        <v>0.121</v>
      </c>
      <c r="CS24">
        <v>3.0000000000000001E-3</v>
      </c>
      <c r="CT24">
        <v>-3.5950000000000002</v>
      </c>
      <c r="CU24">
        <v>-0.122</v>
      </c>
      <c r="CV24">
        <v>409</v>
      </c>
      <c r="CW24">
        <v>12</v>
      </c>
      <c r="CX24">
        <v>0.25</v>
      </c>
      <c r="CY24">
        <v>0.05</v>
      </c>
      <c r="CZ24">
        <v>12.5030091454308</v>
      </c>
      <c r="DA24">
        <v>1.11308914678246</v>
      </c>
      <c r="DB24">
        <v>0.14258036823261899</v>
      </c>
      <c r="DC24">
        <v>1</v>
      </c>
      <c r="DD24">
        <v>408.16235</v>
      </c>
      <c r="DE24">
        <v>0.492225563909853</v>
      </c>
      <c r="DF24">
        <v>6.9118213952624699E-2</v>
      </c>
      <c r="DG24">
        <v>-1</v>
      </c>
      <c r="DH24">
        <v>749.99133333333305</v>
      </c>
      <c r="DI24">
        <v>0.52743829987300095</v>
      </c>
      <c r="DJ24">
        <v>0.153063427043855</v>
      </c>
      <c r="DK24">
        <v>1</v>
      </c>
      <c r="DL24">
        <v>2</v>
      </c>
      <c r="DM24">
        <v>2</v>
      </c>
      <c r="DN24" t="s">
        <v>355</v>
      </c>
      <c r="DO24">
        <v>2.65672</v>
      </c>
      <c r="DP24">
        <v>2.8292000000000002</v>
      </c>
      <c r="DQ24">
        <v>9.6716499999999997E-2</v>
      </c>
      <c r="DR24">
        <v>9.7882499999999997E-2</v>
      </c>
      <c r="DS24">
        <v>7.7765200000000007E-2</v>
      </c>
      <c r="DT24">
        <v>7.4001999999999998E-2</v>
      </c>
      <c r="DU24">
        <v>28863.3</v>
      </c>
      <c r="DV24">
        <v>30133.5</v>
      </c>
      <c r="DW24">
        <v>29668.3</v>
      </c>
      <c r="DX24">
        <v>31122.2</v>
      </c>
      <c r="DY24">
        <v>35833.9</v>
      </c>
      <c r="DZ24">
        <v>37746.400000000001</v>
      </c>
      <c r="EA24">
        <v>40698.699999999997</v>
      </c>
      <c r="EB24">
        <v>43137.4</v>
      </c>
      <c r="EC24">
        <v>1.8896999999999999</v>
      </c>
      <c r="ED24">
        <v>2.3821699999999999</v>
      </c>
      <c r="EE24">
        <v>3.0785799999999999E-2</v>
      </c>
      <c r="EF24">
        <v>0</v>
      </c>
      <c r="EG24">
        <v>17.518899999999999</v>
      </c>
      <c r="EH24">
        <v>999.9</v>
      </c>
      <c r="EI24">
        <v>45.695999999999998</v>
      </c>
      <c r="EJ24">
        <v>22.143999999999998</v>
      </c>
      <c r="EK24">
        <v>12.077299999999999</v>
      </c>
      <c r="EL24">
        <v>60.921900000000001</v>
      </c>
      <c r="EM24">
        <v>16.987200000000001</v>
      </c>
      <c r="EN24">
        <v>1</v>
      </c>
      <c r="EO24">
        <v>-0.51522100000000004</v>
      </c>
      <c r="EP24">
        <v>1.67624</v>
      </c>
      <c r="EQ24">
        <v>20.287700000000001</v>
      </c>
      <c r="ER24">
        <v>5.2413999999999996</v>
      </c>
      <c r="ES24">
        <v>11.8285</v>
      </c>
      <c r="ET24">
        <v>4.9793500000000002</v>
      </c>
      <c r="EU24">
        <v>3.2989999999999999</v>
      </c>
      <c r="EV24">
        <v>65.599999999999994</v>
      </c>
      <c r="EW24">
        <v>9999</v>
      </c>
      <c r="EX24">
        <v>4375.8999999999996</v>
      </c>
      <c r="EY24">
        <v>184.8</v>
      </c>
      <c r="EZ24">
        <v>1.8733200000000001</v>
      </c>
      <c r="FA24">
        <v>1.87897</v>
      </c>
      <c r="FB24">
        <v>1.87927</v>
      </c>
      <c r="FC24">
        <v>1.87988</v>
      </c>
      <c r="FD24">
        <v>1.87757</v>
      </c>
      <c r="FE24">
        <v>1.87683</v>
      </c>
      <c r="FF24">
        <v>1.8772899999999999</v>
      </c>
      <c r="FG24">
        <v>1.8748499999999999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-3.5939999999999999</v>
      </c>
      <c r="FV24">
        <v>-0.12230000000000001</v>
      </c>
      <c r="FW24">
        <v>-3.5954228736206302</v>
      </c>
      <c r="FX24">
        <v>1.4527828764109799E-4</v>
      </c>
      <c r="FY24">
        <v>-4.3579519040863002E-7</v>
      </c>
      <c r="FZ24">
        <v>2.0799061152897499E-10</v>
      </c>
      <c r="GA24">
        <v>-0.12222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7.5</v>
      </c>
      <c r="GJ24">
        <v>7.7</v>
      </c>
      <c r="GK24">
        <v>1.0498000000000001</v>
      </c>
      <c r="GL24">
        <v>2.5134300000000001</v>
      </c>
      <c r="GM24">
        <v>1.54541</v>
      </c>
      <c r="GN24">
        <v>2.2936999999999999</v>
      </c>
      <c r="GO24">
        <v>1.5979000000000001</v>
      </c>
      <c r="GP24">
        <v>2.3107899999999999</v>
      </c>
      <c r="GQ24">
        <v>25.614100000000001</v>
      </c>
      <c r="GR24">
        <v>15.3316</v>
      </c>
      <c r="GS24">
        <v>18</v>
      </c>
      <c r="GT24">
        <v>384.18099999999998</v>
      </c>
      <c r="GU24">
        <v>677.01700000000005</v>
      </c>
      <c r="GV24">
        <v>16.050999999999998</v>
      </c>
      <c r="GW24">
        <v>19.9572</v>
      </c>
      <c r="GX24">
        <v>29.9999</v>
      </c>
      <c r="GY24">
        <v>20.0351</v>
      </c>
      <c r="GZ24">
        <v>19.986799999999999</v>
      </c>
      <c r="HA24">
        <v>21.078600000000002</v>
      </c>
      <c r="HB24">
        <v>0</v>
      </c>
      <c r="HC24">
        <v>-30</v>
      </c>
      <c r="HD24">
        <v>16.0762</v>
      </c>
      <c r="HE24">
        <v>408.12700000000001</v>
      </c>
      <c r="HF24">
        <v>0</v>
      </c>
      <c r="HG24">
        <v>100.98</v>
      </c>
      <c r="HH24">
        <v>100.012</v>
      </c>
    </row>
    <row r="25" spans="1:216" x14ac:dyDescent="0.2">
      <c r="A25">
        <v>7</v>
      </c>
      <c r="B25">
        <v>1689799622</v>
      </c>
      <c r="C25">
        <v>366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1689799622</v>
      </c>
      <c r="M25">
        <f t="shared" si="0"/>
        <v>1.3235882201594904E-3</v>
      </c>
      <c r="N25">
        <f t="shared" si="1"/>
        <v>1.3235882201594904</v>
      </c>
      <c r="O25">
        <f t="shared" si="2"/>
        <v>11.950226345191176</v>
      </c>
      <c r="P25">
        <f t="shared" si="3"/>
        <v>399.96899999999999</v>
      </c>
      <c r="Q25">
        <f t="shared" si="4"/>
        <v>281.07541596694091</v>
      </c>
      <c r="R25">
        <f t="shared" si="5"/>
        <v>28.494935756278441</v>
      </c>
      <c r="S25">
        <f t="shared" si="6"/>
        <v>40.548160074033007</v>
      </c>
      <c r="T25">
        <f t="shared" si="7"/>
        <v>0.17020355730490619</v>
      </c>
      <c r="U25">
        <f t="shared" si="8"/>
        <v>4.0646241150577929</v>
      </c>
      <c r="V25">
        <f t="shared" si="9"/>
        <v>0.16634094876697914</v>
      </c>
      <c r="W25">
        <f t="shared" si="10"/>
        <v>0.10430283205974041</v>
      </c>
      <c r="X25">
        <f t="shared" si="11"/>
        <v>99.22673974756475</v>
      </c>
      <c r="Y25">
        <f t="shared" si="12"/>
        <v>18.138732925226027</v>
      </c>
      <c r="Z25">
        <f t="shared" si="13"/>
        <v>18.138732925226027</v>
      </c>
      <c r="AA25">
        <f t="shared" si="14"/>
        <v>2.0894172849698549</v>
      </c>
      <c r="AB25">
        <f t="shared" si="15"/>
        <v>62.734414734813235</v>
      </c>
      <c r="AC25">
        <f t="shared" si="16"/>
        <v>1.2962122561763001</v>
      </c>
      <c r="AD25">
        <f t="shared" si="17"/>
        <v>2.0661900834742184</v>
      </c>
      <c r="AE25">
        <f t="shared" si="18"/>
        <v>0.79320502879355481</v>
      </c>
      <c r="AF25">
        <f t="shared" si="19"/>
        <v>-58.370240509033522</v>
      </c>
      <c r="AG25">
        <f t="shared" si="20"/>
        <v>-38.968887289872427</v>
      </c>
      <c r="AH25">
        <f t="shared" si="21"/>
        <v>-1.8893431933989595</v>
      </c>
      <c r="AI25">
        <f t="shared" si="22"/>
        <v>-1.7312447401565123E-3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55163.669831767795</v>
      </c>
      <c r="AO25">
        <f t="shared" si="26"/>
        <v>599.947</v>
      </c>
      <c r="AP25">
        <f t="shared" si="27"/>
        <v>505.75610100910086</v>
      </c>
      <c r="AQ25">
        <f t="shared" si="28"/>
        <v>0.84300130013001295</v>
      </c>
      <c r="AR25">
        <f t="shared" si="29"/>
        <v>0.16539250925092508</v>
      </c>
      <c r="AS25">
        <v>1689799622</v>
      </c>
      <c r="AT25">
        <v>399.96899999999999</v>
      </c>
      <c r="AU25">
        <v>407.68599999999998</v>
      </c>
      <c r="AV25">
        <v>12.7859</v>
      </c>
      <c r="AW25">
        <v>11.9779</v>
      </c>
      <c r="AX25">
        <v>403.56400000000002</v>
      </c>
      <c r="AY25">
        <v>12.908200000000001</v>
      </c>
      <c r="AZ25">
        <v>400.24700000000001</v>
      </c>
      <c r="BA25">
        <v>101.27800000000001</v>
      </c>
      <c r="BB25">
        <v>0.100257</v>
      </c>
      <c r="BC25">
        <v>17.960899999999999</v>
      </c>
      <c r="BD25">
        <v>17.988299999999999</v>
      </c>
      <c r="BE25">
        <v>999.9</v>
      </c>
      <c r="BF25">
        <v>0</v>
      </c>
      <c r="BG25">
        <v>0</v>
      </c>
      <c r="BH25">
        <v>9990</v>
      </c>
      <c r="BI25">
        <v>0</v>
      </c>
      <c r="BJ25">
        <v>376.28899999999999</v>
      </c>
      <c r="BK25">
        <v>-7.7164599999999997</v>
      </c>
      <c r="BL25">
        <v>405.15</v>
      </c>
      <c r="BM25">
        <v>412.62799999999999</v>
      </c>
      <c r="BN25">
        <v>0.80808400000000002</v>
      </c>
      <c r="BO25">
        <v>407.68599999999998</v>
      </c>
      <c r="BP25">
        <v>11.9779</v>
      </c>
      <c r="BQ25">
        <v>1.2949299999999999</v>
      </c>
      <c r="BR25">
        <v>1.21309</v>
      </c>
      <c r="BS25">
        <v>10.7402</v>
      </c>
      <c r="BT25">
        <v>9.7631800000000002</v>
      </c>
      <c r="BU25">
        <v>599.947</v>
      </c>
      <c r="BV25">
        <v>0.899953</v>
      </c>
      <c r="BW25">
        <v>0.100047</v>
      </c>
      <c r="BX25">
        <v>0</v>
      </c>
      <c r="BY25">
        <v>2.6806000000000001</v>
      </c>
      <c r="BZ25">
        <v>0</v>
      </c>
      <c r="CA25">
        <v>2173.16</v>
      </c>
      <c r="CB25">
        <v>5732.64</v>
      </c>
      <c r="CC25">
        <v>35.311999999999998</v>
      </c>
      <c r="CD25">
        <v>38.561999999999998</v>
      </c>
      <c r="CE25">
        <v>37.686999999999998</v>
      </c>
      <c r="CF25">
        <v>37</v>
      </c>
      <c r="CG25">
        <v>35.186999999999998</v>
      </c>
      <c r="CH25">
        <v>539.91999999999996</v>
      </c>
      <c r="CI25">
        <v>60.02</v>
      </c>
      <c r="CJ25">
        <v>0</v>
      </c>
      <c r="CK25">
        <v>1689799625.7</v>
      </c>
      <c r="CL25">
        <v>0</v>
      </c>
      <c r="CM25">
        <v>1689799109</v>
      </c>
      <c r="CN25" t="s">
        <v>354</v>
      </c>
      <c r="CO25">
        <v>1689799109</v>
      </c>
      <c r="CP25">
        <v>1689799100</v>
      </c>
      <c r="CQ25">
        <v>21</v>
      </c>
      <c r="CR25">
        <v>0.121</v>
      </c>
      <c r="CS25">
        <v>3.0000000000000001E-3</v>
      </c>
      <c r="CT25">
        <v>-3.5950000000000002</v>
      </c>
      <c r="CU25">
        <v>-0.122</v>
      </c>
      <c r="CV25">
        <v>409</v>
      </c>
      <c r="CW25">
        <v>12</v>
      </c>
      <c r="CX25">
        <v>0.25</v>
      </c>
      <c r="CY25">
        <v>0.05</v>
      </c>
      <c r="CZ25">
        <v>11.782689725674601</v>
      </c>
      <c r="DA25">
        <v>0.41593517679362302</v>
      </c>
      <c r="DB25">
        <v>8.3350333053941295E-2</v>
      </c>
      <c r="DC25">
        <v>1</v>
      </c>
      <c r="DD25">
        <v>407.70139999999998</v>
      </c>
      <c r="DE25">
        <v>0.18063157894780901</v>
      </c>
      <c r="DF25">
        <v>4.2832697790354098E-2</v>
      </c>
      <c r="DG25">
        <v>-1</v>
      </c>
      <c r="DH25">
        <v>600.02495238095196</v>
      </c>
      <c r="DI25">
        <v>-0.15404388715549799</v>
      </c>
      <c r="DJ25">
        <v>0.150542345313295</v>
      </c>
      <c r="DK25">
        <v>1</v>
      </c>
      <c r="DL25">
        <v>2</v>
      </c>
      <c r="DM25">
        <v>2</v>
      </c>
      <c r="DN25" t="s">
        <v>355</v>
      </c>
      <c r="DO25">
        <v>2.6575099999999998</v>
      </c>
      <c r="DP25">
        <v>2.8299500000000002</v>
      </c>
      <c r="DQ25">
        <v>9.6708500000000003E-2</v>
      </c>
      <c r="DR25">
        <v>9.7798899999999994E-2</v>
      </c>
      <c r="DS25">
        <v>7.7861899999999998E-2</v>
      </c>
      <c r="DT25">
        <v>7.4099300000000007E-2</v>
      </c>
      <c r="DU25">
        <v>28862.799999999999</v>
      </c>
      <c r="DV25">
        <v>30136</v>
      </c>
      <c r="DW25">
        <v>29667.5</v>
      </c>
      <c r="DX25">
        <v>31121.9</v>
      </c>
      <c r="DY25">
        <v>35828.800000000003</v>
      </c>
      <c r="DZ25">
        <v>37742.6</v>
      </c>
      <c r="EA25">
        <v>40697.300000000003</v>
      </c>
      <c r="EB25">
        <v>43137.599999999999</v>
      </c>
      <c r="EC25">
        <v>1.89062</v>
      </c>
      <c r="ED25">
        <v>2.3811200000000001</v>
      </c>
      <c r="EE25">
        <v>2.9034899999999999E-2</v>
      </c>
      <c r="EF25">
        <v>0</v>
      </c>
      <c r="EG25">
        <v>17.5061</v>
      </c>
      <c r="EH25">
        <v>999.9</v>
      </c>
      <c r="EI25">
        <v>45.695999999999998</v>
      </c>
      <c r="EJ25">
        <v>22.175000000000001</v>
      </c>
      <c r="EK25">
        <v>12.1015</v>
      </c>
      <c r="EL25">
        <v>61.331899999999997</v>
      </c>
      <c r="EM25">
        <v>17.3277</v>
      </c>
      <c r="EN25">
        <v>1</v>
      </c>
      <c r="EO25">
        <v>-0.51544999999999996</v>
      </c>
      <c r="EP25">
        <v>1.1335999999999999</v>
      </c>
      <c r="EQ25">
        <v>20.293700000000001</v>
      </c>
      <c r="ER25">
        <v>5.2411000000000003</v>
      </c>
      <c r="ES25">
        <v>11.828200000000001</v>
      </c>
      <c r="ET25">
        <v>4.9792500000000004</v>
      </c>
      <c r="EU25">
        <v>3.2989999999999999</v>
      </c>
      <c r="EV25">
        <v>65.599999999999994</v>
      </c>
      <c r="EW25">
        <v>9999</v>
      </c>
      <c r="EX25">
        <v>4377.2</v>
      </c>
      <c r="EY25">
        <v>184.8</v>
      </c>
      <c r="EZ25">
        <v>1.8733200000000001</v>
      </c>
      <c r="FA25">
        <v>1.87897</v>
      </c>
      <c r="FB25">
        <v>1.87927</v>
      </c>
      <c r="FC25">
        <v>1.87988</v>
      </c>
      <c r="FD25">
        <v>1.8775599999999999</v>
      </c>
      <c r="FE25">
        <v>1.87683</v>
      </c>
      <c r="FF25">
        <v>1.8772899999999999</v>
      </c>
      <c r="FG25">
        <v>1.8748800000000001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-3.5950000000000002</v>
      </c>
      <c r="FV25">
        <v>-0.12230000000000001</v>
      </c>
      <c r="FW25">
        <v>-3.5954228736206302</v>
      </c>
      <c r="FX25">
        <v>1.4527828764109799E-4</v>
      </c>
      <c r="FY25">
        <v>-4.3579519040863002E-7</v>
      </c>
      <c r="FZ25">
        <v>2.0799061152897499E-10</v>
      </c>
      <c r="GA25">
        <v>-0.12222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8.6</v>
      </c>
      <c r="GJ25">
        <v>8.6999999999999993</v>
      </c>
      <c r="GK25">
        <v>1.0498000000000001</v>
      </c>
      <c r="GL25">
        <v>2.51953</v>
      </c>
      <c r="GM25">
        <v>1.54541</v>
      </c>
      <c r="GN25">
        <v>2.2924799999999999</v>
      </c>
      <c r="GO25">
        <v>1.5979000000000001</v>
      </c>
      <c r="GP25">
        <v>2.2619600000000002</v>
      </c>
      <c r="GQ25">
        <v>25.634599999999999</v>
      </c>
      <c r="GR25">
        <v>15.3316</v>
      </c>
      <c r="GS25">
        <v>18</v>
      </c>
      <c r="GT25">
        <v>384.709</v>
      </c>
      <c r="GU25">
        <v>676.30700000000002</v>
      </c>
      <c r="GV25">
        <v>16.402200000000001</v>
      </c>
      <c r="GW25">
        <v>19.965699999999998</v>
      </c>
      <c r="GX25">
        <v>30.0001</v>
      </c>
      <c r="GY25">
        <v>20.0472</v>
      </c>
      <c r="GZ25">
        <v>20.0002</v>
      </c>
      <c r="HA25">
        <v>21.065300000000001</v>
      </c>
      <c r="HB25">
        <v>0</v>
      </c>
      <c r="HC25">
        <v>-30</v>
      </c>
      <c r="HD25">
        <v>16.4239</v>
      </c>
      <c r="HE25">
        <v>407.84399999999999</v>
      </c>
      <c r="HF25">
        <v>0</v>
      </c>
      <c r="HG25">
        <v>100.976</v>
      </c>
      <c r="HH25">
        <v>100.011</v>
      </c>
    </row>
    <row r="26" spans="1:216" x14ac:dyDescent="0.2">
      <c r="A26">
        <v>8</v>
      </c>
      <c r="B26">
        <v>1689799683</v>
      </c>
      <c r="C26">
        <v>427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1689799683</v>
      </c>
      <c r="M26">
        <f t="shared" si="0"/>
        <v>1.299913140102555E-3</v>
      </c>
      <c r="N26">
        <f t="shared" si="1"/>
        <v>1.299913140102555</v>
      </c>
      <c r="O26">
        <f t="shared" si="2"/>
        <v>11.221337449878082</v>
      </c>
      <c r="P26">
        <f t="shared" si="3"/>
        <v>400.01</v>
      </c>
      <c r="Q26">
        <f t="shared" si="4"/>
        <v>286.86055274067178</v>
      </c>
      <c r="R26">
        <f t="shared" si="5"/>
        <v>29.081562253134511</v>
      </c>
      <c r="S26">
        <f t="shared" si="6"/>
        <v>40.552510987429997</v>
      </c>
      <c r="T26">
        <f t="shared" si="7"/>
        <v>0.16822907344969443</v>
      </c>
      <c r="U26">
        <f t="shared" si="8"/>
        <v>4.068968215152279</v>
      </c>
      <c r="V26">
        <f t="shared" si="9"/>
        <v>0.16445842502942359</v>
      </c>
      <c r="W26">
        <f t="shared" si="10"/>
        <v>0.1031182543178065</v>
      </c>
      <c r="X26">
        <f t="shared" si="11"/>
        <v>82.697034271621121</v>
      </c>
      <c r="Y26">
        <f t="shared" si="12"/>
        <v>18.10521556107793</v>
      </c>
      <c r="Z26">
        <f t="shared" si="13"/>
        <v>18.10521556107793</v>
      </c>
      <c r="AA26">
        <f t="shared" si="14"/>
        <v>2.0850220651986584</v>
      </c>
      <c r="AB26">
        <f t="shared" si="15"/>
        <v>62.641829027506333</v>
      </c>
      <c r="AC26">
        <f t="shared" si="16"/>
        <v>1.2970700515649001</v>
      </c>
      <c r="AD26">
        <f t="shared" si="17"/>
        <v>2.0706133133426712</v>
      </c>
      <c r="AE26">
        <f t="shared" si="18"/>
        <v>0.78795201363375833</v>
      </c>
      <c r="AF26">
        <f t="shared" si="19"/>
        <v>-57.326169478522672</v>
      </c>
      <c r="AG26">
        <f t="shared" si="20"/>
        <v>-24.199507024763946</v>
      </c>
      <c r="AH26">
        <f t="shared" si="21"/>
        <v>-1.1720240256313386</v>
      </c>
      <c r="AI26">
        <f t="shared" si="22"/>
        <v>-6.6625729684233193E-4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55237.206066544633</v>
      </c>
      <c r="AO26">
        <f t="shared" si="26"/>
        <v>500.01299999999998</v>
      </c>
      <c r="AP26">
        <f t="shared" si="27"/>
        <v>421.51089900083991</v>
      </c>
      <c r="AQ26">
        <f t="shared" si="28"/>
        <v>0.84299988000479975</v>
      </c>
      <c r="AR26">
        <f t="shared" si="29"/>
        <v>0.16538976840926362</v>
      </c>
      <c r="AS26">
        <v>1689799683</v>
      </c>
      <c r="AT26">
        <v>400.01</v>
      </c>
      <c r="AU26">
        <v>407.27100000000002</v>
      </c>
      <c r="AV26">
        <v>12.7943</v>
      </c>
      <c r="AW26">
        <v>12.0007</v>
      </c>
      <c r="AX26">
        <v>403.60399999999998</v>
      </c>
      <c r="AY26">
        <v>12.916600000000001</v>
      </c>
      <c r="AZ26">
        <v>400.21699999999998</v>
      </c>
      <c r="BA26">
        <v>101.279</v>
      </c>
      <c r="BB26">
        <v>9.9742999999999998E-2</v>
      </c>
      <c r="BC26">
        <v>17.994900000000001</v>
      </c>
      <c r="BD26">
        <v>17.992000000000001</v>
      </c>
      <c r="BE26">
        <v>999.9</v>
      </c>
      <c r="BF26">
        <v>0</v>
      </c>
      <c r="BG26">
        <v>0</v>
      </c>
      <c r="BH26">
        <v>10005</v>
      </c>
      <c r="BI26">
        <v>0</v>
      </c>
      <c r="BJ26">
        <v>376.93700000000001</v>
      </c>
      <c r="BK26">
        <v>-7.2609899999999996</v>
      </c>
      <c r="BL26">
        <v>405.19400000000002</v>
      </c>
      <c r="BM26">
        <v>412.21800000000002</v>
      </c>
      <c r="BN26">
        <v>0.79365300000000005</v>
      </c>
      <c r="BO26">
        <v>407.27100000000002</v>
      </c>
      <c r="BP26">
        <v>12.0007</v>
      </c>
      <c r="BQ26">
        <v>1.2958000000000001</v>
      </c>
      <c r="BR26">
        <v>1.2154199999999999</v>
      </c>
      <c r="BS26">
        <v>10.7502</v>
      </c>
      <c r="BT26">
        <v>9.7917900000000007</v>
      </c>
      <c r="BU26">
        <v>500.01299999999998</v>
      </c>
      <c r="BV26">
        <v>0.900007</v>
      </c>
      <c r="BW26">
        <v>9.9992600000000001E-2</v>
      </c>
      <c r="BX26">
        <v>0</v>
      </c>
      <c r="BY26">
        <v>2.2080000000000002</v>
      </c>
      <c r="BZ26">
        <v>0</v>
      </c>
      <c r="CA26">
        <v>1919.42</v>
      </c>
      <c r="CB26">
        <v>4777.8</v>
      </c>
      <c r="CC26">
        <v>34.811999999999998</v>
      </c>
      <c r="CD26">
        <v>38.375</v>
      </c>
      <c r="CE26">
        <v>37.375</v>
      </c>
      <c r="CF26">
        <v>36.811999999999998</v>
      </c>
      <c r="CG26">
        <v>34.811999999999998</v>
      </c>
      <c r="CH26">
        <v>450.02</v>
      </c>
      <c r="CI26">
        <v>50</v>
      </c>
      <c r="CJ26">
        <v>0</v>
      </c>
      <c r="CK26">
        <v>1689799686.9000001</v>
      </c>
      <c r="CL26">
        <v>0</v>
      </c>
      <c r="CM26">
        <v>1689799109</v>
      </c>
      <c r="CN26" t="s">
        <v>354</v>
      </c>
      <c r="CO26">
        <v>1689799109</v>
      </c>
      <c r="CP26">
        <v>1689799100</v>
      </c>
      <c r="CQ26">
        <v>21</v>
      </c>
      <c r="CR26">
        <v>0.121</v>
      </c>
      <c r="CS26">
        <v>3.0000000000000001E-3</v>
      </c>
      <c r="CT26">
        <v>-3.5950000000000002</v>
      </c>
      <c r="CU26">
        <v>-0.122</v>
      </c>
      <c r="CV26">
        <v>409</v>
      </c>
      <c r="CW26">
        <v>12</v>
      </c>
      <c r="CX26">
        <v>0.25</v>
      </c>
      <c r="CY26">
        <v>0.05</v>
      </c>
      <c r="CZ26">
        <v>11.096849236161001</v>
      </c>
      <c r="DA26">
        <v>0.57147282649698705</v>
      </c>
      <c r="DB26">
        <v>0.111109355703426</v>
      </c>
      <c r="DC26">
        <v>1</v>
      </c>
      <c r="DD26">
        <v>407.27785714285699</v>
      </c>
      <c r="DE26">
        <v>5.0883116882849001E-2</v>
      </c>
      <c r="DF26">
        <v>5.1699945393983801E-2</v>
      </c>
      <c r="DG26">
        <v>-1</v>
      </c>
      <c r="DH26">
        <v>500.00833333333298</v>
      </c>
      <c r="DI26">
        <v>-6.8818399113554597E-3</v>
      </c>
      <c r="DJ26">
        <v>9.5035498797857495E-3</v>
      </c>
      <c r="DK26">
        <v>1</v>
      </c>
      <c r="DL26">
        <v>2</v>
      </c>
      <c r="DM26">
        <v>2</v>
      </c>
      <c r="DN26" t="s">
        <v>355</v>
      </c>
      <c r="DO26">
        <v>2.6574200000000001</v>
      </c>
      <c r="DP26">
        <v>2.8295599999999999</v>
      </c>
      <c r="DQ26">
        <v>9.6713599999999997E-2</v>
      </c>
      <c r="DR26">
        <v>9.7721299999999997E-2</v>
      </c>
      <c r="DS26">
        <v>7.7898599999999998E-2</v>
      </c>
      <c r="DT26">
        <v>7.4204300000000001E-2</v>
      </c>
      <c r="DU26">
        <v>28862.1</v>
      </c>
      <c r="DV26">
        <v>30137.200000000001</v>
      </c>
      <c r="DW26">
        <v>29667</v>
      </c>
      <c r="DX26">
        <v>31120.5</v>
      </c>
      <c r="DY26">
        <v>35827.1</v>
      </c>
      <c r="DZ26">
        <v>37736.199999999997</v>
      </c>
      <c r="EA26">
        <v>40696.9</v>
      </c>
      <c r="EB26">
        <v>43135.3</v>
      </c>
      <c r="EC26">
        <v>1.88978</v>
      </c>
      <c r="ED26">
        <v>2.3809999999999998</v>
      </c>
      <c r="EE26">
        <v>2.60472E-2</v>
      </c>
      <c r="EF26">
        <v>0</v>
      </c>
      <c r="EG26">
        <v>17.5595</v>
      </c>
      <c r="EH26">
        <v>999.9</v>
      </c>
      <c r="EI26">
        <v>45.732999999999997</v>
      </c>
      <c r="EJ26">
        <v>22.215</v>
      </c>
      <c r="EK26">
        <v>12.1412</v>
      </c>
      <c r="EL26">
        <v>61.231900000000003</v>
      </c>
      <c r="EM26">
        <v>17.115400000000001</v>
      </c>
      <c r="EN26">
        <v>1</v>
      </c>
      <c r="EO26">
        <v>-0.51378000000000001</v>
      </c>
      <c r="EP26">
        <v>1.43909</v>
      </c>
      <c r="EQ26">
        <v>20.292100000000001</v>
      </c>
      <c r="ER26">
        <v>5.2409499999999998</v>
      </c>
      <c r="ES26">
        <v>11.8285</v>
      </c>
      <c r="ET26">
        <v>4.9790000000000001</v>
      </c>
      <c r="EU26">
        <v>3.2989999999999999</v>
      </c>
      <c r="EV26">
        <v>65.7</v>
      </c>
      <c r="EW26">
        <v>9999</v>
      </c>
      <c r="EX26">
        <v>4378.8</v>
      </c>
      <c r="EY26">
        <v>184.8</v>
      </c>
      <c r="EZ26">
        <v>1.8733200000000001</v>
      </c>
      <c r="FA26">
        <v>1.87897</v>
      </c>
      <c r="FB26">
        <v>1.87927</v>
      </c>
      <c r="FC26">
        <v>1.87988</v>
      </c>
      <c r="FD26">
        <v>1.87758</v>
      </c>
      <c r="FE26">
        <v>1.87683</v>
      </c>
      <c r="FF26">
        <v>1.8773200000000001</v>
      </c>
      <c r="FG26">
        <v>1.8748800000000001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-3.5939999999999999</v>
      </c>
      <c r="FV26">
        <v>-0.12230000000000001</v>
      </c>
      <c r="FW26">
        <v>-3.5954228736206302</v>
      </c>
      <c r="FX26">
        <v>1.4527828764109799E-4</v>
      </c>
      <c r="FY26">
        <v>-4.3579519040863002E-7</v>
      </c>
      <c r="FZ26">
        <v>2.0799061152897499E-10</v>
      </c>
      <c r="GA26">
        <v>-0.12222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9.6</v>
      </c>
      <c r="GJ26">
        <v>9.6999999999999993</v>
      </c>
      <c r="GK26">
        <v>1.0485800000000001</v>
      </c>
      <c r="GL26">
        <v>2.52197</v>
      </c>
      <c r="GM26">
        <v>1.54541</v>
      </c>
      <c r="GN26">
        <v>2.2924799999999999</v>
      </c>
      <c r="GO26">
        <v>1.5979000000000001</v>
      </c>
      <c r="GP26">
        <v>2.3754900000000001</v>
      </c>
      <c r="GQ26">
        <v>25.655100000000001</v>
      </c>
      <c r="GR26">
        <v>15.3316</v>
      </c>
      <c r="GS26">
        <v>18</v>
      </c>
      <c r="GT26">
        <v>384.41399999999999</v>
      </c>
      <c r="GU26">
        <v>676.43</v>
      </c>
      <c r="GV26">
        <v>16.254300000000001</v>
      </c>
      <c r="GW26">
        <v>19.978200000000001</v>
      </c>
      <c r="GX26">
        <v>30.0001</v>
      </c>
      <c r="GY26">
        <v>20.0623</v>
      </c>
      <c r="GZ26">
        <v>20.016100000000002</v>
      </c>
      <c r="HA26">
        <v>21.043199999999999</v>
      </c>
      <c r="HB26">
        <v>0</v>
      </c>
      <c r="HC26">
        <v>-30</v>
      </c>
      <c r="HD26">
        <v>16.275700000000001</v>
      </c>
      <c r="HE26">
        <v>407.32600000000002</v>
      </c>
      <c r="HF26">
        <v>0</v>
      </c>
      <c r="HG26">
        <v>100.97499999999999</v>
      </c>
      <c r="HH26">
        <v>100.006</v>
      </c>
    </row>
    <row r="27" spans="1:216" x14ac:dyDescent="0.2">
      <c r="A27">
        <v>9</v>
      </c>
      <c r="B27">
        <v>1689799745</v>
      </c>
      <c r="C27">
        <v>489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1689799745</v>
      </c>
      <c r="M27">
        <f t="shared" si="0"/>
        <v>1.2963215130925791E-3</v>
      </c>
      <c r="N27">
        <f t="shared" si="1"/>
        <v>1.2963215130925791</v>
      </c>
      <c r="O27">
        <f t="shared" si="2"/>
        <v>9.8328580534348138</v>
      </c>
      <c r="P27">
        <f t="shared" si="3"/>
        <v>400.05</v>
      </c>
      <c r="Q27">
        <f t="shared" si="4"/>
        <v>301.70273332993116</v>
      </c>
      <c r="R27">
        <f t="shared" si="5"/>
        <v>30.585562016475301</v>
      </c>
      <c r="S27">
        <f t="shared" si="6"/>
        <v>40.555662024150003</v>
      </c>
      <c r="T27">
        <f t="shared" si="7"/>
        <v>0.17069902604206671</v>
      </c>
      <c r="U27">
        <f t="shared" si="8"/>
        <v>4.0753797126677682</v>
      </c>
      <c r="V27">
        <f t="shared" si="9"/>
        <v>0.16682417491035836</v>
      </c>
      <c r="W27">
        <f t="shared" si="10"/>
        <v>0.10460592331956842</v>
      </c>
      <c r="X27">
        <f t="shared" si="11"/>
        <v>62.029808713790153</v>
      </c>
      <c r="Y27">
        <f t="shared" si="12"/>
        <v>18.020508918143602</v>
      </c>
      <c r="Z27">
        <f t="shared" si="13"/>
        <v>18.020508918143602</v>
      </c>
      <c r="AA27">
        <f t="shared" si="14"/>
        <v>2.0739503875604339</v>
      </c>
      <c r="AB27">
        <f t="shared" si="15"/>
        <v>62.731857461518089</v>
      </c>
      <c r="AC27">
        <f t="shared" si="16"/>
        <v>1.2993018320178</v>
      </c>
      <c r="AD27">
        <f t="shared" si="17"/>
        <v>2.0711993628035597</v>
      </c>
      <c r="AE27">
        <f t="shared" si="18"/>
        <v>0.7746485555426339</v>
      </c>
      <c r="AF27">
        <f t="shared" si="19"/>
        <v>-57.167778727382739</v>
      </c>
      <c r="AG27">
        <f t="shared" si="20"/>
        <v>-4.6378799015800309</v>
      </c>
      <c r="AH27">
        <f t="shared" si="21"/>
        <v>-0.22417447557171852</v>
      </c>
      <c r="AI27">
        <f t="shared" si="22"/>
        <v>-2.439074433180366E-5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55354.34718315427</v>
      </c>
      <c r="AO27">
        <f t="shared" si="26"/>
        <v>375.05700000000002</v>
      </c>
      <c r="AP27">
        <f t="shared" si="27"/>
        <v>316.17260099160109</v>
      </c>
      <c r="AQ27">
        <f t="shared" si="28"/>
        <v>0.84299880015997852</v>
      </c>
      <c r="AR27">
        <f t="shared" si="29"/>
        <v>0.1653876843087588</v>
      </c>
      <c r="AS27">
        <v>1689799745</v>
      </c>
      <c r="AT27">
        <v>400.05</v>
      </c>
      <c r="AU27">
        <v>406.45400000000001</v>
      </c>
      <c r="AV27">
        <v>12.816599999999999</v>
      </c>
      <c r="AW27">
        <v>12.024900000000001</v>
      </c>
      <c r="AX27">
        <v>403.64400000000001</v>
      </c>
      <c r="AY27">
        <v>12.938800000000001</v>
      </c>
      <c r="AZ27">
        <v>400.06</v>
      </c>
      <c r="BA27">
        <v>101.277</v>
      </c>
      <c r="BB27">
        <v>9.9483000000000002E-2</v>
      </c>
      <c r="BC27">
        <v>17.999400000000001</v>
      </c>
      <c r="BD27">
        <v>17.996099999999998</v>
      </c>
      <c r="BE27">
        <v>999.9</v>
      </c>
      <c r="BF27">
        <v>0</v>
      </c>
      <c r="BG27">
        <v>0</v>
      </c>
      <c r="BH27">
        <v>10027.5</v>
      </c>
      <c r="BI27">
        <v>0</v>
      </c>
      <c r="BJ27">
        <v>377.54500000000002</v>
      </c>
      <c r="BK27">
        <v>-6.4045399999999999</v>
      </c>
      <c r="BL27">
        <v>405.24400000000003</v>
      </c>
      <c r="BM27">
        <v>411.40100000000001</v>
      </c>
      <c r="BN27">
        <v>0.79168400000000005</v>
      </c>
      <c r="BO27">
        <v>406.45400000000001</v>
      </c>
      <c r="BP27">
        <v>12.024900000000001</v>
      </c>
      <c r="BQ27">
        <v>1.29802</v>
      </c>
      <c r="BR27">
        <v>1.21784</v>
      </c>
      <c r="BS27">
        <v>10.7759</v>
      </c>
      <c r="BT27">
        <v>9.8214500000000005</v>
      </c>
      <c r="BU27">
        <v>375.05700000000002</v>
      </c>
      <c r="BV27">
        <v>0.90003200000000005</v>
      </c>
      <c r="BW27">
        <v>9.9968100000000004E-2</v>
      </c>
      <c r="BX27">
        <v>0</v>
      </c>
      <c r="BY27">
        <v>2.6922999999999999</v>
      </c>
      <c r="BZ27">
        <v>0</v>
      </c>
      <c r="CA27">
        <v>1598.02</v>
      </c>
      <c r="CB27">
        <v>3583.82</v>
      </c>
      <c r="CC27">
        <v>34.375</v>
      </c>
      <c r="CD27">
        <v>38.186999999999998</v>
      </c>
      <c r="CE27">
        <v>37</v>
      </c>
      <c r="CF27">
        <v>36.625</v>
      </c>
      <c r="CG27">
        <v>34.436999999999998</v>
      </c>
      <c r="CH27">
        <v>337.56</v>
      </c>
      <c r="CI27">
        <v>37.49</v>
      </c>
      <c r="CJ27">
        <v>0</v>
      </c>
      <c r="CK27">
        <v>1689799748.7</v>
      </c>
      <c r="CL27">
        <v>0</v>
      </c>
      <c r="CM27">
        <v>1689799109</v>
      </c>
      <c r="CN27" t="s">
        <v>354</v>
      </c>
      <c r="CO27">
        <v>1689799109</v>
      </c>
      <c r="CP27">
        <v>1689799100</v>
      </c>
      <c r="CQ27">
        <v>21</v>
      </c>
      <c r="CR27">
        <v>0.121</v>
      </c>
      <c r="CS27">
        <v>3.0000000000000001E-3</v>
      </c>
      <c r="CT27">
        <v>-3.5950000000000002</v>
      </c>
      <c r="CU27">
        <v>-0.122</v>
      </c>
      <c r="CV27">
        <v>409</v>
      </c>
      <c r="CW27">
        <v>12</v>
      </c>
      <c r="CX27">
        <v>0.25</v>
      </c>
      <c r="CY27">
        <v>0.05</v>
      </c>
      <c r="CZ27">
        <v>9.8413802035567706</v>
      </c>
      <c r="DA27">
        <v>1.4178878158836901</v>
      </c>
      <c r="DB27">
        <v>0.181198089576254</v>
      </c>
      <c r="DC27">
        <v>1</v>
      </c>
      <c r="DD27">
        <v>406.50599999999997</v>
      </c>
      <c r="DE27">
        <v>0.62995488721817905</v>
      </c>
      <c r="DF27">
        <v>7.7806169421198196E-2</v>
      </c>
      <c r="DG27">
        <v>-1</v>
      </c>
      <c r="DH27">
        <v>374.99644999999998</v>
      </c>
      <c r="DI27">
        <v>0.165893823511512</v>
      </c>
      <c r="DJ27">
        <v>0.111357745577029</v>
      </c>
      <c r="DK27">
        <v>1</v>
      </c>
      <c r="DL27">
        <v>2</v>
      </c>
      <c r="DM27">
        <v>2</v>
      </c>
      <c r="DN27" t="s">
        <v>355</v>
      </c>
      <c r="DO27">
        <v>2.6569400000000001</v>
      </c>
      <c r="DP27">
        <v>2.8294999999999999</v>
      </c>
      <c r="DQ27">
        <v>9.6713800000000003E-2</v>
      </c>
      <c r="DR27">
        <v>9.7565899999999997E-2</v>
      </c>
      <c r="DS27">
        <v>7.7994900000000006E-2</v>
      </c>
      <c r="DT27">
        <v>7.4312000000000003E-2</v>
      </c>
      <c r="DU27">
        <v>28860.799999999999</v>
      </c>
      <c r="DV27">
        <v>30140.2</v>
      </c>
      <c r="DW27">
        <v>29665.8</v>
      </c>
      <c r="DX27">
        <v>31118.3</v>
      </c>
      <c r="DY27">
        <v>35822.300000000003</v>
      </c>
      <c r="DZ27">
        <v>37729.4</v>
      </c>
      <c r="EA27">
        <v>40695.800000000003</v>
      </c>
      <c r="EB27">
        <v>43132.6</v>
      </c>
      <c r="EC27">
        <v>1.8895500000000001</v>
      </c>
      <c r="ED27">
        <v>2.3807700000000001</v>
      </c>
      <c r="EE27">
        <v>2.4616699999999998E-2</v>
      </c>
      <c r="EF27">
        <v>0</v>
      </c>
      <c r="EG27">
        <v>17.587399999999999</v>
      </c>
      <c r="EH27">
        <v>999.9</v>
      </c>
      <c r="EI27">
        <v>45.732999999999997</v>
      </c>
      <c r="EJ27">
        <v>22.245000000000001</v>
      </c>
      <c r="EK27">
        <v>12.163600000000001</v>
      </c>
      <c r="EL27">
        <v>61.0319</v>
      </c>
      <c r="EM27">
        <v>16.125800000000002</v>
      </c>
      <c r="EN27">
        <v>1</v>
      </c>
      <c r="EO27">
        <v>-0.51261199999999996</v>
      </c>
      <c r="EP27">
        <v>1.25972</v>
      </c>
      <c r="EQ27">
        <v>20.294599999999999</v>
      </c>
      <c r="ER27">
        <v>5.2408000000000001</v>
      </c>
      <c r="ES27">
        <v>11.8283</v>
      </c>
      <c r="ET27">
        <v>4.9792500000000004</v>
      </c>
      <c r="EU27">
        <v>3.2989999999999999</v>
      </c>
      <c r="EV27">
        <v>65.7</v>
      </c>
      <c r="EW27">
        <v>9999</v>
      </c>
      <c r="EX27">
        <v>4380.1000000000004</v>
      </c>
      <c r="EY27">
        <v>184.8</v>
      </c>
      <c r="EZ27">
        <v>1.8733200000000001</v>
      </c>
      <c r="FA27">
        <v>1.87897</v>
      </c>
      <c r="FB27">
        <v>1.87927</v>
      </c>
      <c r="FC27">
        <v>1.87988</v>
      </c>
      <c r="FD27">
        <v>1.8775599999999999</v>
      </c>
      <c r="FE27">
        <v>1.87683</v>
      </c>
      <c r="FF27">
        <v>1.8772899999999999</v>
      </c>
      <c r="FG27">
        <v>1.8748499999999999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-3.5939999999999999</v>
      </c>
      <c r="FV27">
        <v>-0.1222</v>
      </c>
      <c r="FW27">
        <v>-3.5954228736206302</v>
      </c>
      <c r="FX27">
        <v>1.4527828764109799E-4</v>
      </c>
      <c r="FY27">
        <v>-4.3579519040863002E-7</v>
      </c>
      <c r="FZ27">
        <v>2.0799061152897499E-10</v>
      </c>
      <c r="GA27">
        <v>-0.12222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10.6</v>
      </c>
      <c r="GJ27">
        <v>10.8</v>
      </c>
      <c r="GK27">
        <v>1.0461400000000001</v>
      </c>
      <c r="GL27">
        <v>2.5134300000000001</v>
      </c>
      <c r="GM27">
        <v>1.54541</v>
      </c>
      <c r="GN27">
        <v>2.2924799999999999</v>
      </c>
      <c r="GO27">
        <v>1.5979000000000001</v>
      </c>
      <c r="GP27">
        <v>2.32666</v>
      </c>
      <c r="GQ27">
        <v>25.675599999999999</v>
      </c>
      <c r="GR27">
        <v>15.322800000000001</v>
      </c>
      <c r="GS27">
        <v>18</v>
      </c>
      <c r="GT27">
        <v>384.45100000000002</v>
      </c>
      <c r="GU27">
        <v>676.51700000000005</v>
      </c>
      <c r="GV27">
        <v>16.473400000000002</v>
      </c>
      <c r="GW27">
        <v>20</v>
      </c>
      <c r="GX27">
        <v>30.0001</v>
      </c>
      <c r="GY27">
        <v>20.081600000000002</v>
      </c>
      <c r="GZ27">
        <v>20.035599999999999</v>
      </c>
      <c r="HA27">
        <v>21.010200000000001</v>
      </c>
      <c r="HB27">
        <v>0</v>
      </c>
      <c r="HC27">
        <v>-30</v>
      </c>
      <c r="HD27">
        <v>16.476400000000002</v>
      </c>
      <c r="HE27">
        <v>406.54</v>
      </c>
      <c r="HF27">
        <v>0</v>
      </c>
      <c r="HG27">
        <v>100.97199999999999</v>
      </c>
      <c r="HH27">
        <v>99.999899999999997</v>
      </c>
    </row>
    <row r="28" spans="1:216" x14ac:dyDescent="0.2">
      <c r="A28">
        <v>10</v>
      </c>
      <c r="B28">
        <v>1689799806</v>
      </c>
      <c r="C28">
        <v>550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1689799806</v>
      </c>
      <c r="M28">
        <f t="shared" si="0"/>
        <v>1.2761838819709745E-3</v>
      </c>
      <c r="N28">
        <f t="shared" si="1"/>
        <v>1.2761838819709745</v>
      </c>
      <c r="O28">
        <f t="shared" si="2"/>
        <v>7.6893182379252671</v>
      </c>
      <c r="P28">
        <f t="shared" si="3"/>
        <v>400.036</v>
      </c>
      <c r="Q28">
        <f t="shared" si="4"/>
        <v>322.16627619060137</v>
      </c>
      <c r="R28">
        <f t="shared" si="5"/>
        <v>32.660932929547563</v>
      </c>
      <c r="S28">
        <f t="shared" si="6"/>
        <v>40.555296848247998</v>
      </c>
      <c r="T28">
        <f t="shared" si="7"/>
        <v>0.17080179136495308</v>
      </c>
      <c r="U28">
        <f t="shared" si="8"/>
        <v>4.067875162384059</v>
      </c>
      <c r="V28">
        <f t="shared" si="9"/>
        <v>0.16691534891675017</v>
      </c>
      <c r="W28">
        <f t="shared" si="10"/>
        <v>0.10466390904471365</v>
      </c>
      <c r="X28">
        <f t="shared" si="11"/>
        <v>41.373143525410718</v>
      </c>
      <c r="Y28">
        <f t="shared" si="12"/>
        <v>17.936568054534632</v>
      </c>
      <c r="Z28">
        <f t="shared" si="13"/>
        <v>17.936568054534632</v>
      </c>
      <c r="AA28">
        <f t="shared" si="14"/>
        <v>2.0630297096017371</v>
      </c>
      <c r="AB28">
        <f t="shared" si="15"/>
        <v>62.795094529638632</v>
      </c>
      <c r="AC28">
        <f t="shared" si="16"/>
        <v>1.3007751872344</v>
      </c>
      <c r="AD28">
        <f t="shared" si="17"/>
        <v>2.0714598759309895</v>
      </c>
      <c r="AE28">
        <f t="shared" si="18"/>
        <v>0.76225452236733715</v>
      </c>
      <c r="AF28">
        <f t="shared" si="19"/>
        <v>-56.279709194919974</v>
      </c>
      <c r="AG28">
        <f t="shared" si="20"/>
        <v>14.218117990190359</v>
      </c>
      <c r="AH28">
        <f t="shared" si="21"/>
        <v>0.68821764551024056</v>
      </c>
      <c r="AI28">
        <f t="shared" si="22"/>
        <v>-2.3003380865382894E-4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55215.851957021499</v>
      </c>
      <c r="AO28">
        <f t="shared" si="26"/>
        <v>250.161</v>
      </c>
      <c r="AP28">
        <f t="shared" si="27"/>
        <v>210.88521301834751</v>
      </c>
      <c r="AQ28">
        <f t="shared" si="28"/>
        <v>0.84299796138625727</v>
      </c>
      <c r="AR28">
        <f t="shared" si="29"/>
        <v>0.16538606547547666</v>
      </c>
      <c r="AS28">
        <v>1689799806</v>
      </c>
      <c r="AT28">
        <v>400.036</v>
      </c>
      <c r="AU28">
        <v>405.10700000000003</v>
      </c>
      <c r="AV28">
        <v>12.8308</v>
      </c>
      <c r="AW28">
        <v>12.0517</v>
      </c>
      <c r="AX28">
        <v>403.63</v>
      </c>
      <c r="AY28">
        <v>12.952999999999999</v>
      </c>
      <c r="AZ28">
        <v>400.209</v>
      </c>
      <c r="BA28">
        <v>101.279</v>
      </c>
      <c r="BB28">
        <v>0.100118</v>
      </c>
      <c r="BC28">
        <v>18.0014</v>
      </c>
      <c r="BD28">
        <v>17.966699999999999</v>
      </c>
      <c r="BE28">
        <v>999.9</v>
      </c>
      <c r="BF28">
        <v>0</v>
      </c>
      <c r="BG28">
        <v>0</v>
      </c>
      <c r="BH28">
        <v>10001.200000000001</v>
      </c>
      <c r="BI28">
        <v>0</v>
      </c>
      <c r="BJ28">
        <v>377.79700000000003</v>
      </c>
      <c r="BK28">
        <v>-5.0714399999999999</v>
      </c>
      <c r="BL28">
        <v>405.23500000000001</v>
      </c>
      <c r="BM28">
        <v>410.04899999999998</v>
      </c>
      <c r="BN28">
        <v>0.77907000000000004</v>
      </c>
      <c r="BO28">
        <v>405.10700000000003</v>
      </c>
      <c r="BP28">
        <v>12.0517</v>
      </c>
      <c r="BQ28">
        <v>1.2995000000000001</v>
      </c>
      <c r="BR28">
        <v>1.2205900000000001</v>
      </c>
      <c r="BS28">
        <v>10.792999999999999</v>
      </c>
      <c r="BT28">
        <v>9.8551000000000002</v>
      </c>
      <c r="BU28">
        <v>250.161</v>
      </c>
      <c r="BV28">
        <v>0.90008100000000002</v>
      </c>
      <c r="BW28">
        <v>9.9919099999999997E-2</v>
      </c>
      <c r="BX28">
        <v>0</v>
      </c>
      <c r="BY28">
        <v>3.0638000000000001</v>
      </c>
      <c r="BZ28">
        <v>0</v>
      </c>
      <c r="CA28">
        <v>1261.5</v>
      </c>
      <c r="CB28">
        <v>2390.41</v>
      </c>
      <c r="CC28">
        <v>33.875</v>
      </c>
      <c r="CD28">
        <v>38</v>
      </c>
      <c r="CE28">
        <v>36.625</v>
      </c>
      <c r="CF28">
        <v>36.436999999999998</v>
      </c>
      <c r="CG28">
        <v>34</v>
      </c>
      <c r="CH28">
        <v>225.17</v>
      </c>
      <c r="CI28">
        <v>25</v>
      </c>
      <c r="CJ28">
        <v>0</v>
      </c>
      <c r="CK28">
        <v>1689799809.9000001</v>
      </c>
      <c r="CL28">
        <v>0</v>
      </c>
      <c r="CM28">
        <v>1689799109</v>
      </c>
      <c r="CN28" t="s">
        <v>354</v>
      </c>
      <c r="CO28">
        <v>1689799109</v>
      </c>
      <c r="CP28">
        <v>1689799100</v>
      </c>
      <c r="CQ28">
        <v>21</v>
      </c>
      <c r="CR28">
        <v>0.121</v>
      </c>
      <c r="CS28">
        <v>3.0000000000000001E-3</v>
      </c>
      <c r="CT28">
        <v>-3.5950000000000002</v>
      </c>
      <c r="CU28">
        <v>-0.122</v>
      </c>
      <c r="CV28">
        <v>409</v>
      </c>
      <c r="CW28">
        <v>12</v>
      </c>
      <c r="CX28">
        <v>0.25</v>
      </c>
      <c r="CY28">
        <v>0.05</v>
      </c>
      <c r="CZ28">
        <v>7.5371081550223096</v>
      </c>
      <c r="DA28">
        <v>1.16173428379054</v>
      </c>
      <c r="DB28">
        <v>0.16155172720392699</v>
      </c>
      <c r="DC28">
        <v>1</v>
      </c>
      <c r="DD28">
        <v>405.12880000000001</v>
      </c>
      <c r="DE28">
        <v>0.23621052631578501</v>
      </c>
      <c r="DF28">
        <v>6.1691652595793699E-2</v>
      </c>
      <c r="DG28">
        <v>-1</v>
      </c>
      <c r="DH28">
        <v>249.994142857143</v>
      </c>
      <c r="DI28">
        <v>-0.39216156422998599</v>
      </c>
      <c r="DJ28">
        <v>0.145656898129777</v>
      </c>
      <c r="DK28">
        <v>1</v>
      </c>
      <c r="DL28">
        <v>2</v>
      </c>
      <c r="DM28">
        <v>2</v>
      </c>
      <c r="DN28" t="s">
        <v>355</v>
      </c>
      <c r="DO28">
        <v>2.6573699999999998</v>
      </c>
      <c r="DP28">
        <v>2.8299099999999999</v>
      </c>
      <c r="DQ28">
        <v>9.6708799999999998E-2</v>
      </c>
      <c r="DR28">
        <v>9.7319000000000003E-2</v>
      </c>
      <c r="DS28">
        <v>7.8058299999999997E-2</v>
      </c>
      <c r="DT28">
        <v>7.4435699999999994E-2</v>
      </c>
      <c r="DU28">
        <v>28860</v>
      </c>
      <c r="DV28">
        <v>30147</v>
      </c>
      <c r="DW28">
        <v>29664.9</v>
      </c>
      <c r="DX28">
        <v>31116.9</v>
      </c>
      <c r="DY28">
        <v>35819.5</v>
      </c>
      <c r="DZ28">
        <v>37722.800000000003</v>
      </c>
      <c r="EA28">
        <v>40695.599999999999</v>
      </c>
      <c r="EB28">
        <v>43130.9</v>
      </c>
      <c r="EC28">
        <v>1.88975</v>
      </c>
      <c r="ED28">
        <v>2.3797799999999998</v>
      </c>
      <c r="EE28">
        <v>2.2403900000000001E-2</v>
      </c>
      <c r="EF28">
        <v>0</v>
      </c>
      <c r="EG28">
        <v>17.594799999999999</v>
      </c>
      <c r="EH28">
        <v>999.9</v>
      </c>
      <c r="EI28">
        <v>45.732999999999997</v>
      </c>
      <c r="EJ28">
        <v>22.274999999999999</v>
      </c>
      <c r="EK28">
        <v>12.184799999999999</v>
      </c>
      <c r="EL28">
        <v>61.261899999999997</v>
      </c>
      <c r="EM28">
        <v>16.750800000000002</v>
      </c>
      <c r="EN28">
        <v>1</v>
      </c>
      <c r="EO28">
        <v>-0.51133099999999998</v>
      </c>
      <c r="EP28">
        <v>1.2515499999999999</v>
      </c>
      <c r="EQ28">
        <v>20.295500000000001</v>
      </c>
      <c r="ER28">
        <v>5.24125</v>
      </c>
      <c r="ES28">
        <v>11.827999999999999</v>
      </c>
      <c r="ET28">
        <v>4.9795999999999996</v>
      </c>
      <c r="EU28">
        <v>3.2989999999999999</v>
      </c>
      <c r="EV28">
        <v>65.7</v>
      </c>
      <c r="EW28">
        <v>9999</v>
      </c>
      <c r="EX28">
        <v>4381.6000000000004</v>
      </c>
      <c r="EY28">
        <v>184.8</v>
      </c>
      <c r="EZ28">
        <v>1.8733200000000001</v>
      </c>
      <c r="FA28">
        <v>1.87897</v>
      </c>
      <c r="FB28">
        <v>1.8792500000000001</v>
      </c>
      <c r="FC28">
        <v>1.8798699999999999</v>
      </c>
      <c r="FD28">
        <v>1.87754</v>
      </c>
      <c r="FE28">
        <v>1.8768199999999999</v>
      </c>
      <c r="FF28">
        <v>1.8772899999999999</v>
      </c>
      <c r="FG28">
        <v>1.8748499999999999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-3.5939999999999999</v>
      </c>
      <c r="FV28">
        <v>-0.1222</v>
      </c>
      <c r="FW28">
        <v>-3.5954228736206302</v>
      </c>
      <c r="FX28">
        <v>1.4527828764109799E-4</v>
      </c>
      <c r="FY28">
        <v>-4.3579519040863002E-7</v>
      </c>
      <c r="FZ28">
        <v>2.0799061152897499E-10</v>
      </c>
      <c r="GA28">
        <v>-0.12222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11.6</v>
      </c>
      <c r="GJ28">
        <v>11.8</v>
      </c>
      <c r="GK28">
        <v>1.0437000000000001</v>
      </c>
      <c r="GL28">
        <v>2.5109900000000001</v>
      </c>
      <c r="GM28">
        <v>1.54541</v>
      </c>
      <c r="GN28">
        <v>2.2924799999999999</v>
      </c>
      <c r="GO28">
        <v>1.5979000000000001</v>
      </c>
      <c r="GP28">
        <v>2.4182100000000002</v>
      </c>
      <c r="GQ28">
        <v>25.696200000000001</v>
      </c>
      <c r="GR28">
        <v>15.322800000000001</v>
      </c>
      <c r="GS28">
        <v>18</v>
      </c>
      <c r="GT28">
        <v>384.69099999999997</v>
      </c>
      <c r="GU28">
        <v>675.94</v>
      </c>
      <c r="GV28">
        <v>16.564499999999999</v>
      </c>
      <c r="GW28">
        <v>20.020399999999999</v>
      </c>
      <c r="GX28">
        <v>30.0002</v>
      </c>
      <c r="GY28">
        <v>20.101600000000001</v>
      </c>
      <c r="GZ28">
        <v>20.055099999999999</v>
      </c>
      <c r="HA28">
        <v>20.9588</v>
      </c>
      <c r="HB28">
        <v>0</v>
      </c>
      <c r="HC28">
        <v>-30</v>
      </c>
      <c r="HD28">
        <v>16.563400000000001</v>
      </c>
      <c r="HE28">
        <v>405.14299999999997</v>
      </c>
      <c r="HF28">
        <v>0</v>
      </c>
      <c r="HG28">
        <v>100.97</v>
      </c>
      <c r="HH28">
        <v>99.995800000000003</v>
      </c>
    </row>
    <row r="29" spans="1:216" x14ac:dyDescent="0.2">
      <c r="A29">
        <v>11</v>
      </c>
      <c r="B29">
        <v>1689799867</v>
      </c>
      <c r="C29">
        <v>611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1689799867</v>
      </c>
      <c r="M29">
        <f t="shared" si="0"/>
        <v>1.2523791160669602E-3</v>
      </c>
      <c r="N29">
        <f t="shared" si="1"/>
        <v>1.2523791160669602</v>
      </c>
      <c r="O29">
        <f t="shared" si="2"/>
        <v>5.8283405268802735</v>
      </c>
      <c r="P29">
        <f t="shared" si="3"/>
        <v>400.08</v>
      </c>
      <c r="Q29">
        <f t="shared" si="4"/>
        <v>339.83354668377228</v>
      </c>
      <c r="R29">
        <f t="shared" si="5"/>
        <v>34.452277114237461</v>
      </c>
      <c r="S29">
        <f t="shared" si="6"/>
        <v>40.560054068735994</v>
      </c>
      <c r="T29">
        <f t="shared" si="7"/>
        <v>0.17041813001696701</v>
      </c>
      <c r="U29">
        <f t="shared" si="8"/>
        <v>4.0654003732783472</v>
      </c>
      <c r="V29">
        <f t="shared" si="9"/>
        <v>0.16654661692666736</v>
      </c>
      <c r="W29">
        <f t="shared" si="10"/>
        <v>0.1044321502319287</v>
      </c>
      <c r="X29">
        <f t="shared" si="11"/>
        <v>29.759772112276991</v>
      </c>
      <c r="Y29">
        <f t="shared" si="12"/>
        <v>17.850758288309624</v>
      </c>
      <c r="Z29">
        <f t="shared" si="13"/>
        <v>17.850758288309624</v>
      </c>
      <c r="AA29">
        <f t="shared" si="14"/>
        <v>2.0519180615080601</v>
      </c>
      <c r="AB29">
        <f t="shared" si="15"/>
        <v>63.020649063441084</v>
      </c>
      <c r="AC29">
        <f t="shared" si="16"/>
        <v>1.30218373948032</v>
      </c>
      <c r="AD29">
        <f t="shared" si="17"/>
        <v>2.0662810663366047</v>
      </c>
      <c r="AE29">
        <f t="shared" si="18"/>
        <v>0.74973432202774015</v>
      </c>
      <c r="AF29">
        <f t="shared" si="19"/>
        <v>-55.229919018552941</v>
      </c>
      <c r="AG29">
        <f t="shared" si="20"/>
        <v>24.293606345991758</v>
      </c>
      <c r="AH29">
        <f t="shared" si="21"/>
        <v>1.1758684269870141</v>
      </c>
      <c r="AI29">
        <f t="shared" si="22"/>
        <v>-6.7213329717574766E-4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55177.870024926706</v>
      </c>
      <c r="AO29">
        <f t="shared" si="26"/>
        <v>179.93799999999999</v>
      </c>
      <c r="AP29">
        <f t="shared" si="27"/>
        <v>151.68764399599843</v>
      </c>
      <c r="AQ29">
        <f t="shared" si="28"/>
        <v>0.84299949980547983</v>
      </c>
      <c r="AR29">
        <f t="shared" si="29"/>
        <v>0.16538903462457621</v>
      </c>
      <c r="AS29">
        <v>1689799867</v>
      </c>
      <c r="AT29">
        <v>400.08</v>
      </c>
      <c r="AU29">
        <v>403.995</v>
      </c>
      <c r="AV29">
        <v>12.8446</v>
      </c>
      <c r="AW29">
        <v>12.0799</v>
      </c>
      <c r="AX29">
        <v>403.67399999999998</v>
      </c>
      <c r="AY29">
        <v>12.966799999999999</v>
      </c>
      <c r="AZ29">
        <v>400.13400000000001</v>
      </c>
      <c r="BA29">
        <v>101.28</v>
      </c>
      <c r="BB29">
        <v>9.9859199999999995E-2</v>
      </c>
      <c r="BC29">
        <v>17.961600000000001</v>
      </c>
      <c r="BD29">
        <v>17.911200000000001</v>
      </c>
      <c r="BE29">
        <v>999.9</v>
      </c>
      <c r="BF29">
        <v>0</v>
      </c>
      <c r="BG29">
        <v>0</v>
      </c>
      <c r="BH29">
        <v>9992.5</v>
      </c>
      <c r="BI29">
        <v>0</v>
      </c>
      <c r="BJ29">
        <v>377.83600000000001</v>
      </c>
      <c r="BK29">
        <v>-3.9158300000000001</v>
      </c>
      <c r="BL29">
        <v>405.28500000000003</v>
      </c>
      <c r="BM29">
        <v>408.935</v>
      </c>
      <c r="BN29">
        <v>0.76474299999999995</v>
      </c>
      <c r="BO29">
        <v>403.995</v>
      </c>
      <c r="BP29">
        <v>12.0799</v>
      </c>
      <c r="BQ29">
        <v>1.3008999999999999</v>
      </c>
      <c r="BR29">
        <v>1.2234499999999999</v>
      </c>
      <c r="BS29">
        <v>10.8093</v>
      </c>
      <c r="BT29">
        <v>9.8899899999999992</v>
      </c>
      <c r="BU29">
        <v>179.93799999999999</v>
      </c>
      <c r="BV29">
        <v>0.90000199999999997</v>
      </c>
      <c r="BW29">
        <v>9.9997900000000001E-2</v>
      </c>
      <c r="BX29">
        <v>0</v>
      </c>
      <c r="BY29">
        <v>2.637</v>
      </c>
      <c r="BZ29">
        <v>0</v>
      </c>
      <c r="CA29">
        <v>1065.96</v>
      </c>
      <c r="CB29">
        <v>1719.37</v>
      </c>
      <c r="CC29">
        <v>33.375</v>
      </c>
      <c r="CD29">
        <v>37.75</v>
      </c>
      <c r="CE29">
        <v>36.25</v>
      </c>
      <c r="CF29">
        <v>36.186999999999998</v>
      </c>
      <c r="CG29">
        <v>33.686999999999998</v>
      </c>
      <c r="CH29">
        <v>161.94</v>
      </c>
      <c r="CI29">
        <v>17.989999999999998</v>
      </c>
      <c r="CJ29">
        <v>0</v>
      </c>
      <c r="CK29">
        <v>1689799871.0999999</v>
      </c>
      <c r="CL29">
        <v>0</v>
      </c>
      <c r="CM29">
        <v>1689799109</v>
      </c>
      <c r="CN29" t="s">
        <v>354</v>
      </c>
      <c r="CO29">
        <v>1689799109</v>
      </c>
      <c r="CP29">
        <v>1689799100</v>
      </c>
      <c r="CQ29">
        <v>21</v>
      </c>
      <c r="CR29">
        <v>0.121</v>
      </c>
      <c r="CS29">
        <v>3.0000000000000001E-3</v>
      </c>
      <c r="CT29">
        <v>-3.5950000000000002</v>
      </c>
      <c r="CU29">
        <v>-0.122</v>
      </c>
      <c r="CV29">
        <v>409</v>
      </c>
      <c r="CW29">
        <v>12</v>
      </c>
      <c r="CX29">
        <v>0.25</v>
      </c>
      <c r="CY29">
        <v>0.05</v>
      </c>
      <c r="CZ29">
        <v>5.8788181249919198</v>
      </c>
      <c r="DA29">
        <v>0.275659718998162</v>
      </c>
      <c r="DB29">
        <v>6.46283962768016E-2</v>
      </c>
      <c r="DC29">
        <v>1</v>
      </c>
      <c r="DD29">
        <v>404.08257142857099</v>
      </c>
      <c r="DE29">
        <v>-0.141974025974485</v>
      </c>
      <c r="DF29">
        <v>3.1536179417376901E-2</v>
      </c>
      <c r="DG29">
        <v>-1</v>
      </c>
      <c r="DH29">
        <v>180.01845</v>
      </c>
      <c r="DI29">
        <v>0.229848238195063</v>
      </c>
      <c r="DJ29">
        <v>0.14500223274143201</v>
      </c>
      <c r="DK29">
        <v>1</v>
      </c>
      <c r="DL29">
        <v>2</v>
      </c>
      <c r="DM29">
        <v>2</v>
      </c>
      <c r="DN29" t="s">
        <v>355</v>
      </c>
      <c r="DO29">
        <v>2.6571099999999999</v>
      </c>
      <c r="DP29">
        <v>2.8295699999999999</v>
      </c>
      <c r="DQ29">
        <v>9.6712199999999998E-2</v>
      </c>
      <c r="DR29">
        <v>9.7112000000000004E-2</v>
      </c>
      <c r="DS29">
        <v>7.8117800000000001E-2</v>
      </c>
      <c r="DT29">
        <v>7.4563299999999999E-2</v>
      </c>
      <c r="DU29">
        <v>28858.3</v>
      </c>
      <c r="DV29">
        <v>30151.7</v>
      </c>
      <c r="DW29">
        <v>29663.4</v>
      </c>
      <c r="DX29">
        <v>31114.799999999999</v>
      </c>
      <c r="DY29">
        <v>35815.300000000003</v>
      </c>
      <c r="DZ29">
        <v>37715.300000000003</v>
      </c>
      <c r="EA29">
        <v>40693.5</v>
      </c>
      <c r="EB29">
        <v>43128.4</v>
      </c>
      <c r="EC29">
        <v>1.8893200000000001</v>
      </c>
      <c r="ED29">
        <v>2.3793700000000002</v>
      </c>
      <c r="EE29">
        <v>1.7635499999999998E-2</v>
      </c>
      <c r="EF29">
        <v>0</v>
      </c>
      <c r="EG29">
        <v>17.618400000000001</v>
      </c>
      <c r="EH29">
        <v>999.9</v>
      </c>
      <c r="EI29">
        <v>45.77</v>
      </c>
      <c r="EJ29">
        <v>22.306000000000001</v>
      </c>
      <c r="EK29">
        <v>12.2189</v>
      </c>
      <c r="EL29">
        <v>61.161900000000003</v>
      </c>
      <c r="EM29">
        <v>17.115400000000001</v>
      </c>
      <c r="EN29">
        <v>1</v>
      </c>
      <c r="EO29">
        <v>-0.50997700000000001</v>
      </c>
      <c r="EP29">
        <v>1.1952700000000001</v>
      </c>
      <c r="EQ29">
        <v>20.297000000000001</v>
      </c>
      <c r="ER29">
        <v>5.24125</v>
      </c>
      <c r="ES29">
        <v>11.829800000000001</v>
      </c>
      <c r="ET29">
        <v>4.9793000000000003</v>
      </c>
      <c r="EU29">
        <v>3.2989999999999999</v>
      </c>
      <c r="EV29">
        <v>65.7</v>
      </c>
      <c r="EW29">
        <v>9999</v>
      </c>
      <c r="EX29">
        <v>4382.8999999999996</v>
      </c>
      <c r="EY29">
        <v>184.8</v>
      </c>
      <c r="EZ29">
        <v>1.8733200000000001</v>
      </c>
      <c r="FA29">
        <v>1.87897</v>
      </c>
      <c r="FB29">
        <v>1.87927</v>
      </c>
      <c r="FC29">
        <v>1.87988</v>
      </c>
      <c r="FD29">
        <v>1.8775500000000001</v>
      </c>
      <c r="FE29">
        <v>1.87683</v>
      </c>
      <c r="FF29">
        <v>1.8773</v>
      </c>
      <c r="FG29">
        <v>1.8748899999999999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-3.5939999999999999</v>
      </c>
      <c r="FV29">
        <v>-0.1222</v>
      </c>
      <c r="FW29">
        <v>-3.5954228736206302</v>
      </c>
      <c r="FX29">
        <v>1.4527828764109799E-4</v>
      </c>
      <c r="FY29">
        <v>-4.3579519040863002E-7</v>
      </c>
      <c r="FZ29">
        <v>2.0799061152897499E-10</v>
      </c>
      <c r="GA29">
        <v>-0.12222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12.6</v>
      </c>
      <c r="GJ29">
        <v>12.8</v>
      </c>
      <c r="GK29">
        <v>1.0424800000000001</v>
      </c>
      <c r="GL29">
        <v>2.51953</v>
      </c>
      <c r="GM29">
        <v>1.54541</v>
      </c>
      <c r="GN29">
        <v>2.2924799999999999</v>
      </c>
      <c r="GO29">
        <v>1.5979000000000001</v>
      </c>
      <c r="GP29">
        <v>2.3791500000000001</v>
      </c>
      <c r="GQ29">
        <v>25.737200000000001</v>
      </c>
      <c r="GR29">
        <v>15.3141</v>
      </c>
      <c r="GS29">
        <v>18</v>
      </c>
      <c r="GT29">
        <v>384.64699999999999</v>
      </c>
      <c r="GU29">
        <v>675.92100000000005</v>
      </c>
      <c r="GV29">
        <v>16.5227</v>
      </c>
      <c r="GW29">
        <v>20.043099999999999</v>
      </c>
      <c r="GX29">
        <v>30.0002</v>
      </c>
      <c r="GY29">
        <v>20.123000000000001</v>
      </c>
      <c r="GZ29">
        <v>20.077500000000001</v>
      </c>
      <c r="HA29">
        <v>20.911100000000001</v>
      </c>
      <c r="HB29">
        <v>0</v>
      </c>
      <c r="HC29">
        <v>-30</v>
      </c>
      <c r="HD29">
        <v>16.544699999999999</v>
      </c>
      <c r="HE29">
        <v>404.08199999999999</v>
      </c>
      <c r="HF29">
        <v>0</v>
      </c>
      <c r="HG29">
        <v>100.965</v>
      </c>
      <c r="HH29">
        <v>99.989500000000007</v>
      </c>
    </row>
    <row r="30" spans="1:216" x14ac:dyDescent="0.2">
      <c r="A30">
        <v>12</v>
      </c>
      <c r="B30">
        <v>1689799928</v>
      </c>
      <c r="C30">
        <v>672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1689799928</v>
      </c>
      <c r="M30">
        <f t="shared" si="0"/>
        <v>1.2510882874761644E-3</v>
      </c>
      <c r="N30">
        <f t="shared" si="1"/>
        <v>1.2510882874761644</v>
      </c>
      <c r="O30">
        <f t="shared" si="2"/>
        <v>4.1270612578679087</v>
      </c>
      <c r="P30">
        <f t="shared" si="3"/>
        <v>400.05</v>
      </c>
      <c r="Q30">
        <f t="shared" si="4"/>
        <v>356.0725747946812</v>
      </c>
      <c r="R30">
        <f t="shared" si="5"/>
        <v>36.095806143570016</v>
      </c>
      <c r="S30">
        <f t="shared" si="6"/>
        <v>40.553887802399998</v>
      </c>
      <c r="T30">
        <f t="shared" si="7"/>
        <v>0.17069958695312093</v>
      </c>
      <c r="U30">
        <f t="shared" si="8"/>
        <v>4.0633744640880316</v>
      </c>
      <c r="V30">
        <f t="shared" si="9"/>
        <v>0.16681354313059321</v>
      </c>
      <c r="W30">
        <f t="shared" si="10"/>
        <v>0.10460024171498185</v>
      </c>
      <c r="X30">
        <f t="shared" si="11"/>
        <v>20.688527609537129</v>
      </c>
      <c r="Y30">
        <f t="shared" si="12"/>
        <v>17.854661245079303</v>
      </c>
      <c r="Z30">
        <f t="shared" si="13"/>
        <v>17.854661245079303</v>
      </c>
      <c r="AA30">
        <f t="shared" si="14"/>
        <v>2.0524223197568334</v>
      </c>
      <c r="AB30">
        <f t="shared" si="15"/>
        <v>62.972510546500679</v>
      </c>
      <c r="AC30">
        <f t="shared" si="16"/>
        <v>1.3047292181935999</v>
      </c>
      <c r="AD30">
        <f t="shared" si="17"/>
        <v>2.0719028142131175</v>
      </c>
      <c r="AE30">
        <f t="shared" si="18"/>
        <v>0.74769310156323354</v>
      </c>
      <c r="AF30">
        <f t="shared" si="19"/>
        <v>-55.172993477698853</v>
      </c>
      <c r="AG30">
        <f t="shared" si="20"/>
        <v>32.890092913507743</v>
      </c>
      <c r="AH30">
        <f t="shared" si="21"/>
        <v>1.5931394964119014</v>
      </c>
      <c r="AI30">
        <f t="shared" si="22"/>
        <v>-1.2334582420834295E-3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55132.217834586285</v>
      </c>
      <c r="AO30">
        <f t="shared" si="26"/>
        <v>125.089</v>
      </c>
      <c r="AP30">
        <f t="shared" si="27"/>
        <v>105.45005699976015</v>
      </c>
      <c r="AQ30">
        <f t="shared" si="28"/>
        <v>0.84300023982732419</v>
      </c>
      <c r="AR30">
        <f t="shared" si="29"/>
        <v>0.16539046286673592</v>
      </c>
      <c r="AS30">
        <v>1689799928</v>
      </c>
      <c r="AT30">
        <v>400.05</v>
      </c>
      <c r="AU30">
        <v>402.91199999999998</v>
      </c>
      <c r="AV30">
        <v>12.870699999999999</v>
      </c>
      <c r="AW30">
        <v>12.1069</v>
      </c>
      <c r="AX30">
        <v>403.64400000000001</v>
      </c>
      <c r="AY30">
        <v>12.992900000000001</v>
      </c>
      <c r="AZ30">
        <v>400.18200000000002</v>
      </c>
      <c r="BA30">
        <v>101.27200000000001</v>
      </c>
      <c r="BB30">
        <v>0.100048</v>
      </c>
      <c r="BC30">
        <v>18.004799999999999</v>
      </c>
      <c r="BD30">
        <v>17.941199999999998</v>
      </c>
      <c r="BE30">
        <v>999.9</v>
      </c>
      <c r="BF30">
        <v>0</v>
      </c>
      <c r="BG30">
        <v>0</v>
      </c>
      <c r="BH30">
        <v>9986.25</v>
      </c>
      <c r="BI30">
        <v>0</v>
      </c>
      <c r="BJ30">
        <v>377.38600000000002</v>
      </c>
      <c r="BK30">
        <v>-2.8622399999999999</v>
      </c>
      <c r="BL30">
        <v>405.26600000000002</v>
      </c>
      <c r="BM30">
        <v>407.85</v>
      </c>
      <c r="BN30">
        <v>0.76373800000000003</v>
      </c>
      <c r="BO30">
        <v>402.91199999999998</v>
      </c>
      <c r="BP30">
        <v>12.1069</v>
      </c>
      <c r="BQ30">
        <v>1.3034399999999999</v>
      </c>
      <c r="BR30">
        <v>1.2261</v>
      </c>
      <c r="BS30">
        <v>10.8386</v>
      </c>
      <c r="BT30">
        <v>9.9222800000000007</v>
      </c>
      <c r="BU30">
        <v>125.089</v>
      </c>
      <c r="BV30">
        <v>0.89998599999999995</v>
      </c>
      <c r="BW30">
        <v>0.10001400000000001</v>
      </c>
      <c r="BX30">
        <v>0</v>
      </c>
      <c r="BY30">
        <v>2.2911000000000001</v>
      </c>
      <c r="BZ30">
        <v>0</v>
      </c>
      <c r="CA30">
        <v>908.13300000000004</v>
      </c>
      <c r="CB30">
        <v>1195.27</v>
      </c>
      <c r="CC30">
        <v>32.875</v>
      </c>
      <c r="CD30">
        <v>37.5</v>
      </c>
      <c r="CE30">
        <v>35.936999999999998</v>
      </c>
      <c r="CF30">
        <v>36</v>
      </c>
      <c r="CG30">
        <v>33.311999999999998</v>
      </c>
      <c r="CH30">
        <v>112.58</v>
      </c>
      <c r="CI30">
        <v>12.51</v>
      </c>
      <c r="CJ30">
        <v>0</v>
      </c>
      <c r="CK30">
        <v>1689799931.7</v>
      </c>
      <c r="CL30">
        <v>0</v>
      </c>
      <c r="CM30">
        <v>1689799109</v>
      </c>
      <c r="CN30" t="s">
        <v>354</v>
      </c>
      <c r="CO30">
        <v>1689799109</v>
      </c>
      <c r="CP30">
        <v>1689799100</v>
      </c>
      <c r="CQ30">
        <v>21</v>
      </c>
      <c r="CR30">
        <v>0.121</v>
      </c>
      <c r="CS30">
        <v>3.0000000000000001E-3</v>
      </c>
      <c r="CT30">
        <v>-3.5950000000000002</v>
      </c>
      <c r="CU30">
        <v>-0.122</v>
      </c>
      <c r="CV30">
        <v>409</v>
      </c>
      <c r="CW30">
        <v>12</v>
      </c>
      <c r="CX30">
        <v>0.25</v>
      </c>
      <c r="CY30">
        <v>0.05</v>
      </c>
      <c r="CZ30">
        <v>4.0581547497676196</v>
      </c>
      <c r="DA30">
        <v>0.20944200900169499</v>
      </c>
      <c r="DB30">
        <v>9.5377875913863305E-2</v>
      </c>
      <c r="DC30">
        <v>1</v>
      </c>
      <c r="DD30">
        <v>402.98230000000001</v>
      </c>
      <c r="DE30">
        <v>-0.34042105263144301</v>
      </c>
      <c r="DF30">
        <v>5.1629545804701998E-2</v>
      </c>
      <c r="DG30">
        <v>-1</v>
      </c>
      <c r="DH30">
        <v>125.01666666666701</v>
      </c>
      <c r="DI30">
        <v>8.7611490851283794E-3</v>
      </c>
      <c r="DJ30">
        <v>0.13349918256690499</v>
      </c>
      <c r="DK30">
        <v>1</v>
      </c>
      <c r="DL30">
        <v>2</v>
      </c>
      <c r="DM30">
        <v>2</v>
      </c>
      <c r="DN30" t="s">
        <v>355</v>
      </c>
      <c r="DO30">
        <v>2.6572399999999998</v>
      </c>
      <c r="DP30">
        <v>2.8297099999999999</v>
      </c>
      <c r="DQ30">
        <v>9.6694100000000005E-2</v>
      </c>
      <c r="DR30">
        <v>9.69024E-2</v>
      </c>
      <c r="DS30">
        <v>7.8227000000000005E-2</v>
      </c>
      <c r="DT30">
        <v>7.4679999999999996E-2</v>
      </c>
      <c r="DU30">
        <v>28857.599999999999</v>
      </c>
      <c r="DV30">
        <v>30157.5</v>
      </c>
      <c r="DW30">
        <v>29662.2</v>
      </c>
      <c r="DX30">
        <v>31113.599999999999</v>
      </c>
      <c r="DY30">
        <v>35809.5</v>
      </c>
      <c r="DZ30">
        <v>37708.9</v>
      </c>
      <c r="EA30">
        <v>40691.699999999997</v>
      </c>
      <c r="EB30">
        <v>43126.6</v>
      </c>
      <c r="EC30">
        <v>1.88948</v>
      </c>
      <c r="ED30">
        <v>2.3788800000000001</v>
      </c>
      <c r="EE30">
        <v>1.7851599999999999E-2</v>
      </c>
      <c r="EF30">
        <v>0</v>
      </c>
      <c r="EG30">
        <v>17.6448</v>
      </c>
      <c r="EH30">
        <v>999.9</v>
      </c>
      <c r="EI30">
        <v>45.77</v>
      </c>
      <c r="EJ30">
        <v>22.346</v>
      </c>
      <c r="EK30">
        <v>12.2491</v>
      </c>
      <c r="EL30">
        <v>61.061900000000001</v>
      </c>
      <c r="EM30">
        <v>16.506399999999999</v>
      </c>
      <c r="EN30">
        <v>1</v>
      </c>
      <c r="EO30">
        <v>-0.50744900000000004</v>
      </c>
      <c r="EP30">
        <v>1.54982</v>
      </c>
      <c r="EQ30">
        <v>20.293800000000001</v>
      </c>
      <c r="ER30">
        <v>5.2413999999999996</v>
      </c>
      <c r="ES30">
        <v>11.8294</v>
      </c>
      <c r="ET30">
        <v>4.9793000000000003</v>
      </c>
      <c r="EU30">
        <v>3.2989999999999999</v>
      </c>
      <c r="EV30">
        <v>65.7</v>
      </c>
      <c r="EW30">
        <v>9999</v>
      </c>
      <c r="EX30">
        <v>4384.5</v>
      </c>
      <c r="EY30">
        <v>184.8</v>
      </c>
      <c r="EZ30">
        <v>1.8733200000000001</v>
      </c>
      <c r="FA30">
        <v>1.87897</v>
      </c>
      <c r="FB30">
        <v>1.87927</v>
      </c>
      <c r="FC30">
        <v>1.87988</v>
      </c>
      <c r="FD30">
        <v>1.87758</v>
      </c>
      <c r="FE30">
        <v>1.87683</v>
      </c>
      <c r="FF30">
        <v>1.8773</v>
      </c>
      <c r="FG30">
        <v>1.8749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-3.5939999999999999</v>
      </c>
      <c r="FV30">
        <v>-0.1222</v>
      </c>
      <c r="FW30">
        <v>-3.5954228736206302</v>
      </c>
      <c r="FX30">
        <v>1.4527828764109799E-4</v>
      </c>
      <c r="FY30">
        <v>-4.3579519040863002E-7</v>
      </c>
      <c r="FZ30">
        <v>2.0799061152897499E-10</v>
      </c>
      <c r="GA30">
        <v>-0.12222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13.7</v>
      </c>
      <c r="GJ30">
        <v>13.8</v>
      </c>
      <c r="GK30">
        <v>1.0400400000000001</v>
      </c>
      <c r="GL30">
        <v>2.51953</v>
      </c>
      <c r="GM30">
        <v>1.54541</v>
      </c>
      <c r="GN30">
        <v>2.2924799999999999</v>
      </c>
      <c r="GO30">
        <v>1.5979000000000001</v>
      </c>
      <c r="GP30">
        <v>2.34863</v>
      </c>
      <c r="GQ30">
        <v>25.778300000000002</v>
      </c>
      <c r="GR30">
        <v>15.305300000000001</v>
      </c>
      <c r="GS30">
        <v>18</v>
      </c>
      <c r="GT30">
        <v>384.89</v>
      </c>
      <c r="GU30">
        <v>675.80899999999997</v>
      </c>
      <c r="GV30">
        <v>16.5746</v>
      </c>
      <c r="GW30">
        <v>20.068000000000001</v>
      </c>
      <c r="GX30">
        <v>30.000299999999999</v>
      </c>
      <c r="GY30">
        <v>20.1465</v>
      </c>
      <c r="GZ30">
        <v>20.099599999999999</v>
      </c>
      <c r="HA30">
        <v>20.8673</v>
      </c>
      <c r="HB30">
        <v>0</v>
      </c>
      <c r="HC30">
        <v>-30</v>
      </c>
      <c r="HD30">
        <v>16.564599999999999</v>
      </c>
      <c r="HE30">
        <v>402.95</v>
      </c>
      <c r="HF30">
        <v>0</v>
      </c>
      <c r="HG30">
        <v>100.961</v>
      </c>
      <c r="HH30">
        <v>99.985500000000002</v>
      </c>
    </row>
    <row r="31" spans="1:216" x14ac:dyDescent="0.2">
      <c r="A31">
        <v>13</v>
      </c>
      <c r="B31">
        <v>1689799989</v>
      </c>
      <c r="C31">
        <v>733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1689799989</v>
      </c>
      <c r="M31">
        <f t="shared" si="0"/>
        <v>1.2452203662314629E-3</v>
      </c>
      <c r="N31">
        <f t="shared" si="1"/>
        <v>1.2452203662314629</v>
      </c>
      <c r="O31">
        <f t="shared" si="2"/>
        <v>3.420178129967459</v>
      </c>
      <c r="P31">
        <f t="shared" si="3"/>
        <v>400.00299999999999</v>
      </c>
      <c r="Q31">
        <f t="shared" si="4"/>
        <v>362.93145430940262</v>
      </c>
      <c r="R31">
        <f t="shared" si="5"/>
        <v>36.789907096870209</v>
      </c>
      <c r="S31">
        <f t="shared" si="6"/>
        <v>40.547803266243697</v>
      </c>
      <c r="T31">
        <f t="shared" si="7"/>
        <v>0.17148481868840609</v>
      </c>
      <c r="U31">
        <f t="shared" si="8"/>
        <v>4.0638275444034235</v>
      </c>
      <c r="V31">
        <f t="shared" si="9"/>
        <v>0.16756380928201409</v>
      </c>
      <c r="W31">
        <f t="shared" si="10"/>
        <v>0.10507220073260368</v>
      </c>
      <c r="X31">
        <f t="shared" si="11"/>
        <v>16.543787999999999</v>
      </c>
      <c r="Y31">
        <f t="shared" si="12"/>
        <v>17.816558578162525</v>
      </c>
      <c r="Z31">
        <f t="shared" si="13"/>
        <v>17.816558578162525</v>
      </c>
      <c r="AA31">
        <f t="shared" si="14"/>
        <v>2.0475041385648276</v>
      </c>
      <c r="AB31">
        <f t="shared" si="15"/>
        <v>63.150002879876098</v>
      </c>
      <c r="AC31">
        <f t="shared" si="16"/>
        <v>1.3066634341805801</v>
      </c>
      <c r="AD31">
        <f t="shared" si="17"/>
        <v>2.0691423192269913</v>
      </c>
      <c r="AE31">
        <f t="shared" si="18"/>
        <v>0.74084070438424754</v>
      </c>
      <c r="AF31">
        <f t="shared" si="19"/>
        <v>-54.914218150807514</v>
      </c>
      <c r="AG31">
        <f t="shared" si="20"/>
        <v>36.596949857711273</v>
      </c>
      <c r="AH31">
        <f t="shared" si="21"/>
        <v>1.7719537570052133</v>
      </c>
      <c r="AI31">
        <f t="shared" si="22"/>
        <v>-1.5265360910277082E-3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55144.506786920319</v>
      </c>
      <c r="AO31">
        <f t="shared" si="26"/>
        <v>100.03</v>
      </c>
      <c r="AP31">
        <f t="shared" si="27"/>
        <v>84.325199999999995</v>
      </c>
      <c r="AQ31">
        <f t="shared" si="28"/>
        <v>0.84299910026991898</v>
      </c>
      <c r="AR31">
        <f t="shared" si="29"/>
        <v>0.16538826352094371</v>
      </c>
      <c r="AS31">
        <v>1689799989</v>
      </c>
      <c r="AT31">
        <v>400.00299999999999</v>
      </c>
      <c r="AU31">
        <v>402.42599999999999</v>
      </c>
      <c r="AV31">
        <v>12.8902</v>
      </c>
      <c r="AW31">
        <v>12.130100000000001</v>
      </c>
      <c r="AX31">
        <v>403.59699999999998</v>
      </c>
      <c r="AY31">
        <v>13.0124</v>
      </c>
      <c r="AZ31">
        <v>400.23599999999999</v>
      </c>
      <c r="BA31">
        <v>101.26900000000001</v>
      </c>
      <c r="BB31">
        <v>9.97479E-2</v>
      </c>
      <c r="BC31">
        <v>17.983599999999999</v>
      </c>
      <c r="BD31">
        <v>17.927399999999999</v>
      </c>
      <c r="BE31">
        <v>999.9</v>
      </c>
      <c r="BF31">
        <v>0</v>
      </c>
      <c r="BG31">
        <v>0</v>
      </c>
      <c r="BH31">
        <v>9988.1200000000008</v>
      </c>
      <c r="BI31">
        <v>0</v>
      </c>
      <c r="BJ31">
        <v>376.63200000000001</v>
      </c>
      <c r="BK31">
        <v>-2.4230700000000001</v>
      </c>
      <c r="BL31">
        <v>405.22699999999998</v>
      </c>
      <c r="BM31">
        <v>407.36799999999999</v>
      </c>
      <c r="BN31">
        <v>0.76009700000000002</v>
      </c>
      <c r="BO31">
        <v>402.42599999999999</v>
      </c>
      <c r="BP31">
        <v>12.130100000000001</v>
      </c>
      <c r="BQ31">
        <v>1.3053699999999999</v>
      </c>
      <c r="BR31">
        <v>1.2283999999999999</v>
      </c>
      <c r="BS31">
        <v>10.860799999999999</v>
      </c>
      <c r="BT31">
        <v>9.9502199999999998</v>
      </c>
      <c r="BU31">
        <v>100.03</v>
      </c>
      <c r="BV31">
        <v>0.90007899999999996</v>
      </c>
      <c r="BW31">
        <v>9.9920499999999995E-2</v>
      </c>
      <c r="BX31">
        <v>0</v>
      </c>
      <c r="BY31">
        <v>2.4887999999999999</v>
      </c>
      <c r="BZ31">
        <v>0</v>
      </c>
      <c r="CA31">
        <v>837.97500000000002</v>
      </c>
      <c r="CB31">
        <v>955.83600000000001</v>
      </c>
      <c r="CC31">
        <v>32.5</v>
      </c>
      <c r="CD31">
        <v>37.25</v>
      </c>
      <c r="CE31">
        <v>35.561999999999998</v>
      </c>
      <c r="CF31">
        <v>35.75</v>
      </c>
      <c r="CG31">
        <v>33</v>
      </c>
      <c r="CH31">
        <v>90.03</v>
      </c>
      <c r="CI31">
        <v>10</v>
      </c>
      <c r="CJ31">
        <v>0</v>
      </c>
      <c r="CK31">
        <v>1689799992.9000001</v>
      </c>
      <c r="CL31">
        <v>0</v>
      </c>
      <c r="CM31">
        <v>1689799109</v>
      </c>
      <c r="CN31" t="s">
        <v>354</v>
      </c>
      <c r="CO31">
        <v>1689799109</v>
      </c>
      <c r="CP31">
        <v>1689799100</v>
      </c>
      <c r="CQ31">
        <v>21</v>
      </c>
      <c r="CR31">
        <v>0.121</v>
      </c>
      <c r="CS31">
        <v>3.0000000000000001E-3</v>
      </c>
      <c r="CT31">
        <v>-3.5950000000000002</v>
      </c>
      <c r="CU31">
        <v>-0.122</v>
      </c>
      <c r="CV31">
        <v>409</v>
      </c>
      <c r="CW31">
        <v>12</v>
      </c>
      <c r="CX31">
        <v>0.25</v>
      </c>
      <c r="CY31">
        <v>0.05</v>
      </c>
      <c r="CZ31">
        <v>3.3072766400729399</v>
      </c>
      <c r="DA31">
        <v>0.31954039114489002</v>
      </c>
      <c r="DB31">
        <v>4.4387232669753897E-2</v>
      </c>
      <c r="DC31">
        <v>1</v>
      </c>
      <c r="DD31">
        <v>402.41566666666699</v>
      </c>
      <c r="DE31">
        <v>4.7142857143127402E-2</v>
      </c>
      <c r="DF31">
        <v>1.7977057689589501E-2</v>
      </c>
      <c r="DG31">
        <v>-1</v>
      </c>
      <c r="DH31">
        <v>100.00460952381</v>
      </c>
      <c r="DI31">
        <v>0.127598852853994</v>
      </c>
      <c r="DJ31">
        <v>8.8259276618933694E-2</v>
      </c>
      <c r="DK31">
        <v>1</v>
      </c>
      <c r="DL31">
        <v>2</v>
      </c>
      <c r="DM31">
        <v>2</v>
      </c>
      <c r="DN31" t="s">
        <v>355</v>
      </c>
      <c r="DO31">
        <v>2.6573699999999998</v>
      </c>
      <c r="DP31">
        <v>2.8294299999999999</v>
      </c>
      <c r="DQ31">
        <v>9.6677100000000002E-2</v>
      </c>
      <c r="DR31">
        <v>9.6805199999999994E-2</v>
      </c>
      <c r="DS31">
        <v>7.8309400000000001E-2</v>
      </c>
      <c r="DT31">
        <v>7.4781200000000006E-2</v>
      </c>
      <c r="DU31">
        <v>28856.799999999999</v>
      </c>
      <c r="DV31">
        <v>30159.200000000001</v>
      </c>
      <c r="DW31">
        <v>29660.9</v>
      </c>
      <c r="DX31">
        <v>31112.2</v>
      </c>
      <c r="DY31">
        <v>35805.1</v>
      </c>
      <c r="DZ31">
        <v>37702.800000000003</v>
      </c>
      <c r="EA31">
        <v>40690.400000000001</v>
      </c>
      <c r="EB31">
        <v>43124.4</v>
      </c>
      <c r="EC31">
        <v>1.8888</v>
      </c>
      <c r="ED31">
        <v>2.37853</v>
      </c>
      <c r="EE31">
        <v>1.7791999999999999E-2</v>
      </c>
      <c r="EF31">
        <v>0</v>
      </c>
      <c r="EG31">
        <v>17.632000000000001</v>
      </c>
      <c r="EH31">
        <v>999.9</v>
      </c>
      <c r="EI31">
        <v>45.77</v>
      </c>
      <c r="EJ31">
        <v>22.366</v>
      </c>
      <c r="EK31">
        <v>12.2643</v>
      </c>
      <c r="EL31">
        <v>61.1419</v>
      </c>
      <c r="EM31">
        <v>16.354199999999999</v>
      </c>
      <c r="EN31">
        <v>1</v>
      </c>
      <c r="EO31">
        <v>-0.50668400000000002</v>
      </c>
      <c r="EP31">
        <v>1.1293500000000001</v>
      </c>
      <c r="EQ31">
        <v>20.297799999999999</v>
      </c>
      <c r="ER31">
        <v>5.24125</v>
      </c>
      <c r="ES31">
        <v>11.8292</v>
      </c>
      <c r="ET31">
        <v>4.9793000000000003</v>
      </c>
      <c r="EU31">
        <v>3.2989999999999999</v>
      </c>
      <c r="EV31">
        <v>65.7</v>
      </c>
      <c r="EW31">
        <v>9999</v>
      </c>
      <c r="EX31">
        <v>4385.8</v>
      </c>
      <c r="EY31">
        <v>184.8</v>
      </c>
      <c r="EZ31">
        <v>1.8733200000000001</v>
      </c>
      <c r="FA31">
        <v>1.87897</v>
      </c>
      <c r="FB31">
        <v>1.87927</v>
      </c>
      <c r="FC31">
        <v>1.87988</v>
      </c>
      <c r="FD31">
        <v>1.8775500000000001</v>
      </c>
      <c r="FE31">
        <v>1.87683</v>
      </c>
      <c r="FF31">
        <v>1.8772899999999999</v>
      </c>
      <c r="FG31">
        <v>1.8748499999999999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-3.5939999999999999</v>
      </c>
      <c r="FV31">
        <v>-0.1222</v>
      </c>
      <c r="FW31">
        <v>-3.5954228736206302</v>
      </c>
      <c r="FX31">
        <v>1.4527828764109799E-4</v>
      </c>
      <c r="FY31">
        <v>-4.3579519040863002E-7</v>
      </c>
      <c r="FZ31">
        <v>2.0799061152897499E-10</v>
      </c>
      <c r="GA31">
        <v>-0.12222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14.7</v>
      </c>
      <c r="GJ31">
        <v>14.8</v>
      </c>
      <c r="GK31">
        <v>1.0376000000000001</v>
      </c>
      <c r="GL31">
        <v>2.52075</v>
      </c>
      <c r="GM31">
        <v>1.54541</v>
      </c>
      <c r="GN31">
        <v>2.2924799999999999</v>
      </c>
      <c r="GO31">
        <v>1.5979000000000001</v>
      </c>
      <c r="GP31">
        <v>2.33643</v>
      </c>
      <c r="GQ31">
        <v>25.7988</v>
      </c>
      <c r="GR31">
        <v>15.2966</v>
      </c>
      <c r="GS31">
        <v>18</v>
      </c>
      <c r="GT31">
        <v>384.72500000000002</v>
      </c>
      <c r="GU31">
        <v>675.80899999999997</v>
      </c>
      <c r="GV31">
        <v>16.703900000000001</v>
      </c>
      <c r="GW31">
        <v>20.088799999999999</v>
      </c>
      <c r="GX31">
        <v>30.000299999999999</v>
      </c>
      <c r="GY31">
        <v>20.167200000000001</v>
      </c>
      <c r="GZ31">
        <v>20.1204</v>
      </c>
      <c r="HA31">
        <v>20.842500000000001</v>
      </c>
      <c r="HB31">
        <v>0</v>
      </c>
      <c r="HC31">
        <v>-30</v>
      </c>
      <c r="HD31">
        <v>16.7057</v>
      </c>
      <c r="HE31">
        <v>402.42500000000001</v>
      </c>
      <c r="HF31">
        <v>0</v>
      </c>
      <c r="HG31">
        <v>100.95699999999999</v>
      </c>
      <c r="HH31">
        <v>99.980500000000006</v>
      </c>
    </row>
    <row r="32" spans="1:216" x14ac:dyDescent="0.2">
      <c r="A32">
        <v>14</v>
      </c>
      <c r="B32">
        <v>1689800050</v>
      </c>
      <c r="C32">
        <v>794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1689800050</v>
      </c>
      <c r="M32">
        <f t="shared" si="0"/>
        <v>1.2320675519990846E-3</v>
      </c>
      <c r="N32">
        <f t="shared" si="1"/>
        <v>1.2320675519990845</v>
      </c>
      <c r="O32">
        <f t="shared" si="2"/>
        <v>2.2653798013436401</v>
      </c>
      <c r="P32">
        <f t="shared" si="3"/>
        <v>400.05500000000001</v>
      </c>
      <c r="Q32">
        <f t="shared" si="4"/>
        <v>373.68958070382638</v>
      </c>
      <c r="R32">
        <f t="shared" si="5"/>
        <v>37.880515676029461</v>
      </c>
      <c r="S32">
        <f t="shared" si="6"/>
        <v>40.553150211551504</v>
      </c>
      <c r="T32">
        <f t="shared" si="7"/>
        <v>0.16968803975072738</v>
      </c>
      <c r="U32">
        <f t="shared" si="8"/>
        <v>4.0808962628372552</v>
      </c>
      <c r="V32">
        <f t="shared" si="9"/>
        <v>0.16586344775531406</v>
      </c>
      <c r="W32">
        <f t="shared" si="10"/>
        <v>0.1040010995558774</v>
      </c>
      <c r="X32">
        <f t="shared" si="11"/>
        <v>12.405349495160644</v>
      </c>
      <c r="Y32">
        <f t="shared" si="12"/>
        <v>17.828698114022707</v>
      </c>
      <c r="Z32">
        <f t="shared" si="13"/>
        <v>17.828698114022707</v>
      </c>
      <c r="AA32">
        <f t="shared" si="14"/>
        <v>2.0490699509863175</v>
      </c>
      <c r="AB32">
        <f t="shared" si="15"/>
        <v>63.134351308234429</v>
      </c>
      <c r="AC32">
        <f t="shared" si="16"/>
        <v>1.3085513378182401</v>
      </c>
      <c r="AD32">
        <f t="shared" si="17"/>
        <v>2.0726455736111595</v>
      </c>
      <c r="AE32">
        <f t="shared" si="18"/>
        <v>0.74051861316807743</v>
      </c>
      <c r="AF32">
        <f t="shared" si="19"/>
        <v>-54.334179043159629</v>
      </c>
      <c r="AG32">
        <f t="shared" si="20"/>
        <v>39.998101913259674</v>
      </c>
      <c r="AH32">
        <f t="shared" si="21"/>
        <v>1.9289191239224706</v>
      </c>
      <c r="AI32">
        <f t="shared" si="22"/>
        <v>-1.8085108168435227E-3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55453.639743862652</v>
      </c>
      <c r="AO32">
        <f t="shared" si="26"/>
        <v>75.013999999999996</v>
      </c>
      <c r="AP32">
        <f t="shared" si="27"/>
        <v>63.23617196640447</v>
      </c>
      <c r="AQ32">
        <f t="shared" si="28"/>
        <v>0.84299160111985061</v>
      </c>
      <c r="AR32">
        <f t="shared" si="29"/>
        <v>0.16537379016131182</v>
      </c>
      <c r="AS32">
        <v>1689800050</v>
      </c>
      <c r="AT32">
        <v>400.05500000000001</v>
      </c>
      <c r="AU32">
        <v>401.76100000000002</v>
      </c>
      <c r="AV32">
        <v>12.908799999999999</v>
      </c>
      <c r="AW32">
        <v>12.156599999999999</v>
      </c>
      <c r="AX32">
        <v>403.649</v>
      </c>
      <c r="AY32">
        <v>13.031000000000001</v>
      </c>
      <c r="AZ32">
        <v>400.16</v>
      </c>
      <c r="BA32">
        <v>101.26900000000001</v>
      </c>
      <c r="BB32">
        <v>9.9937300000000007E-2</v>
      </c>
      <c r="BC32">
        <v>18.0105</v>
      </c>
      <c r="BD32">
        <v>17.934999999999999</v>
      </c>
      <c r="BE32">
        <v>999.9</v>
      </c>
      <c r="BF32">
        <v>0</v>
      </c>
      <c r="BG32">
        <v>0</v>
      </c>
      <c r="BH32">
        <v>10047.5</v>
      </c>
      <c r="BI32">
        <v>0</v>
      </c>
      <c r="BJ32">
        <v>374.714</v>
      </c>
      <c r="BK32">
        <v>-1.7060200000000001</v>
      </c>
      <c r="BL32">
        <v>405.28699999999998</v>
      </c>
      <c r="BM32">
        <v>406.70499999999998</v>
      </c>
      <c r="BN32">
        <v>0.75220799999999999</v>
      </c>
      <c r="BO32">
        <v>401.76100000000002</v>
      </c>
      <c r="BP32">
        <v>12.156599999999999</v>
      </c>
      <c r="BQ32">
        <v>1.3072699999999999</v>
      </c>
      <c r="BR32">
        <v>1.23109</v>
      </c>
      <c r="BS32">
        <v>10.8826</v>
      </c>
      <c r="BT32">
        <v>9.98292</v>
      </c>
      <c r="BU32">
        <v>75.013999999999996</v>
      </c>
      <c r="BV32">
        <v>0.90023699999999995</v>
      </c>
      <c r="BW32">
        <v>9.9763500000000005E-2</v>
      </c>
      <c r="BX32">
        <v>0</v>
      </c>
      <c r="BY32">
        <v>2.1976</v>
      </c>
      <c r="BZ32">
        <v>0</v>
      </c>
      <c r="CA32">
        <v>759.22900000000004</v>
      </c>
      <c r="CB32">
        <v>716.822</v>
      </c>
      <c r="CC32">
        <v>32.061999999999998</v>
      </c>
      <c r="CD32">
        <v>37</v>
      </c>
      <c r="CE32">
        <v>35.186999999999998</v>
      </c>
      <c r="CF32">
        <v>35.5</v>
      </c>
      <c r="CG32">
        <v>32.625</v>
      </c>
      <c r="CH32">
        <v>67.53</v>
      </c>
      <c r="CI32">
        <v>7.48</v>
      </c>
      <c r="CJ32">
        <v>0</v>
      </c>
      <c r="CK32">
        <v>1689800054.0999999</v>
      </c>
      <c r="CL32">
        <v>0</v>
      </c>
      <c r="CM32">
        <v>1689799109</v>
      </c>
      <c r="CN32" t="s">
        <v>354</v>
      </c>
      <c r="CO32">
        <v>1689799109</v>
      </c>
      <c r="CP32">
        <v>1689799100</v>
      </c>
      <c r="CQ32">
        <v>21</v>
      </c>
      <c r="CR32">
        <v>0.121</v>
      </c>
      <c r="CS32">
        <v>3.0000000000000001E-3</v>
      </c>
      <c r="CT32">
        <v>-3.5950000000000002</v>
      </c>
      <c r="CU32">
        <v>-0.122</v>
      </c>
      <c r="CV32">
        <v>409</v>
      </c>
      <c r="CW32">
        <v>12</v>
      </c>
      <c r="CX32">
        <v>0.25</v>
      </c>
      <c r="CY32">
        <v>0.05</v>
      </c>
      <c r="CZ32">
        <v>2.2221323787781002</v>
      </c>
      <c r="DA32">
        <v>7.3275944536444607E-2</v>
      </c>
      <c r="DB32">
        <v>8.3565697495599001E-2</v>
      </c>
      <c r="DC32">
        <v>1</v>
      </c>
      <c r="DD32">
        <v>401.7842</v>
      </c>
      <c r="DE32">
        <v>-0.140300751879568</v>
      </c>
      <c r="DF32">
        <v>4.2443609648566999E-2</v>
      </c>
      <c r="DG32">
        <v>-1</v>
      </c>
      <c r="DH32">
        <v>74.985849999999999</v>
      </c>
      <c r="DI32">
        <v>1.2431663180507001E-4</v>
      </c>
      <c r="DJ32">
        <v>8.9044570300496798E-2</v>
      </c>
      <c r="DK32">
        <v>1</v>
      </c>
      <c r="DL32">
        <v>2</v>
      </c>
      <c r="DM32">
        <v>2</v>
      </c>
      <c r="DN32" t="s">
        <v>355</v>
      </c>
      <c r="DO32">
        <v>2.6571400000000001</v>
      </c>
      <c r="DP32">
        <v>2.83013</v>
      </c>
      <c r="DQ32">
        <v>9.6682599999999994E-2</v>
      </c>
      <c r="DR32">
        <v>9.6680000000000002E-2</v>
      </c>
      <c r="DS32">
        <v>7.8391500000000003E-2</v>
      </c>
      <c r="DT32">
        <v>7.4901599999999999E-2</v>
      </c>
      <c r="DU32">
        <v>28856.1</v>
      </c>
      <c r="DV32">
        <v>30161.8</v>
      </c>
      <c r="DW32">
        <v>29660.400000000001</v>
      </c>
      <c r="DX32">
        <v>31110.6</v>
      </c>
      <c r="DY32">
        <v>35801.599999999999</v>
      </c>
      <c r="DZ32">
        <v>37696.400000000001</v>
      </c>
      <c r="EA32">
        <v>40690.1</v>
      </c>
      <c r="EB32">
        <v>43122.7</v>
      </c>
      <c r="EC32">
        <v>1.88883</v>
      </c>
      <c r="ED32">
        <v>2.3778299999999999</v>
      </c>
      <c r="EE32">
        <v>1.7128899999999999E-2</v>
      </c>
      <c r="EF32">
        <v>0</v>
      </c>
      <c r="EG32">
        <v>17.650600000000001</v>
      </c>
      <c r="EH32">
        <v>999.9</v>
      </c>
      <c r="EI32">
        <v>45.77</v>
      </c>
      <c r="EJ32">
        <v>22.416</v>
      </c>
      <c r="EK32">
        <v>12.3011</v>
      </c>
      <c r="EL32">
        <v>61.131900000000002</v>
      </c>
      <c r="EM32">
        <v>17.159500000000001</v>
      </c>
      <c r="EN32">
        <v>1</v>
      </c>
      <c r="EO32">
        <v>-0.50519800000000004</v>
      </c>
      <c r="EP32">
        <v>1.3384799999999999</v>
      </c>
      <c r="EQ32">
        <v>20.296399999999998</v>
      </c>
      <c r="ER32">
        <v>5.24125</v>
      </c>
      <c r="ES32">
        <v>11.8271</v>
      </c>
      <c r="ET32">
        <v>4.9795499999999997</v>
      </c>
      <c r="EU32">
        <v>3.2989999999999999</v>
      </c>
      <c r="EV32">
        <v>65.8</v>
      </c>
      <c r="EW32">
        <v>9999</v>
      </c>
      <c r="EX32">
        <v>4387.3999999999996</v>
      </c>
      <c r="EY32">
        <v>184.8</v>
      </c>
      <c r="EZ32">
        <v>1.8733200000000001</v>
      </c>
      <c r="FA32">
        <v>1.87897</v>
      </c>
      <c r="FB32">
        <v>1.87927</v>
      </c>
      <c r="FC32">
        <v>1.87988</v>
      </c>
      <c r="FD32">
        <v>1.87757</v>
      </c>
      <c r="FE32">
        <v>1.87683</v>
      </c>
      <c r="FF32">
        <v>1.8772899999999999</v>
      </c>
      <c r="FG32">
        <v>1.87487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-3.5939999999999999</v>
      </c>
      <c r="FV32">
        <v>-0.1222</v>
      </c>
      <c r="FW32">
        <v>-3.5954228736206302</v>
      </c>
      <c r="FX32">
        <v>1.4527828764109799E-4</v>
      </c>
      <c r="FY32">
        <v>-4.3579519040863002E-7</v>
      </c>
      <c r="FZ32">
        <v>2.0799061152897499E-10</v>
      </c>
      <c r="GA32">
        <v>-0.12222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15.7</v>
      </c>
      <c r="GJ32">
        <v>15.8</v>
      </c>
      <c r="GK32">
        <v>1.0363800000000001</v>
      </c>
      <c r="GL32">
        <v>2.5158700000000001</v>
      </c>
      <c r="GM32">
        <v>1.54541</v>
      </c>
      <c r="GN32">
        <v>2.2912599999999999</v>
      </c>
      <c r="GO32">
        <v>1.5979000000000001</v>
      </c>
      <c r="GP32">
        <v>2.4096700000000002</v>
      </c>
      <c r="GQ32">
        <v>25.8399</v>
      </c>
      <c r="GR32">
        <v>15.2966</v>
      </c>
      <c r="GS32">
        <v>18</v>
      </c>
      <c r="GT32">
        <v>384.86500000000001</v>
      </c>
      <c r="GU32">
        <v>675.476</v>
      </c>
      <c r="GV32">
        <v>16.626899999999999</v>
      </c>
      <c r="GW32">
        <v>20.106000000000002</v>
      </c>
      <c r="GX32">
        <v>30.0002</v>
      </c>
      <c r="GY32">
        <v>20.185400000000001</v>
      </c>
      <c r="GZ32">
        <v>20.139099999999999</v>
      </c>
      <c r="HA32">
        <v>20.814699999999998</v>
      </c>
      <c r="HB32">
        <v>0</v>
      </c>
      <c r="HC32">
        <v>-30</v>
      </c>
      <c r="HD32">
        <v>16.622</v>
      </c>
      <c r="HE32">
        <v>401.71499999999997</v>
      </c>
      <c r="HF32">
        <v>0</v>
      </c>
      <c r="HG32">
        <v>100.956</v>
      </c>
      <c r="HH32">
        <v>99.976200000000006</v>
      </c>
    </row>
    <row r="33" spans="1:216" x14ac:dyDescent="0.2">
      <c r="A33">
        <v>15</v>
      </c>
      <c r="B33">
        <v>1689800111</v>
      </c>
      <c r="C33">
        <v>855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1689800111</v>
      </c>
      <c r="M33">
        <f t="shared" si="0"/>
        <v>1.217074819376888E-3</v>
      </c>
      <c r="N33">
        <f t="shared" si="1"/>
        <v>1.2170748193768881</v>
      </c>
      <c r="O33">
        <f t="shared" si="2"/>
        <v>1.6479744355832455</v>
      </c>
      <c r="P33">
        <f t="shared" si="3"/>
        <v>400.04899999999998</v>
      </c>
      <c r="Q33">
        <f t="shared" si="4"/>
        <v>379.59505469381651</v>
      </c>
      <c r="R33">
        <f t="shared" si="5"/>
        <v>38.478452905414009</v>
      </c>
      <c r="S33">
        <f t="shared" si="6"/>
        <v>40.551810188292002</v>
      </c>
      <c r="T33">
        <f t="shared" si="7"/>
        <v>0.1693072711614822</v>
      </c>
      <c r="U33">
        <f t="shared" si="8"/>
        <v>4.0675342697655656</v>
      </c>
      <c r="V33">
        <f t="shared" si="9"/>
        <v>0.16548741245587589</v>
      </c>
      <c r="W33">
        <f t="shared" si="10"/>
        <v>0.10376565387920456</v>
      </c>
      <c r="X33">
        <f t="shared" si="11"/>
        <v>9.9255087060089959</v>
      </c>
      <c r="Y33">
        <f t="shared" si="12"/>
        <v>17.782914738627188</v>
      </c>
      <c r="Z33">
        <f t="shared" si="13"/>
        <v>17.782914738627188</v>
      </c>
      <c r="AA33">
        <f t="shared" si="14"/>
        <v>2.0431700879334249</v>
      </c>
      <c r="AB33">
        <f t="shared" si="15"/>
        <v>63.35256452661806</v>
      </c>
      <c r="AC33">
        <f t="shared" si="16"/>
        <v>1.3099975468164</v>
      </c>
      <c r="AD33">
        <f t="shared" si="17"/>
        <v>2.0677892940955762</v>
      </c>
      <c r="AE33">
        <f t="shared" si="18"/>
        <v>0.7331725411170249</v>
      </c>
      <c r="AF33">
        <f t="shared" si="19"/>
        <v>-53.672999534520763</v>
      </c>
      <c r="AG33">
        <f t="shared" si="20"/>
        <v>41.727447089614564</v>
      </c>
      <c r="AH33">
        <f t="shared" si="21"/>
        <v>2.018063056502037</v>
      </c>
      <c r="AI33">
        <f t="shared" si="22"/>
        <v>-1.980682395164024E-3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55214.660403179209</v>
      </c>
      <c r="AO33">
        <f t="shared" si="26"/>
        <v>60.013100000000001</v>
      </c>
      <c r="AP33">
        <f t="shared" si="27"/>
        <v>50.591013298450264</v>
      </c>
      <c r="AQ33">
        <f t="shared" si="28"/>
        <v>0.84299950008331948</v>
      </c>
      <c r="AR33">
        <f t="shared" si="29"/>
        <v>0.1653890351608065</v>
      </c>
      <c r="AS33">
        <v>1689800111</v>
      </c>
      <c r="AT33">
        <v>400.04899999999998</v>
      </c>
      <c r="AU33">
        <v>401.36900000000003</v>
      </c>
      <c r="AV33">
        <v>12.923299999999999</v>
      </c>
      <c r="AW33">
        <v>12.1805</v>
      </c>
      <c r="AX33">
        <v>403.64299999999997</v>
      </c>
      <c r="AY33">
        <v>13.045500000000001</v>
      </c>
      <c r="AZ33">
        <v>400.28699999999998</v>
      </c>
      <c r="BA33">
        <v>101.267</v>
      </c>
      <c r="BB33">
        <v>0.100108</v>
      </c>
      <c r="BC33">
        <v>17.973199999999999</v>
      </c>
      <c r="BD33">
        <v>17.918600000000001</v>
      </c>
      <c r="BE33">
        <v>999.9</v>
      </c>
      <c r="BF33">
        <v>0</v>
      </c>
      <c r="BG33">
        <v>0</v>
      </c>
      <c r="BH33">
        <v>10001.200000000001</v>
      </c>
      <c r="BI33">
        <v>0</v>
      </c>
      <c r="BJ33">
        <v>372.65100000000001</v>
      </c>
      <c r="BK33">
        <v>-1.3199799999999999</v>
      </c>
      <c r="BL33">
        <v>405.286</v>
      </c>
      <c r="BM33">
        <v>406.31799999999998</v>
      </c>
      <c r="BN33">
        <v>0.74279799999999996</v>
      </c>
      <c r="BO33">
        <v>401.36900000000003</v>
      </c>
      <c r="BP33">
        <v>12.1805</v>
      </c>
      <c r="BQ33">
        <v>1.3086899999999999</v>
      </c>
      <c r="BR33">
        <v>1.2334700000000001</v>
      </c>
      <c r="BS33">
        <v>10.899100000000001</v>
      </c>
      <c r="BT33">
        <v>10.011799999999999</v>
      </c>
      <c r="BU33">
        <v>60.013100000000001</v>
      </c>
      <c r="BV33">
        <v>0.89994200000000002</v>
      </c>
      <c r="BW33">
        <v>0.10005799999999999</v>
      </c>
      <c r="BX33">
        <v>0</v>
      </c>
      <c r="BY33">
        <v>2.5714000000000001</v>
      </c>
      <c r="BZ33">
        <v>0</v>
      </c>
      <c r="CA33">
        <v>711.399</v>
      </c>
      <c r="CB33">
        <v>573.43799999999999</v>
      </c>
      <c r="CC33">
        <v>31.75</v>
      </c>
      <c r="CD33">
        <v>36.75</v>
      </c>
      <c r="CE33">
        <v>34.811999999999998</v>
      </c>
      <c r="CF33">
        <v>35.25</v>
      </c>
      <c r="CG33">
        <v>32.311999999999998</v>
      </c>
      <c r="CH33">
        <v>54.01</v>
      </c>
      <c r="CI33">
        <v>6</v>
      </c>
      <c r="CJ33">
        <v>0</v>
      </c>
      <c r="CK33">
        <v>1689800114.7</v>
      </c>
      <c r="CL33">
        <v>0</v>
      </c>
      <c r="CM33">
        <v>1689799109</v>
      </c>
      <c r="CN33" t="s">
        <v>354</v>
      </c>
      <c r="CO33">
        <v>1689799109</v>
      </c>
      <c r="CP33">
        <v>1689799100</v>
      </c>
      <c r="CQ33">
        <v>21</v>
      </c>
      <c r="CR33">
        <v>0.121</v>
      </c>
      <c r="CS33">
        <v>3.0000000000000001E-3</v>
      </c>
      <c r="CT33">
        <v>-3.5950000000000002</v>
      </c>
      <c r="CU33">
        <v>-0.122</v>
      </c>
      <c r="CV33">
        <v>409</v>
      </c>
      <c r="CW33">
        <v>12</v>
      </c>
      <c r="CX33">
        <v>0.25</v>
      </c>
      <c r="CY33">
        <v>0.05</v>
      </c>
      <c r="CZ33">
        <v>1.6110027416044801</v>
      </c>
      <c r="DA33">
        <v>1.2283070281405899</v>
      </c>
      <c r="DB33">
        <v>0.161881768726511</v>
      </c>
      <c r="DC33">
        <v>1</v>
      </c>
      <c r="DD33">
        <v>401.35019047618999</v>
      </c>
      <c r="DE33">
        <v>0.49418181818212797</v>
      </c>
      <c r="DF33">
        <v>7.3615875000938594E-2</v>
      </c>
      <c r="DG33">
        <v>-1</v>
      </c>
      <c r="DH33">
        <v>59.999200000000002</v>
      </c>
      <c r="DI33">
        <v>5.0845602320673498E-2</v>
      </c>
      <c r="DJ33">
        <v>1.62288323671184E-2</v>
      </c>
      <c r="DK33">
        <v>1</v>
      </c>
      <c r="DL33">
        <v>2</v>
      </c>
      <c r="DM33">
        <v>2</v>
      </c>
      <c r="DN33" t="s">
        <v>355</v>
      </c>
      <c r="DO33">
        <v>2.65747</v>
      </c>
      <c r="DP33">
        <v>2.8298999999999999</v>
      </c>
      <c r="DQ33">
        <v>9.6673300000000004E-2</v>
      </c>
      <c r="DR33">
        <v>9.6600099999999994E-2</v>
      </c>
      <c r="DS33">
        <v>7.8450800000000001E-2</v>
      </c>
      <c r="DT33">
        <v>7.5006100000000006E-2</v>
      </c>
      <c r="DU33">
        <v>28855.5</v>
      </c>
      <c r="DV33">
        <v>30163</v>
      </c>
      <c r="DW33">
        <v>29659.599999999999</v>
      </c>
      <c r="DX33">
        <v>31109.200000000001</v>
      </c>
      <c r="DY33">
        <v>35798.199999999997</v>
      </c>
      <c r="DZ33">
        <v>37690.800000000003</v>
      </c>
      <c r="EA33">
        <v>40688.9</v>
      </c>
      <c r="EB33">
        <v>43121.2</v>
      </c>
      <c r="EC33">
        <v>1.8886700000000001</v>
      </c>
      <c r="ED33">
        <v>2.3771</v>
      </c>
      <c r="EE33">
        <v>1.42157E-2</v>
      </c>
      <c r="EF33">
        <v>0</v>
      </c>
      <c r="EG33">
        <v>17.682500000000001</v>
      </c>
      <c r="EH33">
        <v>999.9</v>
      </c>
      <c r="EI33">
        <v>45.805999999999997</v>
      </c>
      <c r="EJ33">
        <v>22.437000000000001</v>
      </c>
      <c r="EK33">
        <v>12.3268</v>
      </c>
      <c r="EL33">
        <v>61.3919</v>
      </c>
      <c r="EM33">
        <v>16.009599999999999</v>
      </c>
      <c r="EN33">
        <v>1</v>
      </c>
      <c r="EO33">
        <v>-0.50378599999999996</v>
      </c>
      <c r="EP33">
        <v>1.2051499999999999</v>
      </c>
      <c r="EQ33">
        <v>20.297699999999999</v>
      </c>
      <c r="ER33">
        <v>5.2416999999999998</v>
      </c>
      <c r="ES33">
        <v>11.829800000000001</v>
      </c>
      <c r="ET33">
        <v>4.9794499999999999</v>
      </c>
      <c r="EU33">
        <v>3.2989999999999999</v>
      </c>
      <c r="EV33">
        <v>65.8</v>
      </c>
      <c r="EW33">
        <v>9999</v>
      </c>
      <c r="EX33">
        <v>4388.8999999999996</v>
      </c>
      <c r="EY33">
        <v>184.8</v>
      </c>
      <c r="EZ33">
        <v>1.8733200000000001</v>
      </c>
      <c r="FA33">
        <v>1.87896</v>
      </c>
      <c r="FB33">
        <v>1.87927</v>
      </c>
      <c r="FC33">
        <v>1.87988</v>
      </c>
      <c r="FD33">
        <v>1.8775299999999999</v>
      </c>
      <c r="FE33">
        <v>1.87683</v>
      </c>
      <c r="FF33">
        <v>1.8772899999999999</v>
      </c>
      <c r="FG33">
        <v>1.87486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-3.5939999999999999</v>
      </c>
      <c r="FV33">
        <v>-0.1222</v>
      </c>
      <c r="FW33">
        <v>-3.5954228736206302</v>
      </c>
      <c r="FX33">
        <v>1.4527828764109799E-4</v>
      </c>
      <c r="FY33">
        <v>-4.3579519040863002E-7</v>
      </c>
      <c r="FZ33">
        <v>2.0799061152897499E-10</v>
      </c>
      <c r="GA33">
        <v>-0.12222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16.7</v>
      </c>
      <c r="GJ33">
        <v>16.899999999999999</v>
      </c>
      <c r="GK33">
        <v>1.0363800000000001</v>
      </c>
      <c r="GL33">
        <v>2.51953</v>
      </c>
      <c r="GM33">
        <v>1.54541</v>
      </c>
      <c r="GN33">
        <v>2.2924799999999999</v>
      </c>
      <c r="GO33">
        <v>1.5979000000000001</v>
      </c>
      <c r="GP33">
        <v>2.3999000000000001</v>
      </c>
      <c r="GQ33">
        <v>25.860499999999998</v>
      </c>
      <c r="GR33">
        <v>15.287800000000001</v>
      </c>
      <c r="GS33">
        <v>18</v>
      </c>
      <c r="GT33">
        <v>384.971</v>
      </c>
      <c r="GU33">
        <v>675.21</v>
      </c>
      <c r="GV33">
        <v>16.6724</v>
      </c>
      <c r="GW33">
        <v>20.130099999999999</v>
      </c>
      <c r="GX33">
        <v>30.000299999999999</v>
      </c>
      <c r="GY33">
        <v>20.209599999999998</v>
      </c>
      <c r="GZ33">
        <v>20.163799999999998</v>
      </c>
      <c r="HA33">
        <v>20.799700000000001</v>
      </c>
      <c r="HB33">
        <v>0</v>
      </c>
      <c r="HC33">
        <v>-30</v>
      </c>
      <c r="HD33">
        <v>16.692799999999998</v>
      </c>
      <c r="HE33">
        <v>401.35700000000003</v>
      </c>
      <c r="HF33">
        <v>0</v>
      </c>
      <c r="HG33">
        <v>100.953</v>
      </c>
      <c r="HH33">
        <v>99.972300000000004</v>
      </c>
    </row>
    <row r="34" spans="1:216" x14ac:dyDescent="0.2">
      <c r="A34">
        <v>16</v>
      </c>
      <c r="B34">
        <v>1689800172</v>
      </c>
      <c r="C34">
        <v>916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1689800172</v>
      </c>
      <c r="M34">
        <f t="shared" si="0"/>
        <v>1.2268502118557602E-3</v>
      </c>
      <c r="N34">
        <f t="shared" si="1"/>
        <v>1.2268502118557603</v>
      </c>
      <c r="O34">
        <f t="shared" si="2"/>
        <v>1.1931415527298885</v>
      </c>
      <c r="P34">
        <f t="shared" si="3"/>
        <v>400.06</v>
      </c>
      <c r="Q34">
        <f t="shared" si="4"/>
        <v>384.00774096102208</v>
      </c>
      <c r="R34">
        <f t="shared" si="5"/>
        <v>38.920548541895478</v>
      </c>
      <c r="S34">
        <f t="shared" si="6"/>
        <v>40.547502013120003</v>
      </c>
      <c r="T34">
        <f t="shared" si="7"/>
        <v>0.1701831939847529</v>
      </c>
      <c r="U34">
        <f t="shared" si="8"/>
        <v>4.0657126394724177</v>
      </c>
      <c r="V34">
        <f t="shared" si="9"/>
        <v>0.16632250698037707</v>
      </c>
      <c r="W34">
        <f t="shared" si="10"/>
        <v>0.10429113969058708</v>
      </c>
      <c r="X34">
        <f t="shared" si="11"/>
        <v>8.270260941738</v>
      </c>
      <c r="Y34">
        <f t="shared" si="12"/>
        <v>17.820359157707816</v>
      </c>
      <c r="Z34">
        <f t="shared" si="13"/>
        <v>17.820359157707816</v>
      </c>
      <c r="AA34">
        <f t="shared" si="14"/>
        <v>2.0479942416495875</v>
      </c>
      <c r="AB34">
        <f t="shared" si="15"/>
        <v>63.300948345083938</v>
      </c>
      <c r="AC34">
        <f t="shared" si="16"/>
        <v>1.3127717469247999</v>
      </c>
      <c r="AD34">
        <f t="shared" si="17"/>
        <v>2.0738579456475899</v>
      </c>
      <c r="AE34">
        <f t="shared" si="18"/>
        <v>0.73522249472478762</v>
      </c>
      <c r="AF34">
        <f t="shared" si="19"/>
        <v>-54.104094342839026</v>
      </c>
      <c r="AG34">
        <f t="shared" si="20"/>
        <v>43.715577794561803</v>
      </c>
      <c r="AH34">
        <f t="shared" si="21"/>
        <v>2.1160790860770415</v>
      </c>
      <c r="AI34">
        <f t="shared" si="22"/>
        <v>-2.1765204621786438E-3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55171.982661129332</v>
      </c>
      <c r="AO34">
        <f t="shared" si="26"/>
        <v>50.001100000000001</v>
      </c>
      <c r="AP34">
        <f t="shared" si="27"/>
        <v>42.151227306599999</v>
      </c>
      <c r="AQ34">
        <f t="shared" si="28"/>
        <v>0.84300600000000003</v>
      </c>
      <c r="AR34">
        <f t="shared" si="29"/>
        <v>0.16540157999999999</v>
      </c>
      <c r="AS34">
        <v>1689800172</v>
      </c>
      <c r="AT34">
        <v>400.06</v>
      </c>
      <c r="AU34">
        <v>401.101</v>
      </c>
      <c r="AV34">
        <v>12.952400000000001</v>
      </c>
      <c r="AW34">
        <v>12.203799999999999</v>
      </c>
      <c r="AX34">
        <v>403.654</v>
      </c>
      <c r="AY34">
        <v>13.0746</v>
      </c>
      <c r="AZ34">
        <v>400.36399999999998</v>
      </c>
      <c r="BA34">
        <v>101.253</v>
      </c>
      <c r="BB34">
        <v>0.100552</v>
      </c>
      <c r="BC34">
        <v>18.0198</v>
      </c>
      <c r="BD34">
        <v>17.985900000000001</v>
      </c>
      <c r="BE34">
        <v>999.9</v>
      </c>
      <c r="BF34">
        <v>0</v>
      </c>
      <c r="BG34">
        <v>0</v>
      </c>
      <c r="BH34">
        <v>9996.25</v>
      </c>
      <c r="BI34">
        <v>0</v>
      </c>
      <c r="BJ34">
        <v>370.29599999999999</v>
      </c>
      <c r="BK34">
        <v>-1.04095</v>
      </c>
      <c r="BL34">
        <v>405.31</v>
      </c>
      <c r="BM34">
        <v>406.05599999999998</v>
      </c>
      <c r="BN34">
        <v>0.74864299999999995</v>
      </c>
      <c r="BO34">
        <v>401.101</v>
      </c>
      <c r="BP34">
        <v>12.203799999999999</v>
      </c>
      <c r="BQ34">
        <v>1.31148</v>
      </c>
      <c r="BR34">
        <v>1.23567</v>
      </c>
      <c r="BS34">
        <v>10.930999999999999</v>
      </c>
      <c r="BT34">
        <v>10.038399999999999</v>
      </c>
      <c r="BU34">
        <v>50.001100000000001</v>
      </c>
      <c r="BV34">
        <v>0.89987200000000001</v>
      </c>
      <c r="BW34">
        <v>0.10012799999999999</v>
      </c>
      <c r="BX34">
        <v>0</v>
      </c>
      <c r="BY34">
        <v>2.4933000000000001</v>
      </c>
      <c r="BZ34">
        <v>0</v>
      </c>
      <c r="CA34">
        <v>665.83600000000001</v>
      </c>
      <c r="CB34">
        <v>477.76400000000001</v>
      </c>
      <c r="CC34">
        <v>31.5</v>
      </c>
      <c r="CD34">
        <v>36.5</v>
      </c>
      <c r="CE34">
        <v>34.561999999999998</v>
      </c>
      <c r="CF34">
        <v>35.061999999999998</v>
      </c>
      <c r="CG34">
        <v>32.125</v>
      </c>
      <c r="CH34">
        <v>44.99</v>
      </c>
      <c r="CI34">
        <v>5.01</v>
      </c>
      <c r="CJ34">
        <v>0</v>
      </c>
      <c r="CK34">
        <v>1689800175.9000001</v>
      </c>
      <c r="CL34">
        <v>0</v>
      </c>
      <c r="CM34">
        <v>1689799109</v>
      </c>
      <c r="CN34" t="s">
        <v>354</v>
      </c>
      <c r="CO34">
        <v>1689799109</v>
      </c>
      <c r="CP34">
        <v>1689799100</v>
      </c>
      <c r="CQ34">
        <v>21</v>
      </c>
      <c r="CR34">
        <v>0.121</v>
      </c>
      <c r="CS34">
        <v>3.0000000000000001E-3</v>
      </c>
      <c r="CT34">
        <v>-3.5950000000000002</v>
      </c>
      <c r="CU34">
        <v>-0.122</v>
      </c>
      <c r="CV34">
        <v>409</v>
      </c>
      <c r="CW34">
        <v>12</v>
      </c>
      <c r="CX34">
        <v>0.25</v>
      </c>
      <c r="CY34">
        <v>0.05</v>
      </c>
      <c r="CZ34">
        <v>1.2074074455346899</v>
      </c>
      <c r="DA34">
        <v>-0.23603975544365399</v>
      </c>
      <c r="DB34">
        <v>8.1113527522595E-2</v>
      </c>
      <c r="DC34">
        <v>1</v>
      </c>
      <c r="DD34">
        <v>401.08409999999998</v>
      </c>
      <c r="DE34">
        <v>-0.207969924812515</v>
      </c>
      <c r="DF34">
        <v>4.7920663601417099E-2</v>
      </c>
      <c r="DG34">
        <v>-1</v>
      </c>
      <c r="DH34">
        <v>49.9991428571429</v>
      </c>
      <c r="DI34">
        <v>2.8734124904688699E-2</v>
      </c>
      <c r="DJ34">
        <v>1.00788118833327E-2</v>
      </c>
      <c r="DK34">
        <v>1</v>
      </c>
      <c r="DL34">
        <v>2</v>
      </c>
      <c r="DM34">
        <v>2</v>
      </c>
      <c r="DN34" t="s">
        <v>355</v>
      </c>
      <c r="DO34">
        <v>2.65768</v>
      </c>
      <c r="DP34">
        <v>2.8302999999999998</v>
      </c>
      <c r="DQ34">
        <v>9.6657300000000002E-2</v>
      </c>
      <c r="DR34">
        <v>9.65332E-2</v>
      </c>
      <c r="DS34">
        <v>7.85695E-2</v>
      </c>
      <c r="DT34">
        <v>7.5100299999999995E-2</v>
      </c>
      <c r="DU34">
        <v>28854.3</v>
      </c>
      <c r="DV34">
        <v>30163.200000000001</v>
      </c>
      <c r="DW34">
        <v>29658</v>
      </c>
      <c r="DX34">
        <v>31107.3</v>
      </c>
      <c r="DY34">
        <v>35792</v>
      </c>
      <c r="DZ34">
        <v>37684.5</v>
      </c>
      <c r="EA34">
        <v>40687.199999999997</v>
      </c>
      <c r="EB34">
        <v>43118.400000000001</v>
      </c>
      <c r="EC34">
        <v>1.8887</v>
      </c>
      <c r="ED34">
        <v>2.3763299999999998</v>
      </c>
      <c r="EE34">
        <v>1.32024E-2</v>
      </c>
      <c r="EF34">
        <v>0</v>
      </c>
      <c r="EG34">
        <v>17.7667</v>
      </c>
      <c r="EH34">
        <v>999.9</v>
      </c>
      <c r="EI34">
        <v>45.781999999999996</v>
      </c>
      <c r="EJ34">
        <v>22.466999999999999</v>
      </c>
      <c r="EK34">
        <v>12.3436</v>
      </c>
      <c r="EL34">
        <v>61.351900000000001</v>
      </c>
      <c r="EM34">
        <v>16.554500000000001</v>
      </c>
      <c r="EN34">
        <v>1</v>
      </c>
      <c r="EO34">
        <v>-0.50158000000000003</v>
      </c>
      <c r="EP34">
        <v>1.4418200000000001</v>
      </c>
      <c r="EQ34">
        <v>20.296399999999998</v>
      </c>
      <c r="ER34">
        <v>5.2449899999999996</v>
      </c>
      <c r="ES34">
        <v>11.8301</v>
      </c>
      <c r="ET34">
        <v>4.9834500000000004</v>
      </c>
      <c r="EU34">
        <v>3.2989999999999999</v>
      </c>
      <c r="EV34">
        <v>65.8</v>
      </c>
      <c r="EW34">
        <v>9999</v>
      </c>
      <c r="EX34">
        <v>4390.2</v>
      </c>
      <c r="EY34">
        <v>184.8</v>
      </c>
      <c r="EZ34">
        <v>1.87331</v>
      </c>
      <c r="FA34">
        <v>1.87897</v>
      </c>
      <c r="FB34">
        <v>1.87927</v>
      </c>
      <c r="FC34">
        <v>1.87988</v>
      </c>
      <c r="FD34">
        <v>1.8775500000000001</v>
      </c>
      <c r="FE34">
        <v>1.87683</v>
      </c>
      <c r="FF34">
        <v>1.8772899999999999</v>
      </c>
      <c r="FG34">
        <v>1.87486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-3.5939999999999999</v>
      </c>
      <c r="FV34">
        <v>-0.1222</v>
      </c>
      <c r="FW34">
        <v>-3.5954228736206302</v>
      </c>
      <c r="FX34">
        <v>1.4527828764109799E-4</v>
      </c>
      <c r="FY34">
        <v>-4.3579519040863002E-7</v>
      </c>
      <c r="FZ34">
        <v>2.0799061152897499E-10</v>
      </c>
      <c r="GA34">
        <v>-0.12222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17.7</v>
      </c>
      <c r="GJ34">
        <v>17.899999999999999</v>
      </c>
      <c r="GK34">
        <v>1.0351600000000001</v>
      </c>
      <c r="GL34">
        <v>2.5280800000000001</v>
      </c>
      <c r="GM34">
        <v>1.54541</v>
      </c>
      <c r="GN34">
        <v>2.2924799999999999</v>
      </c>
      <c r="GO34">
        <v>1.5979000000000001</v>
      </c>
      <c r="GP34">
        <v>2.2778299999999998</v>
      </c>
      <c r="GQ34">
        <v>25.901599999999998</v>
      </c>
      <c r="GR34">
        <v>15.270300000000001</v>
      </c>
      <c r="GS34">
        <v>18</v>
      </c>
      <c r="GT34">
        <v>385.16</v>
      </c>
      <c r="GU34">
        <v>674.88800000000003</v>
      </c>
      <c r="GV34">
        <v>16.651399999999999</v>
      </c>
      <c r="GW34">
        <v>20.157299999999999</v>
      </c>
      <c r="GX34">
        <v>30.0002</v>
      </c>
      <c r="GY34">
        <v>20.233599999999999</v>
      </c>
      <c r="GZ34">
        <v>20.1877</v>
      </c>
      <c r="HA34">
        <v>20.785799999999998</v>
      </c>
      <c r="HB34">
        <v>0</v>
      </c>
      <c r="HC34">
        <v>-30</v>
      </c>
      <c r="HD34">
        <v>16.6309</v>
      </c>
      <c r="HE34">
        <v>400.98700000000002</v>
      </c>
      <c r="HF34">
        <v>0</v>
      </c>
      <c r="HG34">
        <v>100.94799999999999</v>
      </c>
      <c r="HH34">
        <v>99.965900000000005</v>
      </c>
    </row>
    <row r="35" spans="1:216" x14ac:dyDescent="0.2">
      <c r="A35">
        <v>17</v>
      </c>
      <c r="B35">
        <v>1689800233</v>
      </c>
      <c r="C35">
        <v>977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1689800233</v>
      </c>
      <c r="M35">
        <f t="shared" si="0"/>
        <v>1.2027683532791131E-3</v>
      </c>
      <c r="N35">
        <f t="shared" si="1"/>
        <v>1.2027683532791131</v>
      </c>
      <c r="O35">
        <f t="shared" si="2"/>
        <v>0.26409155580866461</v>
      </c>
      <c r="P35">
        <f t="shared" si="3"/>
        <v>400.01600000000002</v>
      </c>
      <c r="Q35">
        <f t="shared" si="4"/>
        <v>392.83800070050967</v>
      </c>
      <c r="R35">
        <f t="shared" si="5"/>
        <v>39.817195625253518</v>
      </c>
      <c r="S35">
        <f t="shared" si="6"/>
        <v>40.544741844804797</v>
      </c>
      <c r="T35">
        <f t="shared" si="7"/>
        <v>0.16839448742070257</v>
      </c>
      <c r="U35">
        <f t="shared" si="8"/>
        <v>4.0703555770420898</v>
      </c>
      <c r="V35">
        <f t="shared" si="9"/>
        <v>0.16461776654973914</v>
      </c>
      <c r="W35">
        <f t="shared" si="10"/>
        <v>0.10321837259971928</v>
      </c>
      <c r="X35">
        <f t="shared" si="11"/>
        <v>4.955067914719625</v>
      </c>
      <c r="Y35">
        <f t="shared" si="12"/>
        <v>17.775878871589914</v>
      </c>
      <c r="Z35">
        <f t="shared" si="13"/>
        <v>17.775878871589914</v>
      </c>
      <c r="AA35">
        <f t="shared" si="14"/>
        <v>2.0422647350848266</v>
      </c>
      <c r="AB35">
        <f t="shared" si="15"/>
        <v>63.497543928182132</v>
      </c>
      <c r="AC35">
        <f t="shared" si="16"/>
        <v>1.31396197996908</v>
      </c>
      <c r="AD35">
        <f t="shared" si="17"/>
        <v>2.0693115019617379</v>
      </c>
      <c r="AE35">
        <f t="shared" si="18"/>
        <v>0.7283027551157466</v>
      </c>
      <c r="AF35">
        <f t="shared" si="19"/>
        <v>-53.042084379608887</v>
      </c>
      <c r="AG35">
        <f t="shared" si="20"/>
        <v>45.867807502370283</v>
      </c>
      <c r="AH35">
        <f t="shared" si="21"/>
        <v>2.216818944343685</v>
      </c>
      <c r="AI35">
        <f t="shared" si="22"/>
        <v>-2.3900181752907201E-3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55264.173643403665</v>
      </c>
      <c r="AO35">
        <f t="shared" si="26"/>
        <v>29.954999999999998</v>
      </c>
      <c r="AP35">
        <f t="shared" si="27"/>
        <v>25.252484929906537</v>
      </c>
      <c r="AQ35">
        <f t="shared" si="28"/>
        <v>0.84301401869158865</v>
      </c>
      <c r="AR35">
        <f t="shared" si="29"/>
        <v>0.16541705607476634</v>
      </c>
      <c r="AS35">
        <v>1689800233</v>
      </c>
      <c r="AT35">
        <v>400.01600000000002</v>
      </c>
      <c r="AU35">
        <v>400.47699999999998</v>
      </c>
      <c r="AV35">
        <v>12.9636</v>
      </c>
      <c r="AW35">
        <v>12.229200000000001</v>
      </c>
      <c r="AX35">
        <v>403.61</v>
      </c>
      <c r="AY35">
        <v>13.085800000000001</v>
      </c>
      <c r="AZ35">
        <v>400.09</v>
      </c>
      <c r="BA35">
        <v>101.258</v>
      </c>
      <c r="BB35">
        <v>9.9800299999999995E-2</v>
      </c>
      <c r="BC35">
        <v>17.9849</v>
      </c>
      <c r="BD35">
        <v>17.928899999999999</v>
      </c>
      <c r="BE35">
        <v>999.9</v>
      </c>
      <c r="BF35">
        <v>0</v>
      </c>
      <c r="BG35">
        <v>0</v>
      </c>
      <c r="BH35">
        <v>10011.9</v>
      </c>
      <c r="BI35">
        <v>0</v>
      </c>
      <c r="BJ35">
        <v>367.505</v>
      </c>
      <c r="BK35">
        <v>-0.46160899999999999</v>
      </c>
      <c r="BL35">
        <v>405.27</v>
      </c>
      <c r="BM35">
        <v>405.43599999999998</v>
      </c>
      <c r="BN35">
        <v>0.73436800000000002</v>
      </c>
      <c r="BO35">
        <v>400.47699999999998</v>
      </c>
      <c r="BP35">
        <v>12.229200000000001</v>
      </c>
      <c r="BQ35">
        <v>1.3126599999999999</v>
      </c>
      <c r="BR35">
        <v>1.2383</v>
      </c>
      <c r="BS35">
        <v>10.944699999999999</v>
      </c>
      <c r="BT35">
        <v>10.0702</v>
      </c>
      <c r="BU35">
        <v>29.954999999999998</v>
      </c>
      <c r="BV35">
        <v>0.899586</v>
      </c>
      <c r="BW35">
        <v>0.100414</v>
      </c>
      <c r="BX35">
        <v>0</v>
      </c>
      <c r="BY35">
        <v>2.6673</v>
      </c>
      <c r="BZ35">
        <v>0</v>
      </c>
      <c r="CA35">
        <v>591.58399999999995</v>
      </c>
      <c r="CB35">
        <v>286.20400000000001</v>
      </c>
      <c r="CC35">
        <v>31.187000000000001</v>
      </c>
      <c r="CD35">
        <v>36.311999999999998</v>
      </c>
      <c r="CE35">
        <v>34.25</v>
      </c>
      <c r="CF35">
        <v>34.875</v>
      </c>
      <c r="CG35">
        <v>31.812000000000001</v>
      </c>
      <c r="CH35">
        <v>26.95</v>
      </c>
      <c r="CI35">
        <v>3.01</v>
      </c>
      <c r="CJ35">
        <v>0</v>
      </c>
      <c r="CK35">
        <v>1689800237.0999999</v>
      </c>
      <c r="CL35">
        <v>0</v>
      </c>
      <c r="CM35">
        <v>1689799109</v>
      </c>
      <c r="CN35" t="s">
        <v>354</v>
      </c>
      <c r="CO35">
        <v>1689799109</v>
      </c>
      <c r="CP35">
        <v>1689799100</v>
      </c>
      <c r="CQ35">
        <v>21</v>
      </c>
      <c r="CR35">
        <v>0.121</v>
      </c>
      <c r="CS35">
        <v>3.0000000000000001E-3</v>
      </c>
      <c r="CT35">
        <v>-3.5950000000000002</v>
      </c>
      <c r="CU35">
        <v>-0.122</v>
      </c>
      <c r="CV35">
        <v>409</v>
      </c>
      <c r="CW35">
        <v>12</v>
      </c>
      <c r="CX35">
        <v>0.25</v>
      </c>
      <c r="CY35">
        <v>0.05</v>
      </c>
      <c r="CZ35">
        <v>0.14231281237451701</v>
      </c>
      <c r="DA35">
        <v>8.1620567101246995E-3</v>
      </c>
      <c r="DB35">
        <v>4.0123157779295898E-2</v>
      </c>
      <c r="DC35">
        <v>1</v>
      </c>
      <c r="DD35">
        <v>400.475142857143</v>
      </c>
      <c r="DE35">
        <v>-0.28885714285667802</v>
      </c>
      <c r="DF35">
        <v>3.9840498316684597E-2</v>
      </c>
      <c r="DG35">
        <v>-1</v>
      </c>
      <c r="DH35">
        <v>29.98873</v>
      </c>
      <c r="DI35">
        <v>2.80822507636352E-2</v>
      </c>
      <c r="DJ35">
        <v>8.8352776413647194E-2</v>
      </c>
      <c r="DK35">
        <v>1</v>
      </c>
      <c r="DL35">
        <v>2</v>
      </c>
      <c r="DM35">
        <v>2</v>
      </c>
      <c r="DN35" t="s">
        <v>355</v>
      </c>
      <c r="DO35">
        <v>2.65686</v>
      </c>
      <c r="DP35">
        <v>2.8296800000000002</v>
      </c>
      <c r="DQ35">
        <v>9.6645700000000001E-2</v>
      </c>
      <c r="DR35">
        <v>9.6416000000000002E-2</v>
      </c>
      <c r="DS35">
        <v>7.8617400000000004E-2</v>
      </c>
      <c r="DT35">
        <v>7.5215699999999996E-2</v>
      </c>
      <c r="DU35">
        <v>28854</v>
      </c>
      <c r="DV35">
        <v>30166.2</v>
      </c>
      <c r="DW35">
        <v>29657.4</v>
      </c>
      <c r="DX35">
        <v>31106.5</v>
      </c>
      <c r="DY35">
        <v>35789.4</v>
      </c>
      <c r="DZ35">
        <v>37678.800000000003</v>
      </c>
      <c r="EA35">
        <v>40686.300000000003</v>
      </c>
      <c r="EB35">
        <v>43117.3</v>
      </c>
      <c r="EC35">
        <v>1.8880999999999999</v>
      </c>
      <c r="ED35">
        <v>2.3759999999999999</v>
      </c>
      <c r="EE35">
        <v>1.0781000000000001E-2</v>
      </c>
      <c r="EF35">
        <v>0</v>
      </c>
      <c r="EG35">
        <v>17.7499</v>
      </c>
      <c r="EH35">
        <v>999.9</v>
      </c>
      <c r="EI35">
        <v>45.793999999999997</v>
      </c>
      <c r="EJ35">
        <v>22.507000000000001</v>
      </c>
      <c r="EK35">
        <v>12.3773</v>
      </c>
      <c r="EL35">
        <v>61.401899999999998</v>
      </c>
      <c r="EM35">
        <v>16.650600000000001</v>
      </c>
      <c r="EN35">
        <v>1</v>
      </c>
      <c r="EO35">
        <v>-0.499751</v>
      </c>
      <c r="EP35">
        <v>1.1365400000000001</v>
      </c>
      <c r="EQ35">
        <v>20.299199999999999</v>
      </c>
      <c r="ER35">
        <v>5.2413999999999996</v>
      </c>
      <c r="ES35">
        <v>11.828900000000001</v>
      </c>
      <c r="ET35">
        <v>4.9823000000000004</v>
      </c>
      <c r="EU35">
        <v>3.2989999999999999</v>
      </c>
      <c r="EV35">
        <v>65.8</v>
      </c>
      <c r="EW35">
        <v>9999</v>
      </c>
      <c r="EX35">
        <v>4391.8</v>
      </c>
      <c r="EY35">
        <v>184.8</v>
      </c>
      <c r="EZ35">
        <v>1.8733200000000001</v>
      </c>
      <c r="FA35">
        <v>1.87897</v>
      </c>
      <c r="FB35">
        <v>1.87927</v>
      </c>
      <c r="FC35">
        <v>1.87988</v>
      </c>
      <c r="FD35">
        <v>1.87754</v>
      </c>
      <c r="FE35">
        <v>1.8768199999999999</v>
      </c>
      <c r="FF35">
        <v>1.8772899999999999</v>
      </c>
      <c r="FG35">
        <v>1.8748499999999999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-3.5939999999999999</v>
      </c>
      <c r="FV35">
        <v>-0.1222</v>
      </c>
      <c r="FW35">
        <v>-3.5954228736206302</v>
      </c>
      <c r="FX35">
        <v>1.4527828764109799E-4</v>
      </c>
      <c r="FY35">
        <v>-4.3579519040863002E-7</v>
      </c>
      <c r="FZ35">
        <v>2.0799061152897499E-10</v>
      </c>
      <c r="GA35">
        <v>-0.12222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18.7</v>
      </c>
      <c r="GJ35">
        <v>18.899999999999999</v>
      </c>
      <c r="GK35">
        <v>1.0339400000000001</v>
      </c>
      <c r="GL35">
        <v>2.5134300000000001</v>
      </c>
      <c r="GM35">
        <v>1.54541</v>
      </c>
      <c r="GN35">
        <v>2.2924799999999999</v>
      </c>
      <c r="GO35">
        <v>1.5979000000000001</v>
      </c>
      <c r="GP35">
        <v>2.34985</v>
      </c>
      <c r="GQ35">
        <v>25.9222</v>
      </c>
      <c r="GR35">
        <v>15.270300000000001</v>
      </c>
      <c r="GS35">
        <v>18</v>
      </c>
      <c r="GT35">
        <v>385.108</v>
      </c>
      <c r="GU35">
        <v>675.06500000000005</v>
      </c>
      <c r="GV35">
        <v>16.789200000000001</v>
      </c>
      <c r="GW35">
        <v>20.191199999999998</v>
      </c>
      <c r="GX35">
        <v>30.0002</v>
      </c>
      <c r="GY35">
        <v>20.265599999999999</v>
      </c>
      <c r="GZ35">
        <v>20.2195</v>
      </c>
      <c r="HA35">
        <v>20.7622</v>
      </c>
      <c r="HB35">
        <v>0</v>
      </c>
      <c r="HC35">
        <v>-30</v>
      </c>
      <c r="HD35">
        <v>16.791599999999999</v>
      </c>
      <c r="HE35">
        <v>400.50099999999998</v>
      </c>
      <c r="HF35">
        <v>0</v>
      </c>
      <c r="HG35">
        <v>100.946</v>
      </c>
      <c r="HH35">
        <v>99.963399999999993</v>
      </c>
    </row>
    <row r="36" spans="1:216" x14ac:dyDescent="0.2">
      <c r="A36">
        <v>18</v>
      </c>
      <c r="B36">
        <v>1689800294</v>
      </c>
      <c r="C36">
        <v>1038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1689800294</v>
      </c>
      <c r="M36">
        <f t="shared" si="0"/>
        <v>1.1690861698209266E-3</v>
      </c>
      <c r="N36">
        <f t="shared" si="1"/>
        <v>1.1690861698209265</v>
      </c>
      <c r="O36">
        <f t="shared" si="2"/>
        <v>-0.42077656752723885</v>
      </c>
      <c r="P36">
        <f t="shared" si="3"/>
        <v>400.04199999999997</v>
      </c>
      <c r="Q36">
        <f t="shared" si="4"/>
        <v>399.57751560471411</v>
      </c>
      <c r="R36">
        <f t="shared" si="5"/>
        <v>40.497639122370657</v>
      </c>
      <c r="S36">
        <f t="shared" si="6"/>
        <v>40.544715148131999</v>
      </c>
      <c r="T36">
        <f t="shared" si="7"/>
        <v>0.16371675275249484</v>
      </c>
      <c r="U36">
        <f t="shared" si="8"/>
        <v>4.0658370734785541</v>
      </c>
      <c r="V36">
        <f t="shared" si="9"/>
        <v>0.16014066599303697</v>
      </c>
      <c r="W36">
        <f t="shared" si="10"/>
        <v>0.10040270750160085</v>
      </c>
      <c r="X36">
        <f t="shared" si="11"/>
        <v>3.3495939147334646</v>
      </c>
      <c r="Y36">
        <f t="shared" si="12"/>
        <v>17.782435489778024</v>
      </c>
      <c r="Z36">
        <f t="shared" si="13"/>
        <v>17.782435489778024</v>
      </c>
      <c r="AA36">
        <f t="shared" si="14"/>
        <v>2.0431084085525808</v>
      </c>
      <c r="AB36">
        <f t="shared" si="15"/>
        <v>63.541092186024926</v>
      </c>
      <c r="AC36">
        <f t="shared" si="16"/>
        <v>1.3154669292778001</v>
      </c>
      <c r="AD36">
        <f t="shared" si="17"/>
        <v>2.0702617534911063</v>
      </c>
      <c r="AE36">
        <f t="shared" si="18"/>
        <v>0.72764147927478073</v>
      </c>
      <c r="AF36">
        <f t="shared" si="19"/>
        <v>-51.556700089102861</v>
      </c>
      <c r="AG36">
        <f t="shared" si="20"/>
        <v>45.97983699510376</v>
      </c>
      <c r="AH36">
        <f t="shared" si="21"/>
        <v>2.2248620140001849</v>
      </c>
      <c r="AI36">
        <f t="shared" si="22"/>
        <v>-2.4071652654527043E-3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55179.461272517845</v>
      </c>
      <c r="AO36">
        <f t="shared" si="26"/>
        <v>20.258299999999998</v>
      </c>
      <c r="AP36">
        <f t="shared" si="27"/>
        <v>17.077266940276406</v>
      </c>
      <c r="AQ36">
        <f t="shared" si="28"/>
        <v>0.84297630799605128</v>
      </c>
      <c r="AR36">
        <f t="shared" si="29"/>
        <v>0.16534427443237906</v>
      </c>
      <c r="AS36">
        <v>1689800294</v>
      </c>
      <c r="AT36">
        <v>400.04199999999997</v>
      </c>
      <c r="AU36">
        <v>400.07100000000003</v>
      </c>
      <c r="AV36">
        <v>12.9793</v>
      </c>
      <c r="AW36">
        <v>12.2659</v>
      </c>
      <c r="AX36">
        <v>403.637</v>
      </c>
      <c r="AY36">
        <v>13.101599999999999</v>
      </c>
      <c r="AZ36">
        <v>400.327</v>
      </c>
      <c r="BA36">
        <v>101.251</v>
      </c>
      <c r="BB36">
        <v>0.100146</v>
      </c>
      <c r="BC36">
        <v>17.9922</v>
      </c>
      <c r="BD36">
        <v>17.961500000000001</v>
      </c>
      <c r="BE36">
        <v>999.9</v>
      </c>
      <c r="BF36">
        <v>0</v>
      </c>
      <c r="BG36">
        <v>0</v>
      </c>
      <c r="BH36">
        <v>9996.8799999999992</v>
      </c>
      <c r="BI36">
        <v>0</v>
      </c>
      <c r="BJ36">
        <v>360.22899999999998</v>
      </c>
      <c r="BK36">
        <v>-2.86865E-2</v>
      </c>
      <c r="BL36">
        <v>405.303</v>
      </c>
      <c r="BM36">
        <v>405.03899999999999</v>
      </c>
      <c r="BN36">
        <v>0.71344600000000002</v>
      </c>
      <c r="BO36">
        <v>400.07100000000003</v>
      </c>
      <c r="BP36">
        <v>12.2659</v>
      </c>
      <c r="BQ36">
        <v>1.3141799999999999</v>
      </c>
      <c r="BR36">
        <v>1.24194</v>
      </c>
      <c r="BS36">
        <v>10.962</v>
      </c>
      <c r="BT36">
        <v>10.114000000000001</v>
      </c>
      <c r="BU36">
        <v>20.258299999999998</v>
      </c>
      <c r="BV36">
        <v>0.90080700000000002</v>
      </c>
      <c r="BW36">
        <v>9.9193000000000003E-2</v>
      </c>
      <c r="BX36">
        <v>0</v>
      </c>
      <c r="BY36">
        <v>2.7732000000000001</v>
      </c>
      <c r="BZ36">
        <v>0</v>
      </c>
      <c r="CA36">
        <v>567.48299999999995</v>
      </c>
      <c r="CB36">
        <v>193.60900000000001</v>
      </c>
      <c r="CC36">
        <v>30.937000000000001</v>
      </c>
      <c r="CD36">
        <v>36.125</v>
      </c>
      <c r="CE36">
        <v>34</v>
      </c>
      <c r="CF36">
        <v>34.686999999999998</v>
      </c>
      <c r="CG36">
        <v>31.625</v>
      </c>
      <c r="CH36">
        <v>18.25</v>
      </c>
      <c r="CI36">
        <v>2.0099999999999998</v>
      </c>
      <c r="CJ36">
        <v>0</v>
      </c>
      <c r="CK36">
        <v>1689800297.7</v>
      </c>
      <c r="CL36">
        <v>0</v>
      </c>
      <c r="CM36">
        <v>1689799109</v>
      </c>
      <c r="CN36" t="s">
        <v>354</v>
      </c>
      <c r="CO36">
        <v>1689799109</v>
      </c>
      <c r="CP36">
        <v>1689799100</v>
      </c>
      <c r="CQ36">
        <v>21</v>
      </c>
      <c r="CR36">
        <v>0.121</v>
      </c>
      <c r="CS36">
        <v>3.0000000000000001E-3</v>
      </c>
      <c r="CT36">
        <v>-3.5950000000000002</v>
      </c>
      <c r="CU36">
        <v>-0.122</v>
      </c>
      <c r="CV36">
        <v>409</v>
      </c>
      <c r="CW36">
        <v>12</v>
      </c>
      <c r="CX36">
        <v>0.25</v>
      </c>
      <c r="CY36">
        <v>0.05</v>
      </c>
      <c r="CZ36">
        <v>-0.40742892802236602</v>
      </c>
      <c r="DA36">
        <v>0.30424202066174</v>
      </c>
      <c r="DB36">
        <v>6.3309276464683095E-2</v>
      </c>
      <c r="DC36">
        <v>1</v>
      </c>
      <c r="DD36">
        <v>400.09494999999998</v>
      </c>
      <c r="DE36">
        <v>-2.5308270677014699E-2</v>
      </c>
      <c r="DF36">
        <v>3.1658292752451897E-2</v>
      </c>
      <c r="DG36">
        <v>-1</v>
      </c>
      <c r="DH36">
        <v>20.008257142857101</v>
      </c>
      <c r="DI36">
        <v>-0.11231733045631399</v>
      </c>
      <c r="DJ36">
        <v>0.10523911807303001</v>
      </c>
      <c r="DK36">
        <v>1</v>
      </c>
      <c r="DL36">
        <v>2</v>
      </c>
      <c r="DM36">
        <v>2</v>
      </c>
      <c r="DN36" t="s">
        <v>355</v>
      </c>
      <c r="DO36">
        <v>2.6575000000000002</v>
      </c>
      <c r="DP36">
        <v>2.8298999999999999</v>
      </c>
      <c r="DQ36">
        <v>9.6635700000000005E-2</v>
      </c>
      <c r="DR36">
        <v>9.6327300000000005E-2</v>
      </c>
      <c r="DS36">
        <v>7.8677399999999995E-2</v>
      </c>
      <c r="DT36">
        <v>7.5374700000000003E-2</v>
      </c>
      <c r="DU36">
        <v>28852.1</v>
      </c>
      <c r="DV36">
        <v>30164.6</v>
      </c>
      <c r="DW36">
        <v>29655.3</v>
      </c>
      <c r="DX36">
        <v>31102</v>
      </c>
      <c r="DY36">
        <v>35785.599999999999</v>
      </c>
      <c r="DZ36">
        <v>37667.1</v>
      </c>
      <c r="EA36">
        <v>40684.699999999997</v>
      </c>
      <c r="EB36">
        <v>43111.5</v>
      </c>
      <c r="EC36">
        <v>1.8876200000000001</v>
      </c>
      <c r="ED36">
        <v>2.3747199999999999</v>
      </c>
      <c r="EE36">
        <v>7.3313700000000002E-3</v>
      </c>
      <c r="EF36">
        <v>0</v>
      </c>
      <c r="EG36">
        <v>17.8398</v>
      </c>
      <c r="EH36">
        <v>999.9</v>
      </c>
      <c r="EI36">
        <v>45.805999999999997</v>
      </c>
      <c r="EJ36">
        <v>22.536999999999999</v>
      </c>
      <c r="EK36">
        <v>12.4031</v>
      </c>
      <c r="EL36">
        <v>61.331899999999997</v>
      </c>
      <c r="EM36">
        <v>15.7812</v>
      </c>
      <c r="EN36">
        <v>1</v>
      </c>
      <c r="EO36">
        <v>-0.49686000000000002</v>
      </c>
      <c r="EP36">
        <v>1.18537</v>
      </c>
      <c r="EQ36">
        <v>20.298999999999999</v>
      </c>
      <c r="ER36">
        <v>5.24559</v>
      </c>
      <c r="ES36">
        <v>11.8294</v>
      </c>
      <c r="ET36">
        <v>4.9837999999999996</v>
      </c>
      <c r="EU36">
        <v>3.2989999999999999</v>
      </c>
      <c r="EV36">
        <v>65.8</v>
      </c>
      <c r="EW36">
        <v>9999</v>
      </c>
      <c r="EX36">
        <v>4393.1000000000004</v>
      </c>
      <c r="EY36">
        <v>184.8</v>
      </c>
      <c r="EZ36">
        <v>1.8733200000000001</v>
      </c>
      <c r="FA36">
        <v>1.87897</v>
      </c>
      <c r="FB36">
        <v>1.87927</v>
      </c>
      <c r="FC36">
        <v>1.87988</v>
      </c>
      <c r="FD36">
        <v>1.8775500000000001</v>
      </c>
      <c r="FE36">
        <v>1.87683</v>
      </c>
      <c r="FF36">
        <v>1.8772899999999999</v>
      </c>
      <c r="FG36">
        <v>1.8748800000000001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-3.5950000000000002</v>
      </c>
      <c r="FV36">
        <v>-0.12230000000000001</v>
      </c>
      <c r="FW36">
        <v>-3.5954228736206302</v>
      </c>
      <c r="FX36">
        <v>1.4527828764109799E-4</v>
      </c>
      <c r="FY36">
        <v>-4.3579519040863002E-7</v>
      </c>
      <c r="FZ36">
        <v>2.0799061152897499E-10</v>
      </c>
      <c r="GA36">
        <v>-0.12222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19.8</v>
      </c>
      <c r="GJ36">
        <v>19.899999999999999</v>
      </c>
      <c r="GK36">
        <v>1.0339400000000001</v>
      </c>
      <c r="GL36">
        <v>2.51709</v>
      </c>
      <c r="GM36">
        <v>1.54541</v>
      </c>
      <c r="GN36">
        <v>2.2912599999999999</v>
      </c>
      <c r="GO36">
        <v>1.5979000000000001</v>
      </c>
      <c r="GP36">
        <v>2.4499499999999999</v>
      </c>
      <c r="GQ36">
        <v>25.9633</v>
      </c>
      <c r="GR36">
        <v>15.270300000000001</v>
      </c>
      <c r="GS36">
        <v>18</v>
      </c>
      <c r="GT36">
        <v>385.13499999999999</v>
      </c>
      <c r="GU36">
        <v>674.45799999999997</v>
      </c>
      <c r="GV36">
        <v>16.6464</v>
      </c>
      <c r="GW36">
        <v>20.229600000000001</v>
      </c>
      <c r="GX36">
        <v>30</v>
      </c>
      <c r="GY36">
        <v>20.3004</v>
      </c>
      <c r="GZ36">
        <v>20.253399999999999</v>
      </c>
      <c r="HA36">
        <v>20.749300000000002</v>
      </c>
      <c r="HB36">
        <v>0</v>
      </c>
      <c r="HC36">
        <v>-30</v>
      </c>
      <c r="HD36">
        <v>16.679500000000001</v>
      </c>
      <c r="HE36">
        <v>400.13799999999998</v>
      </c>
      <c r="HF36">
        <v>0</v>
      </c>
      <c r="HG36">
        <v>100.941</v>
      </c>
      <c r="HH36">
        <v>99.949399999999997</v>
      </c>
    </row>
    <row r="37" spans="1:216" x14ac:dyDescent="0.2">
      <c r="A37">
        <v>19</v>
      </c>
      <c r="B37">
        <v>1689800355</v>
      </c>
      <c r="C37">
        <v>1099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1689800355</v>
      </c>
      <c r="M37">
        <f t="shared" si="0"/>
        <v>1.1551267139825344E-3</v>
      </c>
      <c r="N37">
        <f t="shared" si="1"/>
        <v>1.1551267139825343</v>
      </c>
      <c r="O37">
        <f t="shared" si="2"/>
        <v>-1.6637164698291629</v>
      </c>
      <c r="P37">
        <f t="shared" si="3"/>
        <v>400.09800000000001</v>
      </c>
      <c r="Q37">
        <f t="shared" si="4"/>
        <v>412.11136928805212</v>
      </c>
      <c r="R37">
        <f t="shared" si="5"/>
        <v>41.76492423310507</v>
      </c>
      <c r="S37">
        <f t="shared" si="6"/>
        <v>40.547443970508596</v>
      </c>
      <c r="T37">
        <f t="shared" si="7"/>
        <v>0.1621163095944928</v>
      </c>
      <c r="U37">
        <f t="shared" si="8"/>
        <v>4.0679736800952231</v>
      </c>
      <c r="V37">
        <f t="shared" si="9"/>
        <v>0.15861079072777115</v>
      </c>
      <c r="W37">
        <f t="shared" si="10"/>
        <v>9.944038772798669E-2</v>
      </c>
      <c r="X37">
        <f t="shared" si="11"/>
        <v>0</v>
      </c>
      <c r="Y37">
        <f t="shared" si="12"/>
        <v>17.790452196039848</v>
      </c>
      <c r="Z37">
        <f t="shared" si="13"/>
        <v>17.790452196039848</v>
      </c>
      <c r="AA37">
        <f t="shared" si="14"/>
        <v>2.0441403744572835</v>
      </c>
      <c r="AB37">
        <f t="shared" si="15"/>
        <v>63.599687042398166</v>
      </c>
      <c r="AC37">
        <f t="shared" si="16"/>
        <v>1.31832043685788</v>
      </c>
      <c r="AD37">
        <f t="shared" si="17"/>
        <v>2.0728410754270432</v>
      </c>
      <c r="AE37">
        <f t="shared" si="18"/>
        <v>0.72581993759940344</v>
      </c>
      <c r="AF37">
        <f t="shared" si="19"/>
        <v>-50.941088086629769</v>
      </c>
      <c r="AG37">
        <f t="shared" si="20"/>
        <v>48.588224255296531</v>
      </c>
      <c r="AH37">
        <f t="shared" si="21"/>
        <v>2.3501783374265113</v>
      </c>
      <c r="AI37">
        <f t="shared" si="22"/>
        <v>-2.6854939067249006E-3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55214.872548978819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1689800355</v>
      </c>
      <c r="AT37">
        <v>400.09800000000001</v>
      </c>
      <c r="AU37">
        <v>399.35500000000002</v>
      </c>
      <c r="AV37">
        <v>13.0084</v>
      </c>
      <c r="AW37">
        <v>12.3034</v>
      </c>
      <c r="AX37">
        <v>403.69200000000001</v>
      </c>
      <c r="AY37">
        <v>13.130599999999999</v>
      </c>
      <c r="AZ37">
        <v>400.24799999999999</v>
      </c>
      <c r="BA37">
        <v>101.244</v>
      </c>
      <c r="BB37">
        <v>9.97807E-2</v>
      </c>
      <c r="BC37">
        <v>18.012</v>
      </c>
      <c r="BD37">
        <v>17.980499999999999</v>
      </c>
      <c r="BE37">
        <v>999.9</v>
      </c>
      <c r="BF37">
        <v>0</v>
      </c>
      <c r="BG37">
        <v>0</v>
      </c>
      <c r="BH37">
        <v>10005</v>
      </c>
      <c r="BI37">
        <v>0</v>
      </c>
      <c r="BJ37">
        <v>362.79599999999999</v>
      </c>
      <c r="BK37">
        <v>0.74316400000000005</v>
      </c>
      <c r="BL37">
        <v>405.37099999999998</v>
      </c>
      <c r="BM37">
        <v>404.32900000000001</v>
      </c>
      <c r="BN37">
        <v>0.70499500000000004</v>
      </c>
      <c r="BO37">
        <v>399.35500000000002</v>
      </c>
      <c r="BP37">
        <v>12.3034</v>
      </c>
      <c r="BQ37">
        <v>1.3170200000000001</v>
      </c>
      <c r="BR37">
        <v>1.2456400000000001</v>
      </c>
      <c r="BS37">
        <v>10.9945</v>
      </c>
      <c r="BT37">
        <v>10.1585</v>
      </c>
      <c r="BU37">
        <v>0</v>
      </c>
      <c r="BV37">
        <v>0</v>
      </c>
      <c r="BW37">
        <v>0</v>
      </c>
      <c r="BX37">
        <v>0</v>
      </c>
      <c r="BY37">
        <v>1.82</v>
      </c>
      <c r="BZ37">
        <v>0</v>
      </c>
      <c r="CA37">
        <v>510.96</v>
      </c>
      <c r="CB37">
        <v>-6.51</v>
      </c>
      <c r="CC37">
        <v>30.687000000000001</v>
      </c>
      <c r="CD37">
        <v>35.936999999999998</v>
      </c>
      <c r="CE37">
        <v>33.75</v>
      </c>
      <c r="CF37">
        <v>34.5</v>
      </c>
      <c r="CG37">
        <v>31.375</v>
      </c>
      <c r="CH37">
        <v>0</v>
      </c>
      <c r="CI37">
        <v>0</v>
      </c>
      <c r="CJ37">
        <v>0</v>
      </c>
      <c r="CK37">
        <v>1689800359</v>
      </c>
      <c r="CL37">
        <v>0</v>
      </c>
      <c r="CM37">
        <v>1689799109</v>
      </c>
      <c r="CN37" t="s">
        <v>354</v>
      </c>
      <c r="CO37">
        <v>1689799109</v>
      </c>
      <c r="CP37">
        <v>1689799100</v>
      </c>
      <c r="CQ37">
        <v>21</v>
      </c>
      <c r="CR37">
        <v>0.121</v>
      </c>
      <c r="CS37">
        <v>3.0000000000000001E-3</v>
      </c>
      <c r="CT37">
        <v>-3.5950000000000002</v>
      </c>
      <c r="CU37">
        <v>-0.122</v>
      </c>
      <c r="CV37">
        <v>409</v>
      </c>
      <c r="CW37">
        <v>12</v>
      </c>
      <c r="CX37">
        <v>0.25</v>
      </c>
      <c r="CY37">
        <v>0.05</v>
      </c>
      <c r="CZ37">
        <v>-1.4342950339884599</v>
      </c>
      <c r="DA37">
        <v>1.1343915908966501E-2</v>
      </c>
      <c r="DB37">
        <v>5.72269612846108E-2</v>
      </c>
      <c r="DC37">
        <v>1</v>
      </c>
      <c r="DD37">
        <v>399.471857142857</v>
      </c>
      <c r="DE37">
        <v>-9.7012987012914997E-2</v>
      </c>
      <c r="DF37">
        <v>3.8508237479037699E-2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2.6572300000000002</v>
      </c>
      <c r="DP37">
        <v>2.8296000000000001</v>
      </c>
      <c r="DQ37">
        <v>9.6630499999999994E-2</v>
      </c>
      <c r="DR37">
        <v>9.6181299999999997E-2</v>
      </c>
      <c r="DS37">
        <v>7.8797599999999995E-2</v>
      </c>
      <c r="DT37">
        <v>7.5536699999999998E-2</v>
      </c>
      <c r="DU37">
        <v>28850.5</v>
      </c>
      <c r="DV37">
        <v>30168.2</v>
      </c>
      <c r="DW37">
        <v>29653.599999999999</v>
      </c>
      <c r="DX37">
        <v>31100.9</v>
      </c>
      <c r="DY37">
        <v>35778.800000000003</v>
      </c>
      <c r="DZ37">
        <v>37659.199999999997</v>
      </c>
      <c r="EA37">
        <v>40682.199999999997</v>
      </c>
      <c r="EB37">
        <v>43110.1</v>
      </c>
      <c r="EC37">
        <v>1.8871</v>
      </c>
      <c r="ED37">
        <v>2.3740000000000001</v>
      </c>
      <c r="EE37">
        <v>6.2510400000000002E-3</v>
      </c>
      <c r="EF37">
        <v>0</v>
      </c>
      <c r="EG37">
        <v>17.8767</v>
      </c>
      <c r="EH37">
        <v>999.9</v>
      </c>
      <c r="EI37">
        <v>45.805999999999997</v>
      </c>
      <c r="EJ37">
        <v>22.577999999999999</v>
      </c>
      <c r="EK37">
        <v>12.433400000000001</v>
      </c>
      <c r="EL37">
        <v>61.321899999999999</v>
      </c>
      <c r="EM37">
        <v>16.578499999999998</v>
      </c>
      <c r="EN37">
        <v>1</v>
      </c>
      <c r="EO37">
        <v>-0.49423800000000001</v>
      </c>
      <c r="EP37">
        <v>1.3530800000000001</v>
      </c>
      <c r="EQ37">
        <v>20.297899999999998</v>
      </c>
      <c r="ER37">
        <v>5.2454400000000003</v>
      </c>
      <c r="ES37">
        <v>11.827400000000001</v>
      </c>
      <c r="ET37">
        <v>4.9832000000000001</v>
      </c>
      <c r="EU37">
        <v>3.2989999999999999</v>
      </c>
      <c r="EV37">
        <v>65.8</v>
      </c>
      <c r="EW37">
        <v>9999</v>
      </c>
      <c r="EX37">
        <v>4394.6000000000004</v>
      </c>
      <c r="EY37">
        <v>184.8</v>
      </c>
      <c r="EZ37">
        <v>1.8733200000000001</v>
      </c>
      <c r="FA37">
        <v>1.87897</v>
      </c>
      <c r="FB37">
        <v>1.87927</v>
      </c>
      <c r="FC37">
        <v>1.87988</v>
      </c>
      <c r="FD37">
        <v>1.8775900000000001</v>
      </c>
      <c r="FE37">
        <v>1.87683</v>
      </c>
      <c r="FF37">
        <v>1.8772899999999999</v>
      </c>
      <c r="FG37">
        <v>1.87486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-3.5939999999999999</v>
      </c>
      <c r="FV37">
        <v>-0.1222</v>
      </c>
      <c r="FW37">
        <v>-3.5954228736206302</v>
      </c>
      <c r="FX37">
        <v>1.4527828764109799E-4</v>
      </c>
      <c r="FY37">
        <v>-4.3579519040863002E-7</v>
      </c>
      <c r="FZ37">
        <v>2.0799061152897499E-10</v>
      </c>
      <c r="GA37">
        <v>-0.12222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20.8</v>
      </c>
      <c r="GJ37">
        <v>20.9</v>
      </c>
      <c r="GK37">
        <v>1.03271</v>
      </c>
      <c r="GL37">
        <v>2.52197</v>
      </c>
      <c r="GM37">
        <v>1.54541</v>
      </c>
      <c r="GN37">
        <v>2.2912599999999999</v>
      </c>
      <c r="GO37">
        <v>1.5979000000000001</v>
      </c>
      <c r="GP37">
        <v>2.3925800000000002</v>
      </c>
      <c r="GQ37">
        <v>26.0044</v>
      </c>
      <c r="GR37">
        <v>15.252800000000001</v>
      </c>
      <c r="GS37">
        <v>18</v>
      </c>
      <c r="GT37">
        <v>385.137</v>
      </c>
      <c r="GU37">
        <v>674.32399999999996</v>
      </c>
      <c r="GV37">
        <v>16.7194</v>
      </c>
      <c r="GW37">
        <v>20.267600000000002</v>
      </c>
      <c r="GX37">
        <v>30.0002</v>
      </c>
      <c r="GY37">
        <v>20.334900000000001</v>
      </c>
      <c r="GZ37">
        <v>20.287400000000002</v>
      </c>
      <c r="HA37">
        <v>20.718699999999998</v>
      </c>
      <c r="HB37">
        <v>0</v>
      </c>
      <c r="HC37">
        <v>-30</v>
      </c>
      <c r="HD37">
        <v>16.709800000000001</v>
      </c>
      <c r="HE37">
        <v>399.387</v>
      </c>
      <c r="HF37">
        <v>0</v>
      </c>
      <c r="HG37">
        <v>100.935</v>
      </c>
      <c r="HH37">
        <v>99.945999999999998</v>
      </c>
    </row>
    <row r="38" spans="1:216" x14ac:dyDescent="0.2">
      <c r="A38">
        <v>20</v>
      </c>
      <c r="B38">
        <v>1689800454.0999999</v>
      </c>
      <c r="C38">
        <v>1198.0999999046301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1689800454.0999999</v>
      </c>
      <c r="M38">
        <f t="shared" si="0"/>
        <v>1.3055382700552008E-3</v>
      </c>
      <c r="N38">
        <f t="shared" si="1"/>
        <v>1.3055382700552007</v>
      </c>
      <c r="O38">
        <f t="shared" si="2"/>
        <v>10.692004905618996</v>
      </c>
      <c r="P38">
        <f t="shared" si="3"/>
        <v>399.56200000000001</v>
      </c>
      <c r="Q38">
        <f t="shared" si="4"/>
        <v>280.31089286151757</v>
      </c>
      <c r="R38">
        <f t="shared" si="5"/>
        <v>28.40732116499602</v>
      </c>
      <c r="S38">
        <f t="shared" si="6"/>
        <v>40.492490118589998</v>
      </c>
      <c r="T38">
        <f t="shared" si="7"/>
        <v>0.15206492966769969</v>
      </c>
      <c r="U38">
        <f t="shared" si="8"/>
        <v>4.0648622474153306</v>
      </c>
      <c r="V38">
        <f t="shared" si="9"/>
        <v>0.14897385195768598</v>
      </c>
      <c r="W38">
        <f t="shared" si="10"/>
        <v>9.3381145156910511E-2</v>
      </c>
      <c r="X38">
        <f t="shared" si="11"/>
        <v>297.68879400000003</v>
      </c>
      <c r="Y38">
        <f t="shared" si="12"/>
        <v>18.999073100091923</v>
      </c>
      <c r="Z38">
        <f t="shared" si="13"/>
        <v>18.999073100091923</v>
      </c>
      <c r="AA38">
        <f t="shared" si="14"/>
        <v>2.2050529306672062</v>
      </c>
      <c r="AB38">
        <f t="shared" si="15"/>
        <v>64.515628605340481</v>
      </c>
      <c r="AC38">
        <f t="shared" si="16"/>
        <v>1.3324370456404999</v>
      </c>
      <c r="AD38">
        <f t="shared" si="17"/>
        <v>2.0652934404334444</v>
      </c>
      <c r="AE38">
        <f t="shared" si="18"/>
        <v>0.87261588502670628</v>
      </c>
      <c r="AF38">
        <f t="shared" si="19"/>
        <v>-57.574237709434357</v>
      </c>
      <c r="AG38">
        <f t="shared" si="20"/>
        <v>-229.02239139830877</v>
      </c>
      <c r="AH38">
        <f t="shared" si="21"/>
        <v>-11.152070786935592</v>
      </c>
      <c r="AI38">
        <f t="shared" si="22"/>
        <v>-5.9905894678706773E-2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55168.563228590472</v>
      </c>
      <c r="AO38">
        <f t="shared" si="26"/>
        <v>1799.91</v>
      </c>
      <c r="AP38">
        <f t="shared" si="27"/>
        <v>1517.325</v>
      </c>
      <c r="AQ38">
        <f t="shared" si="28"/>
        <v>0.84300048335750122</v>
      </c>
      <c r="AR38">
        <f t="shared" si="29"/>
        <v>0.16539093287997733</v>
      </c>
      <c r="AS38">
        <v>1689800454.0999999</v>
      </c>
      <c r="AT38">
        <v>399.56200000000001</v>
      </c>
      <c r="AU38">
        <v>406.49799999999999</v>
      </c>
      <c r="AV38">
        <v>13.1479</v>
      </c>
      <c r="AW38">
        <v>12.351000000000001</v>
      </c>
      <c r="AX38">
        <v>403.15600000000001</v>
      </c>
      <c r="AY38">
        <v>13.270099999999999</v>
      </c>
      <c r="AZ38">
        <v>400.14100000000002</v>
      </c>
      <c r="BA38">
        <v>101.242</v>
      </c>
      <c r="BB38">
        <v>0.10019500000000001</v>
      </c>
      <c r="BC38">
        <v>17.954000000000001</v>
      </c>
      <c r="BD38">
        <v>18.413</v>
      </c>
      <c r="BE38">
        <v>999.9</v>
      </c>
      <c r="BF38">
        <v>0</v>
      </c>
      <c r="BG38">
        <v>0</v>
      </c>
      <c r="BH38">
        <v>9994.3799999999992</v>
      </c>
      <c r="BI38">
        <v>0</v>
      </c>
      <c r="BJ38">
        <v>358.42599999999999</v>
      </c>
      <c r="BK38">
        <v>-6.93588</v>
      </c>
      <c r="BL38">
        <v>404.88600000000002</v>
      </c>
      <c r="BM38">
        <v>411.58100000000002</v>
      </c>
      <c r="BN38">
        <v>0.79688300000000001</v>
      </c>
      <c r="BO38">
        <v>406.49799999999999</v>
      </c>
      <c r="BP38">
        <v>12.351000000000001</v>
      </c>
      <c r="BQ38">
        <v>1.3311299999999999</v>
      </c>
      <c r="BR38">
        <v>1.2504500000000001</v>
      </c>
      <c r="BS38">
        <v>11.154999999999999</v>
      </c>
      <c r="BT38">
        <v>10.216100000000001</v>
      </c>
      <c r="BU38">
        <v>1799.91</v>
      </c>
      <c r="BV38">
        <v>0.89998500000000003</v>
      </c>
      <c r="BW38">
        <v>0.10001500000000001</v>
      </c>
      <c r="BX38">
        <v>0</v>
      </c>
      <c r="BY38">
        <v>2.1844999999999999</v>
      </c>
      <c r="BZ38">
        <v>0</v>
      </c>
      <c r="CA38">
        <v>5656.08</v>
      </c>
      <c r="CB38">
        <v>17198.7</v>
      </c>
      <c r="CC38">
        <v>32.186999999999998</v>
      </c>
      <c r="CD38">
        <v>35.75</v>
      </c>
      <c r="CE38">
        <v>33.936999999999998</v>
      </c>
      <c r="CF38">
        <v>34.436999999999998</v>
      </c>
      <c r="CG38">
        <v>32.061999999999998</v>
      </c>
      <c r="CH38">
        <v>1619.89</v>
      </c>
      <c r="CI38">
        <v>180.02</v>
      </c>
      <c r="CJ38">
        <v>0</v>
      </c>
      <c r="CK38">
        <v>1689800458.0999999</v>
      </c>
      <c r="CL38">
        <v>0</v>
      </c>
      <c r="CM38">
        <v>1689799109</v>
      </c>
      <c r="CN38" t="s">
        <v>354</v>
      </c>
      <c r="CO38">
        <v>1689799109</v>
      </c>
      <c r="CP38">
        <v>1689799100</v>
      </c>
      <c r="CQ38">
        <v>21</v>
      </c>
      <c r="CR38">
        <v>0.121</v>
      </c>
      <c r="CS38">
        <v>3.0000000000000001E-3</v>
      </c>
      <c r="CT38">
        <v>-3.5950000000000002</v>
      </c>
      <c r="CU38">
        <v>-0.122</v>
      </c>
      <c r="CV38">
        <v>409</v>
      </c>
      <c r="CW38">
        <v>12</v>
      </c>
      <c r="CX38">
        <v>0.25</v>
      </c>
      <c r="CY38">
        <v>0.05</v>
      </c>
      <c r="CZ38">
        <v>10.1678077607994</v>
      </c>
      <c r="DA38">
        <v>1.86383550971519</v>
      </c>
      <c r="DB38">
        <v>0.197870073396017</v>
      </c>
      <c r="DC38">
        <v>1</v>
      </c>
      <c r="DD38">
        <v>406.18689999999998</v>
      </c>
      <c r="DE38">
        <v>1.6677293233088399</v>
      </c>
      <c r="DF38">
        <v>0.16602436568166601</v>
      </c>
      <c r="DG38">
        <v>-1</v>
      </c>
      <c r="DH38">
        <v>1799.97523809524</v>
      </c>
      <c r="DI38">
        <v>-4.2439298870275199E-2</v>
      </c>
      <c r="DJ38">
        <v>0.105767897173756</v>
      </c>
      <c r="DK38">
        <v>1</v>
      </c>
      <c r="DL38">
        <v>2</v>
      </c>
      <c r="DM38">
        <v>2</v>
      </c>
      <c r="DN38" t="s">
        <v>355</v>
      </c>
      <c r="DO38">
        <v>2.6568399999999999</v>
      </c>
      <c r="DP38">
        <v>2.8299300000000001</v>
      </c>
      <c r="DQ38">
        <v>9.6515900000000002E-2</v>
      </c>
      <c r="DR38">
        <v>9.7465099999999999E-2</v>
      </c>
      <c r="DS38">
        <v>7.9418199999999994E-2</v>
      </c>
      <c r="DT38">
        <v>7.5743400000000002E-2</v>
      </c>
      <c r="DU38">
        <v>28850.1</v>
      </c>
      <c r="DV38">
        <v>30121</v>
      </c>
      <c r="DW38">
        <v>29649.9</v>
      </c>
      <c r="DX38">
        <v>31096.799999999999</v>
      </c>
      <c r="DY38">
        <v>35750.6</v>
      </c>
      <c r="DZ38">
        <v>37647</v>
      </c>
      <c r="EA38">
        <v>40678.199999999997</v>
      </c>
      <c r="EB38">
        <v>43105.4</v>
      </c>
      <c r="EC38">
        <v>1.8869800000000001</v>
      </c>
      <c r="ED38">
        <v>2.3721999999999999</v>
      </c>
      <c r="EE38">
        <v>2.2105900000000001E-2</v>
      </c>
      <c r="EF38">
        <v>0</v>
      </c>
      <c r="EG38">
        <v>18.046299999999999</v>
      </c>
      <c r="EH38">
        <v>999.9</v>
      </c>
      <c r="EI38">
        <v>45.805999999999997</v>
      </c>
      <c r="EJ38">
        <v>22.638000000000002</v>
      </c>
      <c r="EK38">
        <v>12.480399999999999</v>
      </c>
      <c r="EL38">
        <v>61.111899999999999</v>
      </c>
      <c r="EM38">
        <v>16.855</v>
      </c>
      <c r="EN38">
        <v>1</v>
      </c>
      <c r="EO38">
        <v>-0.48907800000000001</v>
      </c>
      <c r="EP38">
        <v>1.72878</v>
      </c>
      <c r="EQ38">
        <v>20.2805</v>
      </c>
      <c r="ER38">
        <v>5.2431999999999999</v>
      </c>
      <c r="ES38">
        <v>11.828200000000001</v>
      </c>
      <c r="ET38">
        <v>4.9831500000000002</v>
      </c>
      <c r="EU38">
        <v>3.2989999999999999</v>
      </c>
      <c r="EV38">
        <v>65.900000000000006</v>
      </c>
      <c r="EW38">
        <v>9999</v>
      </c>
      <c r="EX38">
        <v>4397</v>
      </c>
      <c r="EY38">
        <v>184.8</v>
      </c>
      <c r="EZ38">
        <v>1.87331</v>
      </c>
      <c r="FA38">
        <v>1.87896</v>
      </c>
      <c r="FB38">
        <v>1.8792500000000001</v>
      </c>
      <c r="FC38">
        <v>1.87988</v>
      </c>
      <c r="FD38">
        <v>1.8774900000000001</v>
      </c>
      <c r="FE38">
        <v>1.8768</v>
      </c>
      <c r="FF38">
        <v>1.8772899999999999</v>
      </c>
      <c r="FG38">
        <v>1.8748499999999999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-3.5939999999999999</v>
      </c>
      <c r="FV38">
        <v>-0.1222</v>
      </c>
      <c r="FW38">
        <v>-3.5954228736206302</v>
      </c>
      <c r="FX38">
        <v>1.4527828764109799E-4</v>
      </c>
      <c r="FY38">
        <v>-4.3579519040863002E-7</v>
      </c>
      <c r="FZ38">
        <v>2.0799061152897499E-10</v>
      </c>
      <c r="GA38">
        <v>-0.12222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22.4</v>
      </c>
      <c r="GJ38">
        <v>22.6</v>
      </c>
      <c r="GK38">
        <v>1.0473600000000001</v>
      </c>
      <c r="GL38">
        <v>2.52075</v>
      </c>
      <c r="GM38">
        <v>1.54541</v>
      </c>
      <c r="GN38">
        <v>2.2912599999999999</v>
      </c>
      <c r="GO38">
        <v>1.5979000000000001</v>
      </c>
      <c r="GP38">
        <v>2.4243199999999998</v>
      </c>
      <c r="GQ38">
        <v>26.0868</v>
      </c>
      <c r="GR38">
        <v>15.1915</v>
      </c>
      <c r="GS38">
        <v>18</v>
      </c>
      <c r="GT38">
        <v>385.58499999999998</v>
      </c>
      <c r="GU38">
        <v>673.71299999999997</v>
      </c>
      <c r="GV38">
        <v>15.958399999999999</v>
      </c>
      <c r="GW38">
        <v>20.359000000000002</v>
      </c>
      <c r="GX38">
        <v>30.000399999999999</v>
      </c>
      <c r="GY38">
        <v>20.404299999999999</v>
      </c>
      <c r="GZ38">
        <v>20.352599999999999</v>
      </c>
      <c r="HA38">
        <v>21.024799999999999</v>
      </c>
      <c r="HB38">
        <v>0</v>
      </c>
      <c r="HC38">
        <v>-30</v>
      </c>
      <c r="HD38">
        <v>15.964499999999999</v>
      </c>
      <c r="HE38">
        <v>406.78399999999999</v>
      </c>
      <c r="HF38">
        <v>0</v>
      </c>
      <c r="HG38">
        <v>100.92400000000001</v>
      </c>
      <c r="HH38">
        <v>99.934299999999993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2023-07-19T13:00:51Z</dcterms:created>
  <dcterms:modified xsi:type="dcterms:W3CDTF">2023-07-25T18:18:09Z</dcterms:modified>
</cp:coreProperties>
</file>