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36B57555-6F59-EC4F-99E3-5E977DEFB2C8}" xr6:coauthVersionLast="47" xr6:coauthVersionMax="47" xr10:uidLastSave="{00000000-0000-0000-0000-000000000000}"/>
  <bookViews>
    <workbookView xWindow="240" yWindow="760" windowWidth="21180" windowHeight="13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M38" i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O35" i="1"/>
  <c r="AP35" i="1" s="1"/>
  <c r="AN35" i="1"/>
  <c r="AL35" i="1" s="1"/>
  <c r="AD35" i="1"/>
  <c r="AC35" i="1"/>
  <c r="AB35" i="1" s="1"/>
  <c r="X35" i="1"/>
  <c r="U35" i="1"/>
  <c r="AR34" i="1"/>
  <c r="AQ34" i="1"/>
  <c r="AO34" i="1"/>
  <c r="AN34" i="1"/>
  <c r="AL34" i="1" s="1"/>
  <c r="O34" i="1" s="1"/>
  <c r="AM34" i="1"/>
  <c r="AD34" i="1"/>
  <c r="AC34" i="1"/>
  <c r="AB34" i="1" s="1"/>
  <c r="U34" i="1"/>
  <c r="N34" i="1"/>
  <c r="M34" i="1" s="1"/>
  <c r="AR33" i="1"/>
  <c r="AQ33" i="1"/>
  <c r="AO33" i="1"/>
  <c r="AP33" i="1" s="1"/>
  <c r="AN33" i="1"/>
  <c r="AL33" i="1"/>
  <c r="AM33" i="1" s="1"/>
  <c r="AD33" i="1"/>
  <c r="AC33" i="1"/>
  <c r="AB33" i="1" s="1"/>
  <c r="U33" i="1"/>
  <c r="AR32" i="1"/>
  <c r="AQ32" i="1"/>
  <c r="AO32" i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P31" i="1"/>
  <c r="AO31" i="1"/>
  <c r="AN31" i="1"/>
  <c r="AL31" i="1" s="1"/>
  <c r="AM31" i="1"/>
  <c r="AD31" i="1"/>
  <c r="AC31" i="1"/>
  <c r="AB31" i="1" s="1"/>
  <c r="X31" i="1"/>
  <c r="U31" i="1"/>
  <c r="AR30" i="1"/>
  <c r="AQ30" i="1"/>
  <c r="AO30" i="1"/>
  <c r="AN30" i="1"/>
  <c r="AL30" i="1" s="1"/>
  <c r="P30" i="1" s="1"/>
  <c r="AM30" i="1"/>
  <c r="AD30" i="1"/>
  <c r="AC30" i="1"/>
  <c r="U30" i="1"/>
  <c r="AR29" i="1"/>
  <c r="AQ29" i="1"/>
  <c r="AO29" i="1"/>
  <c r="AP29" i="1" s="1"/>
  <c r="AN29" i="1"/>
  <c r="AL29" i="1"/>
  <c r="S29" i="1" s="1"/>
  <c r="AD29" i="1"/>
  <c r="AC29" i="1"/>
  <c r="AB29" i="1"/>
  <c r="U29" i="1"/>
  <c r="AR28" i="1"/>
  <c r="AQ28" i="1"/>
  <c r="AO28" i="1"/>
  <c r="AN28" i="1"/>
  <c r="AL28" i="1"/>
  <c r="N28" i="1" s="1"/>
  <c r="M28" i="1" s="1"/>
  <c r="AD28" i="1"/>
  <c r="AC28" i="1"/>
  <c r="AB28" i="1"/>
  <c r="U28" i="1"/>
  <c r="S28" i="1"/>
  <c r="O28" i="1"/>
  <c r="AR27" i="1"/>
  <c r="AQ27" i="1"/>
  <c r="AO27" i="1"/>
  <c r="AP27" i="1" s="1"/>
  <c r="AN27" i="1"/>
  <c r="AL27" i="1" s="1"/>
  <c r="P27" i="1" s="1"/>
  <c r="AD27" i="1"/>
  <c r="AC27" i="1"/>
  <c r="AB27" i="1" s="1"/>
  <c r="X27" i="1"/>
  <c r="U27" i="1"/>
  <c r="AR26" i="1"/>
  <c r="AQ26" i="1"/>
  <c r="AO26" i="1"/>
  <c r="AN26" i="1"/>
  <c r="AL26" i="1" s="1"/>
  <c r="P26" i="1" s="1"/>
  <c r="AM26" i="1"/>
  <c r="AD26" i="1"/>
  <c r="AC26" i="1"/>
  <c r="AB26" i="1" s="1"/>
  <c r="U26" i="1"/>
  <c r="O26" i="1"/>
  <c r="N26" i="1"/>
  <c r="M26" i="1" s="1"/>
  <c r="AF26" i="1" s="1"/>
  <c r="AR25" i="1"/>
  <c r="AQ25" i="1"/>
  <c r="AO25" i="1"/>
  <c r="AP25" i="1" s="1"/>
  <c r="AN25" i="1"/>
  <c r="AL25" i="1"/>
  <c r="AD25" i="1"/>
  <c r="AC25" i="1"/>
  <c r="AB25" i="1"/>
  <c r="U25" i="1"/>
  <c r="S25" i="1"/>
  <c r="AR24" i="1"/>
  <c r="AQ24" i="1"/>
  <c r="AO24" i="1"/>
  <c r="AN24" i="1"/>
  <c r="AL24" i="1"/>
  <c r="N24" i="1" s="1"/>
  <c r="M24" i="1" s="1"/>
  <c r="AD24" i="1"/>
  <c r="AC24" i="1"/>
  <c r="AB24" i="1"/>
  <c r="U24" i="1"/>
  <c r="S24" i="1"/>
  <c r="O24" i="1"/>
  <c r="AR23" i="1"/>
  <c r="AQ23" i="1"/>
  <c r="AO23" i="1"/>
  <c r="AP23" i="1" s="1"/>
  <c r="AN23" i="1"/>
  <c r="AL23" i="1" s="1"/>
  <c r="AM23" i="1" s="1"/>
  <c r="AD23" i="1"/>
  <c r="AC23" i="1"/>
  <c r="AB23" i="1" s="1"/>
  <c r="X23" i="1"/>
  <c r="U23" i="1"/>
  <c r="P23" i="1"/>
  <c r="O23" i="1"/>
  <c r="AR22" i="1"/>
  <c r="AQ22" i="1"/>
  <c r="AO22" i="1"/>
  <c r="AN22" i="1"/>
  <c r="AL22" i="1" s="1"/>
  <c r="P22" i="1" s="1"/>
  <c r="AM22" i="1"/>
  <c r="AD22" i="1"/>
  <c r="AC22" i="1"/>
  <c r="AB22" i="1" s="1"/>
  <c r="U22" i="1"/>
  <c r="S22" i="1"/>
  <c r="O22" i="1"/>
  <c r="AR21" i="1"/>
  <c r="AQ21" i="1"/>
  <c r="AO21" i="1"/>
  <c r="AP21" i="1" s="1"/>
  <c r="AN21" i="1"/>
  <c r="AL21" i="1"/>
  <c r="AD21" i="1"/>
  <c r="AC21" i="1"/>
  <c r="AB21" i="1"/>
  <c r="U21" i="1"/>
  <c r="AR20" i="1"/>
  <c r="AQ20" i="1"/>
  <c r="AO20" i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O19" i="1"/>
  <c r="AP19" i="1" s="1"/>
  <c r="AN19" i="1"/>
  <c r="AL19" i="1" s="1"/>
  <c r="O19" i="1" s="1"/>
  <c r="AM19" i="1"/>
  <c r="AD19" i="1"/>
  <c r="AC19" i="1"/>
  <c r="AB19" i="1" s="1"/>
  <c r="X19" i="1"/>
  <c r="U19" i="1"/>
  <c r="AF34" i="1" l="1"/>
  <c r="S35" i="1"/>
  <c r="N35" i="1"/>
  <c r="M35" i="1" s="1"/>
  <c r="AM35" i="1"/>
  <c r="AP34" i="1"/>
  <c r="X34" i="1"/>
  <c r="P21" i="1"/>
  <c r="O21" i="1"/>
  <c r="N21" i="1"/>
  <c r="M21" i="1" s="1"/>
  <c r="AF32" i="1"/>
  <c r="P25" i="1"/>
  <c r="O25" i="1"/>
  <c r="N25" i="1"/>
  <c r="M25" i="1" s="1"/>
  <c r="O27" i="1"/>
  <c r="S31" i="1"/>
  <c r="N31" i="1"/>
  <c r="M31" i="1" s="1"/>
  <c r="AP32" i="1"/>
  <c r="X32" i="1"/>
  <c r="AP22" i="1"/>
  <c r="X22" i="1"/>
  <c r="AP24" i="1"/>
  <c r="X24" i="1"/>
  <c r="AM25" i="1"/>
  <c r="S26" i="1"/>
  <c r="AB30" i="1"/>
  <c r="Y31" i="1"/>
  <c r="Z31" i="1" s="1"/>
  <c r="AF36" i="1"/>
  <c r="P38" i="1"/>
  <c r="O38" i="1"/>
  <c r="N38" i="1"/>
  <c r="M38" i="1" s="1"/>
  <c r="S38" i="1"/>
  <c r="AP20" i="1"/>
  <c r="X20" i="1"/>
  <c r="S19" i="1"/>
  <c r="N19" i="1"/>
  <c r="M19" i="1" s="1"/>
  <c r="Y19" i="1" s="1"/>
  <c r="Z19" i="1" s="1"/>
  <c r="AF24" i="1"/>
  <c r="N30" i="1"/>
  <c r="M30" i="1" s="1"/>
  <c r="O35" i="1"/>
  <c r="S27" i="1"/>
  <c r="N27" i="1"/>
  <c r="M27" i="1" s="1"/>
  <c r="P33" i="1"/>
  <c r="N33" i="1"/>
  <c r="M33" i="1" s="1"/>
  <c r="O33" i="1"/>
  <c r="P19" i="1"/>
  <c r="S21" i="1"/>
  <c r="O30" i="1"/>
  <c r="O31" i="1"/>
  <c r="P35" i="1"/>
  <c r="AM21" i="1"/>
  <c r="Y27" i="1"/>
  <c r="Z27" i="1" s="1"/>
  <c r="AG27" i="1" s="1"/>
  <c r="P34" i="1"/>
  <c r="S34" i="1"/>
  <c r="X30" i="1"/>
  <c r="AP30" i="1"/>
  <c r="S23" i="1"/>
  <c r="N23" i="1"/>
  <c r="M23" i="1" s="1"/>
  <c r="AF28" i="1"/>
  <c r="P29" i="1"/>
  <c r="N29" i="1"/>
  <c r="M29" i="1" s="1"/>
  <c r="O29" i="1"/>
  <c r="AF20" i="1"/>
  <c r="N22" i="1"/>
  <c r="M22" i="1" s="1"/>
  <c r="AP26" i="1"/>
  <c r="X26" i="1"/>
  <c r="AM27" i="1"/>
  <c r="AP28" i="1"/>
  <c r="X28" i="1"/>
  <c r="AM29" i="1"/>
  <c r="S30" i="1"/>
  <c r="P31" i="1"/>
  <c r="S33" i="1"/>
  <c r="P20" i="1"/>
  <c r="P24" i="1"/>
  <c r="P28" i="1"/>
  <c r="P32" i="1"/>
  <c r="P36" i="1"/>
  <c r="X36" i="1"/>
  <c r="AM37" i="1"/>
  <c r="X38" i="1"/>
  <c r="N37" i="1"/>
  <c r="M37" i="1" s="1"/>
  <c r="AM20" i="1"/>
  <c r="AM24" i="1"/>
  <c r="AM28" i="1"/>
  <c r="AM32" i="1"/>
  <c r="AM36" i="1"/>
  <c r="O37" i="1"/>
  <c r="X21" i="1"/>
  <c r="X25" i="1"/>
  <c r="X29" i="1"/>
  <c r="X33" i="1"/>
  <c r="X37" i="1"/>
  <c r="Y25" i="1" l="1"/>
  <c r="Z25" i="1" s="1"/>
  <c r="Y26" i="1"/>
  <c r="Z26" i="1" s="1"/>
  <c r="Y32" i="1"/>
  <c r="Z32" i="1" s="1"/>
  <c r="AF35" i="1"/>
  <c r="Y21" i="1"/>
  <c r="Z21" i="1" s="1"/>
  <c r="Y38" i="1"/>
  <c r="Z38" i="1" s="1"/>
  <c r="V38" i="1" s="1"/>
  <c r="T38" i="1" s="1"/>
  <c r="W38" i="1" s="1"/>
  <c r="Q38" i="1" s="1"/>
  <c r="R38" i="1" s="1"/>
  <c r="AF22" i="1"/>
  <c r="AH19" i="1"/>
  <c r="AA19" i="1"/>
  <c r="AE19" i="1" s="1"/>
  <c r="AG19" i="1"/>
  <c r="Y36" i="1"/>
  <c r="Z36" i="1" s="1"/>
  <c r="AF33" i="1"/>
  <c r="Y34" i="1"/>
  <c r="Z34" i="1" s="1"/>
  <c r="Y37" i="1"/>
  <c r="Z37" i="1" s="1"/>
  <c r="V37" i="1" s="1"/>
  <c r="T37" i="1" s="1"/>
  <c r="W37" i="1" s="1"/>
  <c r="Q37" i="1" s="1"/>
  <c r="R37" i="1" s="1"/>
  <c r="AF29" i="1"/>
  <c r="V27" i="1"/>
  <c r="T27" i="1" s="1"/>
  <c r="W27" i="1" s="1"/>
  <c r="Q27" i="1" s="1"/>
  <c r="R27" i="1" s="1"/>
  <c r="AF27" i="1"/>
  <c r="Y20" i="1"/>
  <c r="Z20" i="1" s="1"/>
  <c r="Y22" i="1"/>
  <c r="Z22" i="1" s="1"/>
  <c r="V22" i="1" s="1"/>
  <c r="T22" i="1" s="1"/>
  <c r="W22" i="1" s="1"/>
  <c r="Q22" i="1" s="1"/>
  <c r="R22" i="1" s="1"/>
  <c r="V31" i="1"/>
  <c r="T31" i="1" s="1"/>
  <c r="W31" i="1" s="1"/>
  <c r="Q31" i="1" s="1"/>
  <c r="R31" i="1" s="1"/>
  <c r="AF31" i="1"/>
  <c r="AF37" i="1"/>
  <c r="AA31" i="1"/>
  <c r="AE31" i="1" s="1"/>
  <c r="AH31" i="1"/>
  <c r="AF21" i="1"/>
  <c r="AF30" i="1"/>
  <c r="AH27" i="1"/>
  <c r="AA27" i="1"/>
  <c r="AE27" i="1" s="1"/>
  <c r="AF38" i="1"/>
  <c r="AF25" i="1"/>
  <c r="V25" i="1"/>
  <c r="T25" i="1" s="1"/>
  <c r="W25" i="1" s="1"/>
  <c r="Q25" i="1" s="1"/>
  <c r="R25" i="1" s="1"/>
  <c r="AG31" i="1"/>
  <c r="AF23" i="1"/>
  <c r="V19" i="1"/>
  <c r="T19" i="1" s="1"/>
  <c r="W19" i="1" s="1"/>
  <c r="Q19" i="1" s="1"/>
  <c r="R19" i="1" s="1"/>
  <c r="AF19" i="1"/>
  <c r="Y24" i="1"/>
  <c r="Z24" i="1" s="1"/>
  <c r="Y28" i="1"/>
  <c r="Z28" i="1" s="1"/>
  <c r="Y35" i="1"/>
  <c r="Z35" i="1" s="1"/>
  <c r="V35" i="1" s="1"/>
  <c r="T35" i="1" s="1"/>
  <c r="W35" i="1" s="1"/>
  <c r="Q35" i="1" s="1"/>
  <c r="R35" i="1" s="1"/>
  <c r="Y33" i="1"/>
  <c r="Z33" i="1" s="1"/>
  <c r="V33" i="1" s="1"/>
  <c r="T33" i="1" s="1"/>
  <c r="W33" i="1" s="1"/>
  <c r="Q33" i="1" s="1"/>
  <c r="R33" i="1" s="1"/>
  <c r="Y29" i="1"/>
  <c r="Z29" i="1" s="1"/>
  <c r="Y30" i="1"/>
  <c r="Z30" i="1" s="1"/>
  <c r="Y23" i="1"/>
  <c r="Z23" i="1" s="1"/>
  <c r="V23" i="1" s="1"/>
  <c r="T23" i="1" s="1"/>
  <c r="W23" i="1" s="1"/>
  <c r="Q23" i="1" s="1"/>
  <c r="R23" i="1" s="1"/>
  <c r="AI31" i="1" l="1"/>
  <c r="AI19" i="1"/>
  <c r="AA20" i="1"/>
  <c r="AE20" i="1" s="1"/>
  <c r="AH20" i="1"/>
  <c r="AG20" i="1"/>
  <c r="V20" i="1"/>
  <c r="T20" i="1" s="1"/>
  <c r="W20" i="1" s="1"/>
  <c r="Q20" i="1" s="1"/>
  <c r="R20" i="1" s="1"/>
  <c r="AH29" i="1"/>
  <c r="AA29" i="1"/>
  <c r="AE29" i="1" s="1"/>
  <c r="AG29" i="1"/>
  <c r="AH34" i="1"/>
  <c r="AA34" i="1"/>
  <c r="AE34" i="1" s="1"/>
  <c r="V34" i="1"/>
  <c r="T34" i="1" s="1"/>
  <c r="W34" i="1" s="1"/>
  <c r="Q34" i="1" s="1"/>
  <c r="R34" i="1" s="1"/>
  <c r="AG34" i="1"/>
  <c r="AG32" i="1"/>
  <c r="AH32" i="1"/>
  <c r="AA32" i="1"/>
  <c r="AE32" i="1" s="1"/>
  <c r="V32" i="1"/>
  <c r="T32" i="1" s="1"/>
  <c r="W32" i="1" s="1"/>
  <c r="Q32" i="1" s="1"/>
  <c r="R32" i="1" s="1"/>
  <c r="AH30" i="1"/>
  <c r="AA30" i="1"/>
  <c r="AE30" i="1" s="1"/>
  <c r="AG30" i="1"/>
  <c r="AH26" i="1"/>
  <c r="AA26" i="1"/>
  <c r="AE26" i="1" s="1"/>
  <c r="AG26" i="1"/>
  <c r="V26" i="1"/>
  <c r="T26" i="1" s="1"/>
  <c r="W26" i="1" s="1"/>
  <c r="Q26" i="1" s="1"/>
  <c r="R26" i="1" s="1"/>
  <c r="AH22" i="1"/>
  <c r="AA22" i="1"/>
  <c r="AE22" i="1" s="1"/>
  <c r="AG22" i="1"/>
  <c r="AI27" i="1"/>
  <c r="AG24" i="1"/>
  <c r="AA24" i="1"/>
  <c r="AE24" i="1" s="1"/>
  <c r="AH24" i="1"/>
  <c r="AI24" i="1" s="1"/>
  <c r="V24" i="1"/>
  <c r="T24" i="1" s="1"/>
  <c r="W24" i="1" s="1"/>
  <c r="Q24" i="1" s="1"/>
  <c r="R24" i="1" s="1"/>
  <c r="AH37" i="1"/>
  <c r="AA37" i="1"/>
  <c r="AE37" i="1" s="1"/>
  <c r="AG37" i="1"/>
  <c r="AH33" i="1"/>
  <c r="AA33" i="1"/>
  <c r="AE33" i="1" s="1"/>
  <c r="AG33" i="1"/>
  <c r="AH35" i="1"/>
  <c r="AA35" i="1"/>
  <c r="AE35" i="1" s="1"/>
  <c r="AG35" i="1"/>
  <c r="V30" i="1"/>
  <c r="T30" i="1" s="1"/>
  <c r="W30" i="1" s="1"/>
  <c r="Q30" i="1" s="1"/>
  <c r="R30" i="1" s="1"/>
  <c r="V29" i="1"/>
  <c r="T29" i="1" s="1"/>
  <c r="W29" i="1" s="1"/>
  <c r="Q29" i="1" s="1"/>
  <c r="R29" i="1" s="1"/>
  <c r="AA36" i="1"/>
  <c r="AE36" i="1" s="1"/>
  <c r="AG36" i="1"/>
  <c r="AH36" i="1"/>
  <c r="AI36" i="1" s="1"/>
  <c r="V36" i="1"/>
  <c r="T36" i="1" s="1"/>
  <c r="W36" i="1" s="1"/>
  <c r="Q36" i="1" s="1"/>
  <c r="R36" i="1" s="1"/>
  <c r="AH38" i="1"/>
  <c r="AA38" i="1"/>
  <c r="AE38" i="1" s="1"/>
  <c r="AG38" i="1"/>
  <c r="AA23" i="1"/>
  <c r="AE23" i="1" s="1"/>
  <c r="AH23" i="1"/>
  <c r="AG23" i="1"/>
  <c r="AA28" i="1"/>
  <c r="AE28" i="1" s="1"/>
  <c r="AH28" i="1"/>
  <c r="AG28" i="1"/>
  <c r="V28" i="1"/>
  <c r="T28" i="1" s="1"/>
  <c r="W28" i="1" s="1"/>
  <c r="Q28" i="1" s="1"/>
  <c r="R28" i="1" s="1"/>
  <c r="AH21" i="1"/>
  <c r="AA21" i="1"/>
  <c r="AE21" i="1" s="1"/>
  <c r="AG21" i="1"/>
  <c r="V21" i="1"/>
  <c r="T21" i="1" s="1"/>
  <c r="W21" i="1" s="1"/>
  <c r="Q21" i="1" s="1"/>
  <c r="R21" i="1" s="1"/>
  <c r="AH25" i="1"/>
  <c r="AA25" i="1"/>
  <c r="AE25" i="1" s="1"/>
  <c r="AG25" i="1"/>
  <c r="AI32" i="1" l="1"/>
  <c r="AI21" i="1"/>
  <c r="AI37" i="1"/>
  <c r="AI22" i="1"/>
  <c r="AI30" i="1"/>
  <c r="AI34" i="1"/>
  <c r="AI38" i="1"/>
  <c r="AI28" i="1"/>
  <c r="AI35" i="1"/>
  <c r="AI25" i="1"/>
  <c r="AI20" i="1"/>
  <c r="AI29" i="1"/>
  <c r="AI26" i="1"/>
  <c r="AI23" i="1"/>
  <c r="AI33" i="1"/>
</calcChain>
</file>

<file path=xl/sharedStrings.xml><?xml version="1.0" encoding="utf-8"?>
<sst xmlns="http://schemas.openxmlformats.org/spreadsheetml/2006/main" count="1016" uniqueCount="398">
  <si>
    <t>File opened</t>
  </si>
  <si>
    <t>2023-07-19 14:03:46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</si>
  <si>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</si>
  <si>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</si>
  <si>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</si>
  <si>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</si>
  <si>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</si>
  <si>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</si>
  <si>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</si>
  <si>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</si>
  <si>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</si>
  <si>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</si>
  <si>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</si>
  <si>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{"co2bzero": "0.928369", "co2aspan2a": "0.292292", "tbzero": "-0.243059", "h2obspan2": "0", "h2oaspanconc1": "11.65", "co2aspanconc2": "301.4", "h2obspan1": "1.00489", "h2oaspanconc2": "0", "co2bspanconc2": "301.4", "flowazero": "0.29744", "co2bspan2b": "0.29074", "h2oaspan2": "0", "co2bspan2": "-0.0342144", "oxygen": "21", "ssb_ref": "37125.5", "h2oaspan2b": "0.0685964", "co2aspan2": "-0.0349502", "co2aspan2b": "0.289966", "ssa_ref": "34842.2", "h2oaspan1": "1.00591", "flowbzero": "0.38674", "co2bspanconc1": "2473", "h2obspanconc2": "0", "h2obspanconc1": "11.65", "co2azero": "0.925242", "tazero": "-0.14134", "co2bspan1": "1.0021", "h2obspan2a": "0.0687607", "chamberpressurezero": "2.68235", "h2obspan2b": "0.0690967", "co2bspan2a": "0.293064", "h2obzero": "1.0566", "flowmeterzero": "0.996167", "co2aspan1": "1.00226", "h2oazero": "1.04545", "co2aspanconc1": "2473", "h2oaspan2a": "0.0681933"}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</si>
  <si>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</si>
  <si>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</si>
  <si>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</si>
  <si>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</si>
  <si>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</si>
  <si>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</si>
  <si>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</si>
  <si>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</si>
  <si>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</si>
  <si>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</si>
  <si>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</si>
  <si>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</si>
  <si>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</si>
  <si>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14:03:46</t>
  </si>
  <si>
    <t>Stability Definition:	CO2_r (Meas): Std&lt;0.75 Per=20	A (GasEx): Std&lt;0.2 Per=20	Qin (LeafQ): Per=20</t>
  </si>
  <si>
    <t>14:03:53</t>
  </si>
  <si>
    <t>Stability Definition:	CO2_r (Meas): Std&lt;0.75 Per=20	A (GasEx): Std&lt;0.2 Per=20	Qin (LeafQ): Std&lt;1 Per=20</t>
  </si>
  <si>
    <t>14:03:54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</si>
  <si>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</si>
  <si>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</si>
  <si>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</si>
  <si>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</si>
  <si>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</si>
  <si>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</si>
  <si>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</si>
  <si>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</si>
  <si>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</si>
  <si>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</si>
  <si>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</si>
  <si>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</si>
  <si>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</si>
  <si>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</si>
  <si>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</si>
  <si>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</si>
  <si>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</si>
  <si>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</si>
  <si>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</si>
  <si>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</si>
  <si>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</si>
  <si>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</si>
  <si>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</si>
  <si>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</si>
  <si>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</si>
  <si>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</si>
  <si>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</si>
  <si>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</si>
  <si>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</si>
  <si>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</si>
  <si>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</si>
  <si>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</si>
  <si>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</si>
  <si>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</si>
  <si>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</si>
  <si>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</si>
  <si>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</si>
  <si>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</si>
  <si>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</si>
  <si>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</si>
  <si>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</si>
  <si>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</si>
  <si>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</si>
  <si>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</si>
  <si>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</si>
  <si>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</si>
  <si>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</si>
  <si>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</si>
  <si>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</si>
  <si>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</si>
  <si>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</si>
  <si>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</si>
  <si>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</si>
  <si>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</si>
  <si>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</si>
  <si>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</si>
  <si>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</si>
  <si>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</si>
  <si>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</si>
  <si>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4.21283 88.4088 383.197 622.888 854.515 1071.07 1254.15 1351.65</t>
  </si>
  <si>
    <t>Fs_true</t>
  </si>
  <si>
    <t>0.0866402 101.219 403.365 601.184 802.335 1001.14 1202.52 1401.06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</si>
  <si>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</si>
  <si>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</si>
  <si>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</si>
  <si>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</si>
  <si>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</si>
  <si>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</si>
  <si>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</si>
  <si>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</si>
  <si>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</si>
  <si>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</si>
  <si>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</si>
  <si>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</si>
  <si>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</si>
  <si>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</si>
  <si>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</si>
  <si>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</si>
  <si>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</si>
  <si>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</si>
  <si>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</si>
  <si>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</si>
  <si>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</si>
  <si>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</si>
  <si>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</si>
  <si>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</si>
  <si>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</si>
  <si>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</si>
  <si>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</si>
  <si>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</si>
  <si>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</si>
  <si>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</si>
  <si>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</si>
  <si>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</si>
  <si>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</si>
  <si>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</si>
  <si>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</si>
  <si>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</si>
  <si>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</si>
  <si>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</si>
  <si>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</si>
  <si>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</si>
  <si>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</si>
  <si>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</si>
  <si>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</si>
  <si>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</si>
  <si>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</si>
  <si>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</si>
  <si>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</si>
  <si>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</si>
  <si>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</si>
  <si>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</si>
  <si>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</si>
  <si>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</si>
  <si>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</si>
  <si>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</si>
  <si>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</si>
  <si>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</si>
  <si>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</si>
  <si>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</si>
  <si>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</si>
  <si>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</si>
  <si>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</si>
  <si>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</si>
  <si>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</si>
  <si>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</si>
  <si>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</si>
  <si>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</si>
  <si>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</si>
  <si>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</si>
  <si>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</si>
  <si>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</si>
  <si>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</si>
  <si>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</si>
  <si>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</si>
  <si>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</si>
  <si>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</si>
  <si>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</si>
  <si>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</si>
  <si>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</si>
  <si>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</si>
  <si>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</si>
  <si>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</si>
  <si>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</si>
  <si>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</si>
  <si>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</si>
  <si>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</si>
  <si>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</si>
  <si>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</si>
  <si>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</si>
  <si>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</si>
  <si>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</si>
  <si>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</si>
  <si>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</si>
  <si>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</si>
  <si>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</si>
  <si>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</si>
  <si>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</si>
  <si>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</si>
  <si>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</si>
  <si>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</si>
  <si>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</si>
  <si>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</si>
  <si>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</si>
  <si>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</si>
  <si>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</si>
  <si>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</si>
  <si>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</si>
  <si>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</si>
  <si>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</si>
  <si>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</si>
  <si>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</si>
  <si>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</si>
  <si>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</si>
  <si>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</si>
  <si>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</si>
  <si>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</si>
  <si>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</si>
  <si>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</si>
  <si>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</si>
  <si>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</si>
  <si>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</si>
  <si>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</si>
  <si>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</si>
  <si>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</si>
  <si>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</si>
  <si>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</si>
  <si>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</si>
  <si>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</si>
  <si>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</si>
  <si>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</si>
  <si>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</si>
  <si>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</si>
  <si>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</si>
  <si>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</si>
  <si>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</si>
  <si>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</si>
  <si>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</si>
  <si>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</si>
  <si>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</si>
  <si>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</si>
  <si>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</si>
  <si>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</si>
  <si>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</si>
  <si>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</si>
  <si>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</si>
  <si>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</si>
  <si>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</si>
  <si>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</si>
  <si>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</si>
  <si>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</si>
  <si>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</si>
  <si>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</si>
  <si>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</si>
  <si>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</si>
  <si>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</si>
  <si>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</si>
  <si>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</si>
  <si>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</si>
  <si>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</si>
  <si>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</si>
  <si>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</si>
  <si>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</si>
  <si>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</si>
  <si>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</si>
  <si>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</si>
  <si>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</si>
  <si>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</si>
  <si>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</si>
  <si>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</si>
  <si>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</si>
  <si>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</si>
  <si>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</si>
  <si>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</si>
  <si>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</si>
  <si>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</si>
  <si>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</si>
  <si>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</si>
  <si>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</si>
  <si>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</si>
  <si>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</si>
  <si>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</si>
  <si>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</si>
  <si>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</si>
  <si>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</si>
  <si>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</si>
  <si>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</si>
  <si>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</si>
  <si>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</si>
  <si>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</si>
  <si>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</si>
  <si>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</si>
  <si>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</si>
  <si>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</si>
  <si>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</si>
  <si>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</si>
  <si>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</si>
  <si>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</si>
  <si>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</si>
  <si>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</si>
  <si>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</si>
  <si>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</si>
  <si>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</si>
  <si>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</si>
  <si>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</si>
  <si>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</si>
  <si>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</si>
  <si>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</si>
  <si>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</si>
  <si>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</si>
  <si>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</si>
  <si>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</si>
  <si>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</si>
  <si>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</si>
  <si>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</si>
  <si>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</si>
  <si>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</si>
  <si>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</si>
  <si>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</si>
  <si>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</si>
  <si>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</si>
  <si>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</si>
  <si>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</si>
  <si>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</si>
  <si>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</si>
  <si>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</si>
  <si>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</si>
  <si>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</si>
  <si>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</si>
  <si>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</si>
  <si>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</si>
  <si>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</si>
  <si>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</si>
  <si>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</si>
  <si>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</si>
  <si>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</si>
  <si>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</si>
  <si>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</si>
  <si>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</si>
  <si>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</si>
  <si>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</si>
  <si>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</si>
  <si>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</si>
  <si>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</si>
  <si>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</si>
  <si>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</si>
  <si>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</si>
  <si>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</si>
  <si>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</si>
  <si>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</si>
  <si>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</si>
  <si>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</si>
  <si>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</si>
  <si>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</si>
  <si>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20230719 14:25:31</t>
  </si>
  <si>
    <t>14:25:31</t>
  </si>
  <si>
    <t>none</t>
  </si>
  <si>
    <t>Lindsey</t>
  </si>
  <si>
    <t>20230719</t>
  </si>
  <si>
    <t>kse</t>
  </si>
  <si>
    <t>LEPA11</t>
  </si>
  <si>
    <t>BNL21866</t>
  </si>
  <si>
    <t>14:22:58</t>
  </si>
  <si>
    <t>2/2</t>
  </si>
  <si>
    <t>00000000</t>
  </si>
  <si>
    <t>iiiiiiii</t>
  </si>
  <si>
    <t>off</t>
  </si>
  <si>
    <t>20230719 14:26:32</t>
  </si>
  <si>
    <t>14:26:32</t>
  </si>
  <si>
    <t>20230719 14:27:33</t>
  </si>
  <si>
    <t>14:27:33</t>
  </si>
  <si>
    <t>20230719 14:28:34</t>
  </si>
  <si>
    <t>14:28:34</t>
  </si>
  <si>
    <t>20230719 14:29:35</t>
  </si>
  <si>
    <t>14:29:35</t>
  </si>
  <si>
    <t>20230719 14:30:43</t>
  </si>
  <si>
    <t>14:30:43</t>
  </si>
  <si>
    <t>20230719 14:31:44</t>
  </si>
  <si>
    <t>14:31:44</t>
  </si>
  <si>
    <t>20230719 14:32:45</t>
  </si>
  <si>
    <t>14:32:45</t>
  </si>
  <si>
    <t>20230719 14:33:46</t>
  </si>
  <si>
    <t>14:33:46</t>
  </si>
  <si>
    <t>20230719 14:34:47</t>
  </si>
  <si>
    <t>14:34:47</t>
  </si>
  <si>
    <t>20230719 14:35:48</t>
  </si>
  <si>
    <t>14:35:48</t>
  </si>
  <si>
    <t>20230719 14:36:49</t>
  </si>
  <si>
    <t>14:36:49</t>
  </si>
  <si>
    <t>20230719 14:37:50</t>
  </si>
  <si>
    <t>14:37:50</t>
  </si>
  <si>
    <t>20230719 14:38:51</t>
  </si>
  <si>
    <t>14:38:51</t>
  </si>
  <si>
    <t>20230719 14:39:52</t>
  </si>
  <si>
    <t>14:39:52</t>
  </si>
  <si>
    <t>20230719 14:40:53</t>
  </si>
  <si>
    <t>14:40:53</t>
  </si>
  <si>
    <t>20230719 14:41:54</t>
  </si>
  <si>
    <t>14:41:54</t>
  </si>
  <si>
    <t>20230719 14:42:55</t>
  </si>
  <si>
    <t>14:42:55</t>
  </si>
  <si>
    <t>20230719 14:43:56</t>
  </si>
  <si>
    <t>14:43:56</t>
  </si>
  <si>
    <t>20230719 14:45:57</t>
  </si>
  <si>
    <t>14:45:57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</si>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</sst>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2.4420000000000002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1689805531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1689805531</v>
      </c>
      <c r="M19">
        <f t="shared" ref="M19:M38" si="0">(N19)/1000</f>
        <v>1.5851300263601922E-3</v>
      </c>
      <c r="N19">
        <f t="shared" ref="N19:N38" si="1">1000*AZ19*AL19*(AV19-AW19)/(100*$B$7*(1000-AL19*AV19))</f>
        <v>1.5851300263601922</v>
      </c>
      <c r="O19">
        <f t="shared" ref="O19:O38" si="2">AZ19*AL19*(AU19-AT19*(1000-AL19*AW19)/(1000-AL19*AV19))/(100*$B$7)</f>
        <v>15.643082277871532</v>
      </c>
      <c r="P19">
        <f t="shared" ref="P19:P38" si="3">AT19 - IF(AL19&gt;1, O19*$B$7*100/(AN19*BH19), 0)</f>
        <v>400.065</v>
      </c>
      <c r="Q19">
        <f t="shared" ref="Q19:Q38" si="4">((W19-M19/2)*P19-O19)/(W19+M19/2)</f>
        <v>255.34190592355765</v>
      </c>
      <c r="R19">
        <f t="shared" ref="R19:R38" si="5">Q19*(BA19+BB19)/1000</f>
        <v>25.887542194957497</v>
      </c>
      <c r="S19">
        <f t="shared" ref="S19:S38" si="6">(AT19 - IF(AL19&gt;1, O19*$B$7*100/(AN19*BH19), 0))*(BA19+BB19)/1000</f>
        <v>40.560124789411503</v>
      </c>
      <c r="T19">
        <f t="shared" ref="T19:T38" si="7">2/((1/V19-1/U19)+SIGN(V19)*SQRT((1/V19-1/U19)*(1/V19-1/U19) + 4*$C$7/(($C$7+1)*($C$7+1))*(2*1/V19*1/U19-1/U19*1/U19)))</f>
        <v>0.18247087439488885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4.0915506906625128</v>
      </c>
      <c r="V19">
        <f t="shared" ref="V19:V38" si="9">M19*(1000-(1000*0.61365*EXP(17.502*Z19/(240.97+Z19))/(BA19+BB19)+AV19)/2)/(1000*0.61365*EXP(17.502*Z19/(240.97+Z19))/(BA19+BB19)-AV19)</f>
        <v>0.17806762605791626</v>
      </c>
      <c r="W19">
        <f t="shared" ref="W19:W38" si="10">1/(($C$7+1)/(T19/1.6)+1/(U19/1.37)) + $C$7/(($C$7+1)/(T19/1.6) + $C$7/(U19/1.37))</f>
        <v>0.11167903066228085</v>
      </c>
      <c r="X19">
        <f t="shared" ref="X19:X38" si="11">(AO19*AR19)</f>
        <v>330.776229</v>
      </c>
      <c r="Y19">
        <f t="shared" ref="Y19:Y38" si="12">(BC19+(X19+2*0.95*0.0000000567*(((BC19+$B$9)+273)^4-(BC19+273)^4)-44100*M19)/(1.84*29.3*U19+8*0.95*0.0000000567*(BC19+273)^3))</f>
        <v>20.116597132893112</v>
      </c>
      <c r="Z19">
        <f t="shared" ref="Z19:Z38" si="13">($C$9*BD19+$D$9*BE19+$E$9*Y19)</f>
        <v>20.116597132893112</v>
      </c>
      <c r="AA19">
        <f t="shared" ref="AA19:AA38" si="14">0.61365*EXP(17.502*Z19/(240.97+Z19))</f>
        <v>2.3636101218005132</v>
      </c>
      <c r="AB19">
        <f t="shared" ref="AB19:AB38" si="15">(AC19/AD19*100)</f>
        <v>67.080237490473593</v>
      </c>
      <c r="AC19">
        <f t="shared" ref="AC19:AC38" si="16">AV19*(BA19+BB19)/1000</f>
        <v>1.47820676006913</v>
      </c>
      <c r="AD19">
        <f t="shared" ref="AD19:AD38" si="17">0.61365*EXP(17.502*BC19/(240.97+BC19))</f>
        <v>2.2036397236653458</v>
      </c>
      <c r="AE19">
        <f t="shared" ref="AE19:AE38" si="18">(AA19-AV19*(BA19+BB19)/1000)</f>
        <v>0.88540336173138323</v>
      </c>
      <c r="AF19">
        <f t="shared" ref="AF19:AF38" si="19">(-M19*44100)</f>
        <v>-69.904234162484471</v>
      </c>
      <c r="AG19">
        <f t="shared" ref="AG19:AG38" si="20">2*29.3*U19*0.92*(BC19-Z19)</f>
        <v>-248.77364280871913</v>
      </c>
      <c r="AH19">
        <f t="shared" ref="AH19:AH38" si="21">2*0.95*0.0000000567*(((BC19+$B$9)+273)^4-(Z19+273)^4)</f>
        <v>-12.168626924157566</v>
      </c>
      <c r="AI19">
        <f t="shared" ref="AI19:AI38" si="22">X19+AH19+AF19+AG19</f>
        <v>-7.0274895361194467E-2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55186.939569647009</v>
      </c>
      <c r="AO19">
        <f t="shared" ref="AO19:AO38" si="26">$B$13*BI19+$C$13*BJ19+$F$13*BU19*(1-BX19)</f>
        <v>1999.98</v>
      </c>
      <c r="AP19">
        <f t="shared" ref="AP19:AP38" si="27">AO19*AQ19</f>
        <v>1685.9828999999997</v>
      </c>
      <c r="AQ19">
        <f t="shared" ref="AQ19:AQ38" si="28">($B$13*$D$11+$C$13*$D$11+$F$13*((CH19+BZ19)/MAX(CH19+BZ19+CI19, 0.1)*$I$11+CI19/MAX(CH19+BZ19+CI19, 0.1)*$J$11))/($B$13+$C$13+$F$13)</f>
        <v>0.84299987999879988</v>
      </c>
      <c r="AR19">
        <f t="shared" ref="AR19:AR38" si="29">($B$13*$K$11+$C$13*$K$11+$F$13*((CH19+BZ19)/MAX(CH19+BZ19+CI19, 0.1)*$P$11+CI19/MAX(CH19+BZ19+CI19, 0.1)*$Q$11))/($B$13+$C$13+$F$13)</f>
        <v>0.16538976839768396</v>
      </c>
      <c r="AS19">
        <v>1689805531</v>
      </c>
      <c r="AT19">
        <v>400.065</v>
      </c>
      <c r="AU19">
        <v>409.99900000000002</v>
      </c>
      <c r="AV19">
        <v>14.580299999999999</v>
      </c>
      <c r="AW19">
        <v>13.627000000000001</v>
      </c>
      <c r="AX19">
        <v>403.96699999999998</v>
      </c>
      <c r="AY19">
        <v>14.6746</v>
      </c>
      <c r="AZ19">
        <v>400.13099999999997</v>
      </c>
      <c r="BA19">
        <v>101.28400000000001</v>
      </c>
      <c r="BB19">
        <v>9.9837099999999998E-2</v>
      </c>
      <c r="BC19">
        <v>18.988800000000001</v>
      </c>
      <c r="BD19">
        <v>19.006699999999999</v>
      </c>
      <c r="BE19">
        <v>999.9</v>
      </c>
      <c r="BF19">
        <v>0</v>
      </c>
      <c r="BG19">
        <v>0</v>
      </c>
      <c r="BH19">
        <v>10030.6</v>
      </c>
      <c r="BI19">
        <v>0</v>
      </c>
      <c r="BJ19">
        <v>425.33100000000002</v>
      </c>
      <c r="BK19">
        <v>-9.9336900000000004</v>
      </c>
      <c r="BL19">
        <v>405.98500000000001</v>
      </c>
      <c r="BM19">
        <v>415.66300000000001</v>
      </c>
      <c r="BN19">
        <v>0.95331200000000005</v>
      </c>
      <c r="BO19">
        <v>409.99900000000002</v>
      </c>
      <c r="BP19">
        <v>13.627000000000001</v>
      </c>
      <c r="BQ19">
        <v>1.47675</v>
      </c>
      <c r="BR19">
        <v>1.3802000000000001</v>
      </c>
      <c r="BS19">
        <v>12.7296</v>
      </c>
      <c r="BT19">
        <v>11.7018</v>
      </c>
      <c r="BU19">
        <v>1999.98</v>
      </c>
      <c r="BV19">
        <v>0.900003</v>
      </c>
      <c r="BW19">
        <v>9.9997000000000003E-2</v>
      </c>
      <c r="BX19">
        <v>0</v>
      </c>
      <c r="BY19">
        <v>2.5211000000000001</v>
      </c>
      <c r="BZ19">
        <v>0</v>
      </c>
      <c r="CA19">
        <v>6023.81</v>
      </c>
      <c r="CB19">
        <v>19110.599999999999</v>
      </c>
      <c r="CC19">
        <v>37.936999999999998</v>
      </c>
      <c r="CD19">
        <v>39.75</v>
      </c>
      <c r="CE19">
        <v>39.311999999999998</v>
      </c>
      <c r="CF19">
        <v>37.5</v>
      </c>
      <c r="CG19">
        <v>36.936999999999998</v>
      </c>
      <c r="CH19">
        <v>1799.99</v>
      </c>
      <c r="CI19">
        <v>199.99</v>
      </c>
      <c r="CJ19">
        <v>0</v>
      </c>
      <c r="CK19">
        <v>1689805535.3</v>
      </c>
      <c r="CL19">
        <v>0</v>
      </c>
      <c r="CM19">
        <v>1689805378</v>
      </c>
      <c r="CN19" t="s">
        <v>354</v>
      </c>
      <c r="CO19">
        <v>1689805378</v>
      </c>
      <c r="CP19">
        <v>1689805370</v>
      </c>
      <c r="CQ19">
        <v>42</v>
      </c>
      <c r="CR19">
        <v>0.308</v>
      </c>
      <c r="CS19">
        <v>3.0000000000000001E-3</v>
      </c>
      <c r="CT19">
        <v>-3.903</v>
      </c>
      <c r="CU19">
        <v>-9.4E-2</v>
      </c>
      <c r="CV19">
        <v>410</v>
      </c>
      <c r="CW19">
        <v>14</v>
      </c>
      <c r="CX19">
        <v>0.19</v>
      </c>
      <c r="CY19">
        <v>0.08</v>
      </c>
      <c r="CZ19">
        <v>15.3332813709911</v>
      </c>
      <c r="DA19">
        <v>-0.22108259124918</v>
      </c>
      <c r="DB19">
        <v>7.4469291640737997E-2</v>
      </c>
      <c r="DC19">
        <v>1</v>
      </c>
      <c r="DD19">
        <v>409.96089999999998</v>
      </c>
      <c r="DE19">
        <v>-0.112781954887835</v>
      </c>
      <c r="DF19">
        <v>3.5842572452324598E-2</v>
      </c>
      <c r="DG19">
        <v>-1</v>
      </c>
      <c r="DH19">
        <v>1999.98476190476</v>
      </c>
      <c r="DI19">
        <v>-8.4389948334321896E-2</v>
      </c>
      <c r="DJ19">
        <v>9.2767966947709404E-2</v>
      </c>
      <c r="DK19">
        <v>1</v>
      </c>
      <c r="DL19">
        <v>2</v>
      </c>
      <c r="DM19">
        <v>2</v>
      </c>
      <c r="DN19" t="s">
        <v>355</v>
      </c>
      <c r="DO19">
        <v>2.6558099999999998</v>
      </c>
      <c r="DP19">
        <v>2.8298899999999998</v>
      </c>
      <c r="DQ19">
        <v>9.6433599999999994E-2</v>
      </c>
      <c r="DR19">
        <v>9.7860500000000003E-2</v>
      </c>
      <c r="DS19">
        <v>8.5478899999999997E-2</v>
      </c>
      <c r="DT19">
        <v>8.1336400000000003E-2</v>
      </c>
      <c r="DU19">
        <v>28803.8</v>
      </c>
      <c r="DV19">
        <v>30030</v>
      </c>
      <c r="DW19">
        <v>29604.3</v>
      </c>
      <c r="DX19">
        <v>31021.599999999999</v>
      </c>
      <c r="DY19">
        <v>35470.699999999997</v>
      </c>
      <c r="DZ19">
        <v>37334.1</v>
      </c>
      <c r="EA19">
        <v>40631.800000000003</v>
      </c>
      <c r="EB19">
        <v>43009.5</v>
      </c>
      <c r="EC19">
        <v>1.8756299999999999</v>
      </c>
      <c r="ED19">
        <v>2.3442500000000002</v>
      </c>
      <c r="EE19">
        <v>1.5348199999999999E-2</v>
      </c>
      <c r="EF19">
        <v>0</v>
      </c>
      <c r="EG19">
        <v>18.752300000000002</v>
      </c>
      <c r="EH19">
        <v>999.9</v>
      </c>
      <c r="EI19">
        <v>45.030999999999999</v>
      </c>
      <c r="EJ19">
        <v>24.733000000000001</v>
      </c>
      <c r="EK19">
        <v>13.9148</v>
      </c>
      <c r="EL19">
        <v>61.213799999999999</v>
      </c>
      <c r="EM19">
        <v>17.580100000000002</v>
      </c>
      <c r="EN19">
        <v>1</v>
      </c>
      <c r="EO19">
        <v>-0.41292699999999999</v>
      </c>
      <c r="EP19">
        <v>1.97662</v>
      </c>
      <c r="EQ19">
        <v>20.2758</v>
      </c>
      <c r="ER19">
        <v>5.2423000000000002</v>
      </c>
      <c r="ES19">
        <v>11.827999999999999</v>
      </c>
      <c r="ET19">
        <v>4.9829499999999998</v>
      </c>
      <c r="EU19">
        <v>3.2989999999999999</v>
      </c>
      <c r="EV19">
        <v>67.3</v>
      </c>
      <c r="EW19">
        <v>9999</v>
      </c>
      <c r="EX19">
        <v>4511.6000000000004</v>
      </c>
      <c r="EY19">
        <v>184.8</v>
      </c>
      <c r="EZ19">
        <v>1.8733200000000001</v>
      </c>
      <c r="FA19">
        <v>1.8789800000000001</v>
      </c>
      <c r="FB19">
        <v>1.8792899999999999</v>
      </c>
      <c r="FC19">
        <v>1.8798999999999999</v>
      </c>
      <c r="FD19">
        <v>1.87757</v>
      </c>
      <c r="FE19">
        <v>1.8767499999999999</v>
      </c>
      <c r="FF19">
        <v>1.8772899999999999</v>
      </c>
      <c r="FG19">
        <v>1.8748800000000001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-3.9020000000000001</v>
      </c>
      <c r="FV19">
        <v>-9.4299999999999995E-2</v>
      </c>
      <c r="FW19">
        <v>-3.9029193147824999</v>
      </c>
      <c r="FX19">
        <v>1.4527828764109799E-4</v>
      </c>
      <c r="FY19">
        <v>-4.3579519040863002E-7</v>
      </c>
      <c r="FZ19">
        <v>2.0799061152897499E-10</v>
      </c>
      <c r="GA19">
        <v>-9.4254545454546701E-2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2.5</v>
      </c>
      <c r="GJ19">
        <v>2.7</v>
      </c>
      <c r="GK19">
        <v>1.0559099999999999</v>
      </c>
      <c r="GL19">
        <v>2.5390600000000001</v>
      </c>
      <c r="GM19">
        <v>1.54541</v>
      </c>
      <c r="GN19">
        <v>2.2875999999999999</v>
      </c>
      <c r="GO19">
        <v>1.5979000000000001</v>
      </c>
      <c r="GP19">
        <v>2.36084</v>
      </c>
      <c r="GQ19">
        <v>27.6829</v>
      </c>
      <c r="GR19">
        <v>14.3072</v>
      </c>
      <c r="GS19">
        <v>18</v>
      </c>
      <c r="GT19">
        <v>388.32400000000001</v>
      </c>
      <c r="GU19">
        <v>666.01</v>
      </c>
      <c r="GV19">
        <v>16.572399999999998</v>
      </c>
      <c r="GW19">
        <v>21.401599999999998</v>
      </c>
      <c r="GX19">
        <v>29.9998</v>
      </c>
      <c r="GY19">
        <v>21.535499999999999</v>
      </c>
      <c r="GZ19">
        <v>21.505400000000002</v>
      </c>
      <c r="HA19">
        <v>21.208200000000001</v>
      </c>
      <c r="HB19">
        <v>0</v>
      </c>
      <c r="HC19">
        <v>-30</v>
      </c>
      <c r="HD19">
        <v>16.642499999999998</v>
      </c>
      <c r="HE19">
        <v>409.87400000000002</v>
      </c>
      <c r="HF19">
        <v>0</v>
      </c>
      <c r="HG19">
        <v>100.792</v>
      </c>
      <c r="HH19">
        <v>99.703900000000004</v>
      </c>
    </row>
    <row r="20" spans="1:216" x14ac:dyDescent="0.2">
      <c r="A20">
        <v>2</v>
      </c>
      <c r="B20">
        <v>1689805592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1689805592</v>
      </c>
      <c r="M20">
        <f t="shared" si="0"/>
        <v>1.6052641721289271E-3</v>
      </c>
      <c r="N20">
        <f t="shared" si="1"/>
        <v>1.6052641721289271</v>
      </c>
      <c r="O20">
        <f t="shared" si="2"/>
        <v>15.219396836410809</v>
      </c>
      <c r="P20">
        <f t="shared" si="3"/>
        <v>400.03899999999999</v>
      </c>
      <c r="Q20">
        <f t="shared" si="4"/>
        <v>264.36923207704575</v>
      </c>
      <c r="R20">
        <f t="shared" si="5"/>
        <v>26.802370314497029</v>
      </c>
      <c r="S20">
        <f t="shared" si="6"/>
        <v>40.556888311103997</v>
      </c>
      <c r="T20">
        <f t="shared" si="7"/>
        <v>0.18988130226130051</v>
      </c>
      <c r="U20">
        <f t="shared" si="8"/>
        <v>4.0810245001998311</v>
      </c>
      <c r="V20">
        <f t="shared" si="9"/>
        <v>0.18510622136998559</v>
      </c>
      <c r="W20">
        <f t="shared" si="10"/>
        <v>0.11611040869965239</v>
      </c>
      <c r="X20">
        <f t="shared" si="11"/>
        <v>297.695178</v>
      </c>
      <c r="Y20">
        <f t="shared" si="12"/>
        <v>19.945568116939334</v>
      </c>
      <c r="Z20">
        <f t="shared" si="13"/>
        <v>19.945568116939334</v>
      </c>
      <c r="AA20">
        <f t="shared" si="14"/>
        <v>2.3387149870178354</v>
      </c>
      <c r="AB20">
        <f t="shared" si="15"/>
        <v>67.093928876946933</v>
      </c>
      <c r="AC20">
        <f t="shared" si="16"/>
        <v>1.4760558445248</v>
      </c>
      <c r="AD20">
        <f t="shared" si="17"/>
        <v>2.1999842150128788</v>
      </c>
      <c r="AE20">
        <f t="shared" si="18"/>
        <v>0.86265914249303544</v>
      </c>
      <c r="AF20">
        <f t="shared" si="19"/>
        <v>-70.79214999088569</v>
      </c>
      <c r="AG20">
        <f t="shared" si="20"/>
        <v>-216.35690926376003</v>
      </c>
      <c r="AH20">
        <f t="shared" si="21"/>
        <v>-10.59951961294847</v>
      </c>
      <c r="AI20">
        <f t="shared" si="22"/>
        <v>-5.3400867594206147E-2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54999.777319175875</v>
      </c>
      <c r="AO20">
        <f t="shared" si="26"/>
        <v>1799.95</v>
      </c>
      <c r="AP20">
        <f t="shared" si="27"/>
        <v>1517.3586</v>
      </c>
      <c r="AQ20">
        <f t="shared" si="28"/>
        <v>0.84300041667824099</v>
      </c>
      <c r="AR20">
        <f t="shared" si="29"/>
        <v>0.16539080418900523</v>
      </c>
      <c r="AS20">
        <v>1689805592</v>
      </c>
      <c r="AT20">
        <v>400.03899999999999</v>
      </c>
      <c r="AU20">
        <v>409.71100000000001</v>
      </c>
      <c r="AV20">
        <v>14.5593</v>
      </c>
      <c r="AW20">
        <v>13.5947</v>
      </c>
      <c r="AX20">
        <v>403.94099999999997</v>
      </c>
      <c r="AY20">
        <v>14.653499999999999</v>
      </c>
      <c r="AZ20">
        <v>400.47500000000002</v>
      </c>
      <c r="BA20">
        <v>101.282</v>
      </c>
      <c r="BB20">
        <v>0.10033599999999999</v>
      </c>
      <c r="BC20">
        <v>18.962199999999999</v>
      </c>
      <c r="BD20">
        <v>18.958300000000001</v>
      </c>
      <c r="BE20">
        <v>999.9</v>
      </c>
      <c r="BF20">
        <v>0</v>
      </c>
      <c r="BG20">
        <v>0</v>
      </c>
      <c r="BH20">
        <v>9994.3799999999992</v>
      </c>
      <c r="BI20">
        <v>0</v>
      </c>
      <c r="BJ20">
        <v>425.91800000000001</v>
      </c>
      <c r="BK20">
        <v>-9.6715699999999991</v>
      </c>
      <c r="BL20">
        <v>405.94900000000001</v>
      </c>
      <c r="BM20">
        <v>415.35700000000003</v>
      </c>
      <c r="BN20">
        <v>0.96457999999999999</v>
      </c>
      <c r="BO20">
        <v>409.71100000000001</v>
      </c>
      <c r="BP20">
        <v>13.5947</v>
      </c>
      <c r="BQ20">
        <v>1.4745999999999999</v>
      </c>
      <c r="BR20">
        <v>1.3769</v>
      </c>
      <c r="BS20">
        <v>12.7073</v>
      </c>
      <c r="BT20">
        <v>11.6656</v>
      </c>
      <c r="BU20">
        <v>1799.95</v>
      </c>
      <c r="BV20">
        <v>0.89998599999999995</v>
      </c>
      <c r="BW20">
        <v>0.10001400000000001</v>
      </c>
      <c r="BX20">
        <v>0</v>
      </c>
      <c r="BY20">
        <v>2.6034000000000002</v>
      </c>
      <c r="BZ20">
        <v>0</v>
      </c>
      <c r="CA20">
        <v>5444.95</v>
      </c>
      <c r="CB20">
        <v>17199.099999999999</v>
      </c>
      <c r="CC20">
        <v>37.936999999999998</v>
      </c>
      <c r="CD20">
        <v>39.811999999999998</v>
      </c>
      <c r="CE20">
        <v>39.375</v>
      </c>
      <c r="CF20">
        <v>37.25</v>
      </c>
      <c r="CG20">
        <v>37.061999999999998</v>
      </c>
      <c r="CH20">
        <v>1619.93</v>
      </c>
      <c r="CI20">
        <v>180.02</v>
      </c>
      <c r="CJ20">
        <v>0</v>
      </c>
      <c r="CK20">
        <v>1689805595.9000001</v>
      </c>
      <c r="CL20">
        <v>0</v>
      </c>
      <c r="CM20">
        <v>1689805378</v>
      </c>
      <c r="CN20" t="s">
        <v>354</v>
      </c>
      <c r="CO20">
        <v>1689805378</v>
      </c>
      <c r="CP20">
        <v>1689805370</v>
      </c>
      <c r="CQ20">
        <v>42</v>
      </c>
      <c r="CR20">
        <v>0.308</v>
      </c>
      <c r="CS20">
        <v>3.0000000000000001E-3</v>
      </c>
      <c r="CT20">
        <v>-3.903</v>
      </c>
      <c r="CU20">
        <v>-9.4E-2</v>
      </c>
      <c r="CV20">
        <v>410</v>
      </c>
      <c r="CW20">
        <v>14</v>
      </c>
      <c r="CX20">
        <v>0.19</v>
      </c>
      <c r="CY20">
        <v>0.08</v>
      </c>
      <c r="CZ20">
        <v>14.929009230216799</v>
      </c>
      <c r="DA20">
        <v>-0.45349097661537402</v>
      </c>
      <c r="DB20">
        <v>6.5098695963073105E-2</v>
      </c>
      <c r="DC20">
        <v>1</v>
      </c>
      <c r="DD20">
        <v>409.7346</v>
      </c>
      <c r="DE20">
        <v>-0.27969924812029801</v>
      </c>
      <c r="DF20">
        <v>3.6828521555987898E-2</v>
      </c>
      <c r="DG20">
        <v>-1</v>
      </c>
      <c r="DH20">
        <v>1800.0057142857099</v>
      </c>
      <c r="DI20">
        <v>-0.31551099198612798</v>
      </c>
      <c r="DJ20">
        <v>0.149461618853198</v>
      </c>
      <c r="DK20">
        <v>1</v>
      </c>
      <c r="DL20">
        <v>2</v>
      </c>
      <c r="DM20">
        <v>2</v>
      </c>
      <c r="DN20" t="s">
        <v>355</v>
      </c>
      <c r="DO20">
        <v>2.6568299999999998</v>
      </c>
      <c r="DP20">
        <v>2.8300800000000002</v>
      </c>
      <c r="DQ20">
        <v>9.6437099999999998E-2</v>
      </c>
      <c r="DR20">
        <v>9.7816500000000001E-2</v>
      </c>
      <c r="DS20">
        <v>8.5393999999999998E-2</v>
      </c>
      <c r="DT20">
        <v>8.1199099999999996E-2</v>
      </c>
      <c r="DU20">
        <v>28806.799999999999</v>
      </c>
      <c r="DV20">
        <v>30033.5</v>
      </c>
      <c r="DW20">
        <v>29607.3</v>
      </c>
      <c r="DX20">
        <v>31023.4</v>
      </c>
      <c r="DY20">
        <v>35477.300000000003</v>
      </c>
      <c r="DZ20">
        <v>37342.5</v>
      </c>
      <c r="EA20">
        <v>40635.599999999999</v>
      </c>
      <c r="EB20">
        <v>43012.800000000003</v>
      </c>
      <c r="EC20">
        <v>1.87598</v>
      </c>
      <c r="ED20">
        <v>2.34477</v>
      </c>
      <c r="EE20">
        <v>2.0265600000000002E-2</v>
      </c>
      <c r="EF20">
        <v>0</v>
      </c>
      <c r="EG20">
        <v>18.622399999999999</v>
      </c>
      <c r="EH20">
        <v>999.9</v>
      </c>
      <c r="EI20">
        <v>45.006999999999998</v>
      </c>
      <c r="EJ20">
        <v>24.702999999999999</v>
      </c>
      <c r="EK20">
        <v>13.8802</v>
      </c>
      <c r="EL20">
        <v>61.233800000000002</v>
      </c>
      <c r="EM20">
        <v>16.9391</v>
      </c>
      <c r="EN20">
        <v>1</v>
      </c>
      <c r="EO20">
        <v>-0.41781200000000002</v>
      </c>
      <c r="EP20">
        <v>1.48797</v>
      </c>
      <c r="EQ20">
        <v>20.2821</v>
      </c>
      <c r="ER20">
        <v>5.2379600000000002</v>
      </c>
      <c r="ES20">
        <v>11.827999999999999</v>
      </c>
      <c r="ET20">
        <v>4.9814499999999997</v>
      </c>
      <c r="EU20">
        <v>3.2984</v>
      </c>
      <c r="EV20">
        <v>67.3</v>
      </c>
      <c r="EW20">
        <v>9999</v>
      </c>
      <c r="EX20">
        <v>4513.1000000000004</v>
      </c>
      <c r="EY20">
        <v>184.8</v>
      </c>
      <c r="EZ20">
        <v>1.8733200000000001</v>
      </c>
      <c r="FA20">
        <v>1.8790100000000001</v>
      </c>
      <c r="FB20">
        <v>1.8792800000000001</v>
      </c>
      <c r="FC20">
        <v>1.8798900000000001</v>
      </c>
      <c r="FD20">
        <v>1.8775900000000001</v>
      </c>
      <c r="FE20">
        <v>1.8768</v>
      </c>
      <c r="FF20">
        <v>1.8772899999999999</v>
      </c>
      <c r="FG20">
        <v>1.87493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-3.9020000000000001</v>
      </c>
      <c r="FV20">
        <v>-9.4200000000000006E-2</v>
      </c>
      <c r="FW20">
        <v>-3.9029193147824999</v>
      </c>
      <c r="FX20">
        <v>1.4527828764109799E-4</v>
      </c>
      <c r="FY20">
        <v>-4.3579519040863002E-7</v>
      </c>
      <c r="FZ20">
        <v>2.0799061152897499E-10</v>
      </c>
      <c r="GA20">
        <v>-9.4254545454546701E-2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3.6</v>
      </c>
      <c r="GJ20">
        <v>3.7</v>
      </c>
      <c r="GK20">
        <v>1.0571299999999999</v>
      </c>
      <c r="GL20">
        <v>2.5402800000000001</v>
      </c>
      <c r="GM20">
        <v>1.54541</v>
      </c>
      <c r="GN20">
        <v>2.2875999999999999</v>
      </c>
      <c r="GO20">
        <v>1.5979000000000001</v>
      </c>
      <c r="GP20">
        <v>2.3645</v>
      </c>
      <c r="GQ20">
        <v>27.578499999999998</v>
      </c>
      <c r="GR20">
        <v>14.3072</v>
      </c>
      <c r="GS20">
        <v>18</v>
      </c>
      <c r="GT20">
        <v>388.21</v>
      </c>
      <c r="GU20">
        <v>665.92200000000003</v>
      </c>
      <c r="GV20">
        <v>16.959</v>
      </c>
      <c r="GW20">
        <v>21.355</v>
      </c>
      <c r="GX20">
        <v>29.9998</v>
      </c>
      <c r="GY20">
        <v>21.495699999999999</v>
      </c>
      <c r="GZ20">
        <v>21.4664</v>
      </c>
      <c r="HA20">
        <v>21.207799999999999</v>
      </c>
      <c r="HB20">
        <v>0</v>
      </c>
      <c r="HC20">
        <v>-30</v>
      </c>
      <c r="HD20">
        <v>16.977399999999999</v>
      </c>
      <c r="HE20">
        <v>409.685</v>
      </c>
      <c r="HF20">
        <v>0</v>
      </c>
      <c r="HG20">
        <v>100.801</v>
      </c>
      <c r="HH20">
        <v>99.710800000000006</v>
      </c>
    </row>
    <row r="21" spans="1:216" x14ac:dyDescent="0.2">
      <c r="A21">
        <v>3</v>
      </c>
      <c r="B21">
        <v>1689805653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1689805653</v>
      </c>
      <c r="M21">
        <f t="shared" si="0"/>
        <v>1.6091360042999919E-3</v>
      </c>
      <c r="N21">
        <f t="shared" si="1"/>
        <v>1.609136004299992</v>
      </c>
      <c r="O21">
        <f t="shared" si="2"/>
        <v>14.966578344789344</v>
      </c>
      <c r="P21">
        <f t="shared" si="3"/>
        <v>399.95299999999997</v>
      </c>
      <c r="Q21">
        <f t="shared" si="4"/>
        <v>270.50361017799491</v>
      </c>
      <c r="R21">
        <f t="shared" si="5"/>
        <v>27.425414543814892</v>
      </c>
      <c r="S21">
        <f t="shared" si="6"/>
        <v>40.549835234452992</v>
      </c>
      <c r="T21">
        <f t="shared" si="7"/>
        <v>0.19604198753330065</v>
      </c>
      <c r="U21">
        <f t="shared" si="8"/>
        <v>4.0666599912412984</v>
      </c>
      <c r="V21">
        <f t="shared" si="9"/>
        <v>0.19093903509375904</v>
      </c>
      <c r="W21">
        <f t="shared" si="10"/>
        <v>0.11978431340224549</v>
      </c>
      <c r="X21">
        <f t="shared" si="11"/>
        <v>248.04988799999998</v>
      </c>
      <c r="Y21">
        <f t="shared" si="12"/>
        <v>19.755647762323079</v>
      </c>
      <c r="Z21">
        <f t="shared" si="13"/>
        <v>19.755647762323079</v>
      </c>
      <c r="AA21">
        <f t="shared" si="14"/>
        <v>2.3113395253096698</v>
      </c>
      <c r="AB21">
        <f t="shared" si="15"/>
        <v>66.850583310960573</v>
      </c>
      <c r="AC21">
        <f t="shared" si="16"/>
        <v>1.4728518386770999</v>
      </c>
      <c r="AD21">
        <f t="shared" si="17"/>
        <v>2.2031996816333188</v>
      </c>
      <c r="AE21">
        <f t="shared" si="18"/>
        <v>0.8384876866325699</v>
      </c>
      <c r="AF21">
        <f t="shared" si="19"/>
        <v>-70.96289778962965</v>
      </c>
      <c r="AG21">
        <f t="shared" si="20"/>
        <v>-168.82663705122221</v>
      </c>
      <c r="AH21">
        <f t="shared" si="21"/>
        <v>-8.293087945196568</v>
      </c>
      <c r="AI21">
        <f t="shared" si="22"/>
        <v>-3.2734786048450815E-2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54733.415018523425</v>
      </c>
      <c r="AO21">
        <f t="shared" si="26"/>
        <v>1499.78</v>
      </c>
      <c r="AP21">
        <f t="shared" si="27"/>
        <v>1264.3152</v>
      </c>
      <c r="AQ21">
        <f t="shared" si="28"/>
        <v>0.84300044006454289</v>
      </c>
      <c r="AR21">
        <f t="shared" si="29"/>
        <v>0.1653908493245676</v>
      </c>
      <c r="AS21">
        <v>1689805653</v>
      </c>
      <c r="AT21">
        <v>399.95299999999997</v>
      </c>
      <c r="AU21">
        <v>409.47899999999998</v>
      </c>
      <c r="AV21">
        <v>14.527100000000001</v>
      </c>
      <c r="AW21">
        <v>13.5594</v>
      </c>
      <c r="AX21">
        <v>403.85500000000002</v>
      </c>
      <c r="AY21">
        <v>14.6213</v>
      </c>
      <c r="AZ21">
        <v>400.16800000000001</v>
      </c>
      <c r="BA21">
        <v>101.286</v>
      </c>
      <c r="BB21">
        <v>0.10050099999999999</v>
      </c>
      <c r="BC21">
        <v>18.985600000000002</v>
      </c>
      <c r="BD21">
        <v>18.886199999999999</v>
      </c>
      <c r="BE21">
        <v>999.9</v>
      </c>
      <c r="BF21">
        <v>0</v>
      </c>
      <c r="BG21">
        <v>0</v>
      </c>
      <c r="BH21">
        <v>9944.3799999999992</v>
      </c>
      <c r="BI21">
        <v>0</v>
      </c>
      <c r="BJ21">
        <v>425.524</v>
      </c>
      <c r="BK21">
        <v>-9.5259699999999992</v>
      </c>
      <c r="BL21">
        <v>405.84899999999999</v>
      </c>
      <c r="BM21">
        <v>415.108</v>
      </c>
      <c r="BN21">
        <v>0.96763299999999997</v>
      </c>
      <c r="BO21">
        <v>409.47899999999998</v>
      </c>
      <c r="BP21">
        <v>13.5594</v>
      </c>
      <c r="BQ21">
        <v>1.4713799999999999</v>
      </c>
      <c r="BR21">
        <v>1.37338</v>
      </c>
      <c r="BS21">
        <v>12.673999999999999</v>
      </c>
      <c r="BT21">
        <v>11.626799999999999</v>
      </c>
      <c r="BU21">
        <v>1499.78</v>
      </c>
      <c r="BV21">
        <v>0.89998400000000001</v>
      </c>
      <c r="BW21">
        <v>0.10001599999999999</v>
      </c>
      <c r="BX21">
        <v>0</v>
      </c>
      <c r="BY21">
        <v>2.0817000000000001</v>
      </c>
      <c r="BZ21">
        <v>0</v>
      </c>
      <c r="CA21">
        <v>4586.17</v>
      </c>
      <c r="CB21">
        <v>14330.9</v>
      </c>
      <c r="CC21">
        <v>37.5</v>
      </c>
      <c r="CD21">
        <v>39.686999999999998</v>
      </c>
      <c r="CE21">
        <v>39.311999999999998</v>
      </c>
      <c r="CF21">
        <v>37</v>
      </c>
      <c r="CG21">
        <v>36.686999999999998</v>
      </c>
      <c r="CH21">
        <v>1349.78</v>
      </c>
      <c r="CI21">
        <v>150</v>
      </c>
      <c r="CJ21">
        <v>0</v>
      </c>
      <c r="CK21">
        <v>1689805657.0999999</v>
      </c>
      <c r="CL21">
        <v>0</v>
      </c>
      <c r="CM21">
        <v>1689805378</v>
      </c>
      <c r="CN21" t="s">
        <v>354</v>
      </c>
      <c r="CO21">
        <v>1689805378</v>
      </c>
      <c r="CP21">
        <v>1689805370</v>
      </c>
      <c r="CQ21">
        <v>42</v>
      </c>
      <c r="CR21">
        <v>0.308</v>
      </c>
      <c r="CS21">
        <v>3.0000000000000001E-3</v>
      </c>
      <c r="CT21">
        <v>-3.903</v>
      </c>
      <c r="CU21">
        <v>-9.4E-2</v>
      </c>
      <c r="CV21">
        <v>410</v>
      </c>
      <c r="CW21">
        <v>14</v>
      </c>
      <c r="CX21">
        <v>0.19</v>
      </c>
      <c r="CY21">
        <v>0.08</v>
      </c>
      <c r="CZ21">
        <v>14.554417094946899</v>
      </c>
      <c r="DA21">
        <v>0.36747909571524701</v>
      </c>
      <c r="DB21">
        <v>5.8785127995533502E-2</v>
      </c>
      <c r="DC21">
        <v>1</v>
      </c>
      <c r="DD21">
        <v>409.50119047619</v>
      </c>
      <c r="DE21">
        <v>8.5480519480207504E-2</v>
      </c>
      <c r="DF21">
        <v>3.7271997720256501E-2</v>
      </c>
      <c r="DG21">
        <v>-1</v>
      </c>
      <c r="DH21">
        <v>1499.9819047619001</v>
      </c>
      <c r="DI21">
        <v>5.6822172913648002E-2</v>
      </c>
      <c r="DJ21">
        <v>0.14029285857731499</v>
      </c>
      <c r="DK21">
        <v>1</v>
      </c>
      <c r="DL21">
        <v>2</v>
      </c>
      <c r="DM21">
        <v>2</v>
      </c>
      <c r="DN21" t="s">
        <v>355</v>
      </c>
      <c r="DO21">
        <v>2.6560199999999998</v>
      </c>
      <c r="DP21">
        <v>2.8298000000000001</v>
      </c>
      <c r="DQ21">
        <v>9.6434699999999998E-2</v>
      </c>
      <c r="DR21">
        <v>9.7787600000000002E-2</v>
      </c>
      <c r="DS21">
        <v>8.5264800000000002E-2</v>
      </c>
      <c r="DT21">
        <v>8.1052799999999994E-2</v>
      </c>
      <c r="DU21">
        <v>28808.400000000001</v>
      </c>
      <c r="DV21">
        <v>30038.3</v>
      </c>
      <c r="DW21">
        <v>29608.5</v>
      </c>
      <c r="DX21">
        <v>31027.1</v>
      </c>
      <c r="DY21">
        <v>35483.5</v>
      </c>
      <c r="DZ21">
        <v>37352.5</v>
      </c>
      <c r="EA21">
        <v>40636.9</v>
      </c>
      <c r="EB21">
        <v>43017.5</v>
      </c>
      <c r="EC21">
        <v>1.87703</v>
      </c>
      <c r="ED21">
        <v>2.3458800000000002</v>
      </c>
      <c r="EE21">
        <v>3.1031699999999999E-2</v>
      </c>
      <c r="EF21">
        <v>0</v>
      </c>
      <c r="EG21">
        <v>18.371600000000001</v>
      </c>
      <c r="EH21">
        <v>999.9</v>
      </c>
      <c r="EI21">
        <v>44.97</v>
      </c>
      <c r="EJ21">
        <v>24.672999999999998</v>
      </c>
      <c r="EK21">
        <v>13.846</v>
      </c>
      <c r="EL21">
        <v>61.373800000000003</v>
      </c>
      <c r="EM21">
        <v>17.5761</v>
      </c>
      <c r="EN21">
        <v>1</v>
      </c>
      <c r="EO21">
        <v>-0.42250799999999999</v>
      </c>
      <c r="EP21">
        <v>0.90046300000000001</v>
      </c>
      <c r="EQ21">
        <v>20.288900000000002</v>
      </c>
      <c r="ER21">
        <v>5.2413999999999996</v>
      </c>
      <c r="ES21">
        <v>11.8279</v>
      </c>
      <c r="ET21">
        <v>4.9817</v>
      </c>
      <c r="EU21">
        <v>3.2989999999999999</v>
      </c>
      <c r="EV21">
        <v>67.3</v>
      </c>
      <c r="EW21">
        <v>9999</v>
      </c>
      <c r="EX21">
        <v>4514.7</v>
      </c>
      <c r="EY21">
        <v>184.8</v>
      </c>
      <c r="EZ21">
        <v>1.8733200000000001</v>
      </c>
      <c r="FA21">
        <v>1.8790500000000001</v>
      </c>
      <c r="FB21">
        <v>1.8792800000000001</v>
      </c>
      <c r="FC21">
        <v>1.87988</v>
      </c>
      <c r="FD21">
        <v>1.87758</v>
      </c>
      <c r="FE21">
        <v>1.87683</v>
      </c>
      <c r="FF21">
        <v>1.8772899999999999</v>
      </c>
      <c r="FG21">
        <v>1.8749100000000001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-3.9020000000000001</v>
      </c>
      <c r="FV21">
        <v>-9.4200000000000006E-2</v>
      </c>
      <c r="FW21">
        <v>-3.9029193147824999</v>
      </c>
      <c r="FX21">
        <v>1.4527828764109799E-4</v>
      </c>
      <c r="FY21">
        <v>-4.3579519040863002E-7</v>
      </c>
      <c r="FZ21">
        <v>2.0799061152897499E-10</v>
      </c>
      <c r="GA21">
        <v>-9.4254545454546701E-2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4.5999999999999996</v>
      </c>
      <c r="GJ21">
        <v>4.7</v>
      </c>
      <c r="GK21">
        <v>1.0559099999999999</v>
      </c>
      <c r="GL21">
        <v>2.5317400000000001</v>
      </c>
      <c r="GM21">
        <v>1.54541</v>
      </c>
      <c r="GN21">
        <v>2.2863799999999999</v>
      </c>
      <c r="GO21">
        <v>1.5979000000000001</v>
      </c>
      <c r="GP21">
        <v>2.31812</v>
      </c>
      <c r="GQ21">
        <v>27.495100000000001</v>
      </c>
      <c r="GR21">
        <v>14.315899999999999</v>
      </c>
      <c r="GS21">
        <v>18</v>
      </c>
      <c r="GT21">
        <v>388.41199999999998</v>
      </c>
      <c r="GU21">
        <v>666.29600000000005</v>
      </c>
      <c r="GV21">
        <v>17.5792</v>
      </c>
      <c r="GW21">
        <v>21.294499999999999</v>
      </c>
      <c r="GX21">
        <v>29.999700000000001</v>
      </c>
      <c r="GY21">
        <v>21.453299999999999</v>
      </c>
      <c r="GZ21">
        <v>21.425799999999999</v>
      </c>
      <c r="HA21">
        <v>21.2011</v>
      </c>
      <c r="HB21">
        <v>0</v>
      </c>
      <c r="HC21">
        <v>-30</v>
      </c>
      <c r="HD21">
        <v>17.580400000000001</v>
      </c>
      <c r="HE21">
        <v>409.50099999999998</v>
      </c>
      <c r="HF21">
        <v>0</v>
      </c>
      <c r="HG21">
        <v>100.80500000000001</v>
      </c>
      <c r="HH21">
        <v>99.721999999999994</v>
      </c>
    </row>
    <row r="22" spans="1:216" x14ac:dyDescent="0.2">
      <c r="A22">
        <v>4</v>
      </c>
      <c r="B22">
        <v>1689805714</v>
      </c>
      <c r="C22">
        <v>183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1689805714</v>
      </c>
      <c r="M22">
        <f t="shared" si="0"/>
        <v>1.533575159812975E-3</v>
      </c>
      <c r="N22">
        <f t="shared" si="1"/>
        <v>1.533575159812975</v>
      </c>
      <c r="O22">
        <f t="shared" si="2"/>
        <v>14.672782044978701</v>
      </c>
      <c r="P22">
        <f t="shared" si="3"/>
        <v>399.99400000000003</v>
      </c>
      <c r="Q22">
        <f t="shared" si="4"/>
        <v>269.28400527149472</v>
      </c>
      <c r="R22">
        <f t="shared" si="5"/>
        <v>27.299819647076362</v>
      </c>
      <c r="S22">
        <f t="shared" si="6"/>
        <v>40.551105324296003</v>
      </c>
      <c r="T22">
        <f t="shared" si="7"/>
        <v>0.18999810229225622</v>
      </c>
      <c r="U22">
        <f t="shared" si="8"/>
        <v>4.0816619691119556</v>
      </c>
      <c r="V22">
        <f t="shared" si="9"/>
        <v>0.18521795118104384</v>
      </c>
      <c r="W22">
        <f t="shared" si="10"/>
        <v>0.11618068027978969</v>
      </c>
      <c r="X22">
        <f t="shared" si="11"/>
        <v>206.72313599999998</v>
      </c>
      <c r="Y22">
        <f t="shared" si="12"/>
        <v>19.601008460770405</v>
      </c>
      <c r="Z22">
        <f t="shared" si="13"/>
        <v>19.601008460770405</v>
      </c>
      <c r="AA22">
        <f t="shared" si="14"/>
        <v>2.2892573660110402</v>
      </c>
      <c r="AB22">
        <f t="shared" si="15"/>
        <v>66.459524694622672</v>
      </c>
      <c r="AC22">
        <f t="shared" si="16"/>
        <v>1.4653969985063999</v>
      </c>
      <c r="AD22">
        <f t="shared" si="17"/>
        <v>2.2049465524163869</v>
      </c>
      <c r="AE22">
        <f t="shared" si="18"/>
        <v>0.82386036750464031</v>
      </c>
      <c r="AF22">
        <f t="shared" si="19"/>
        <v>-67.630664547752204</v>
      </c>
      <c r="AG22">
        <f t="shared" si="20"/>
        <v>-132.62633435673717</v>
      </c>
      <c r="AH22">
        <f t="shared" si="21"/>
        <v>-6.4861846149189386</v>
      </c>
      <c r="AI22">
        <f t="shared" si="22"/>
        <v>-2.004751940830829E-2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55004.543463708869</v>
      </c>
      <c r="AO22">
        <f t="shared" si="26"/>
        <v>1249.9100000000001</v>
      </c>
      <c r="AP22">
        <f t="shared" si="27"/>
        <v>1053.6743999999999</v>
      </c>
      <c r="AQ22">
        <f t="shared" si="28"/>
        <v>0.84300021601555297</v>
      </c>
      <c r="AR22">
        <f t="shared" si="29"/>
        <v>0.16539041691001749</v>
      </c>
      <c r="AS22">
        <v>1689805714</v>
      </c>
      <c r="AT22">
        <v>399.99400000000003</v>
      </c>
      <c r="AU22">
        <v>409.31900000000002</v>
      </c>
      <c r="AV22">
        <v>14.454599999999999</v>
      </c>
      <c r="AW22">
        <v>13.5326</v>
      </c>
      <c r="AX22">
        <v>403.89600000000002</v>
      </c>
      <c r="AY22">
        <v>14.5489</v>
      </c>
      <c r="AZ22">
        <v>400.31</v>
      </c>
      <c r="BA22">
        <v>101.279</v>
      </c>
      <c r="BB22">
        <v>0.100284</v>
      </c>
      <c r="BC22">
        <v>18.9983</v>
      </c>
      <c r="BD22">
        <v>18.857399999999998</v>
      </c>
      <c r="BE22">
        <v>999.9</v>
      </c>
      <c r="BF22">
        <v>0</v>
      </c>
      <c r="BG22">
        <v>0</v>
      </c>
      <c r="BH22">
        <v>9996.8799999999992</v>
      </c>
      <c r="BI22">
        <v>0</v>
      </c>
      <c r="BJ22">
        <v>424.34399999999999</v>
      </c>
      <c r="BK22">
        <v>-9.3245500000000003</v>
      </c>
      <c r="BL22">
        <v>405.86099999999999</v>
      </c>
      <c r="BM22">
        <v>414.93400000000003</v>
      </c>
      <c r="BN22">
        <v>0.92206500000000002</v>
      </c>
      <c r="BO22">
        <v>409.31900000000002</v>
      </c>
      <c r="BP22">
        <v>13.5326</v>
      </c>
      <c r="BQ22">
        <v>1.4639500000000001</v>
      </c>
      <c r="BR22">
        <v>1.37056</v>
      </c>
      <c r="BS22">
        <v>12.5967</v>
      </c>
      <c r="BT22">
        <v>11.595800000000001</v>
      </c>
      <c r="BU22">
        <v>1249.9100000000001</v>
      </c>
      <c r="BV22">
        <v>0.89999399999999996</v>
      </c>
      <c r="BW22">
        <v>0.100006</v>
      </c>
      <c r="BX22">
        <v>0</v>
      </c>
      <c r="BY22">
        <v>2.4361000000000002</v>
      </c>
      <c r="BZ22">
        <v>0</v>
      </c>
      <c r="CA22">
        <v>3889.8</v>
      </c>
      <c r="CB22">
        <v>11943.3</v>
      </c>
      <c r="CC22">
        <v>37.125</v>
      </c>
      <c r="CD22">
        <v>39.625</v>
      </c>
      <c r="CE22">
        <v>39</v>
      </c>
      <c r="CF22">
        <v>37.186999999999998</v>
      </c>
      <c r="CG22">
        <v>36.436999999999998</v>
      </c>
      <c r="CH22">
        <v>1124.9100000000001</v>
      </c>
      <c r="CI22">
        <v>125</v>
      </c>
      <c r="CJ22">
        <v>0</v>
      </c>
      <c r="CK22">
        <v>1689805718.3</v>
      </c>
      <c r="CL22">
        <v>0</v>
      </c>
      <c r="CM22">
        <v>1689805378</v>
      </c>
      <c r="CN22" t="s">
        <v>354</v>
      </c>
      <c r="CO22">
        <v>1689805378</v>
      </c>
      <c r="CP22">
        <v>1689805370</v>
      </c>
      <c r="CQ22">
        <v>42</v>
      </c>
      <c r="CR22">
        <v>0.308</v>
      </c>
      <c r="CS22">
        <v>3.0000000000000001E-3</v>
      </c>
      <c r="CT22">
        <v>-3.903</v>
      </c>
      <c r="CU22">
        <v>-9.4E-2</v>
      </c>
      <c r="CV22">
        <v>410</v>
      </c>
      <c r="CW22">
        <v>14</v>
      </c>
      <c r="CX22">
        <v>0.19</v>
      </c>
      <c r="CY22">
        <v>0.08</v>
      </c>
      <c r="CZ22">
        <v>14.240769397959999</v>
      </c>
      <c r="DA22">
        <v>-0.12427183390414399</v>
      </c>
      <c r="DB22">
        <v>6.0344471219327601E-2</v>
      </c>
      <c r="DC22">
        <v>1</v>
      </c>
      <c r="DD22">
        <v>409.28424999999999</v>
      </c>
      <c r="DE22">
        <v>-0.25781954887188002</v>
      </c>
      <c r="DF22">
        <v>4.3961204487591499E-2</v>
      </c>
      <c r="DG22">
        <v>-1</v>
      </c>
      <c r="DH22">
        <v>1250.028</v>
      </c>
      <c r="DI22">
        <v>-0.16905598996063301</v>
      </c>
      <c r="DJ22">
        <v>0.143373637744177</v>
      </c>
      <c r="DK22">
        <v>1</v>
      </c>
      <c r="DL22">
        <v>2</v>
      </c>
      <c r="DM22">
        <v>2</v>
      </c>
      <c r="DN22" t="s">
        <v>355</v>
      </c>
      <c r="DO22">
        <v>2.6564999999999999</v>
      </c>
      <c r="DP22">
        <v>2.8300399999999999</v>
      </c>
      <c r="DQ22">
        <v>9.6449800000000002E-2</v>
      </c>
      <c r="DR22">
        <v>9.7765699999999997E-2</v>
      </c>
      <c r="DS22">
        <v>8.4954100000000005E-2</v>
      </c>
      <c r="DT22">
        <v>8.0938700000000002E-2</v>
      </c>
      <c r="DU22">
        <v>28812</v>
      </c>
      <c r="DV22">
        <v>30041.3</v>
      </c>
      <c r="DW22">
        <v>29612.5</v>
      </c>
      <c r="DX22">
        <v>31029.1</v>
      </c>
      <c r="DY22">
        <v>35500.400000000001</v>
      </c>
      <c r="DZ22">
        <v>37359.5</v>
      </c>
      <c r="EA22">
        <v>40642.400000000001</v>
      </c>
      <c r="EB22">
        <v>43020.3</v>
      </c>
      <c r="EC22">
        <v>1.8774</v>
      </c>
      <c r="ED22">
        <v>2.3475700000000002</v>
      </c>
      <c r="EE22">
        <v>3.0882699999999999E-2</v>
      </c>
      <c r="EF22">
        <v>0</v>
      </c>
      <c r="EG22">
        <v>18.345300000000002</v>
      </c>
      <c r="EH22">
        <v>999.9</v>
      </c>
      <c r="EI22">
        <v>44.97</v>
      </c>
      <c r="EJ22">
        <v>24.641999999999999</v>
      </c>
      <c r="EK22">
        <v>13.821099999999999</v>
      </c>
      <c r="EL22">
        <v>61.213799999999999</v>
      </c>
      <c r="EM22">
        <v>16.662700000000001</v>
      </c>
      <c r="EN22">
        <v>1</v>
      </c>
      <c r="EO22">
        <v>-0.42686200000000002</v>
      </c>
      <c r="EP22">
        <v>1.63707</v>
      </c>
      <c r="EQ22">
        <v>20.285</v>
      </c>
      <c r="ER22">
        <v>5.2433500000000004</v>
      </c>
      <c r="ES22">
        <v>11.827299999999999</v>
      </c>
      <c r="ET22">
        <v>4.9833499999999997</v>
      </c>
      <c r="EU22">
        <v>3.2989999999999999</v>
      </c>
      <c r="EV22">
        <v>67.3</v>
      </c>
      <c r="EW22">
        <v>9999</v>
      </c>
      <c r="EX22">
        <v>4516</v>
      </c>
      <c r="EY22">
        <v>184.8</v>
      </c>
      <c r="EZ22">
        <v>1.8733200000000001</v>
      </c>
      <c r="FA22">
        <v>1.879</v>
      </c>
      <c r="FB22">
        <v>1.8792800000000001</v>
      </c>
      <c r="FC22">
        <v>1.8798999999999999</v>
      </c>
      <c r="FD22">
        <v>1.87758</v>
      </c>
      <c r="FE22">
        <v>1.8768199999999999</v>
      </c>
      <c r="FF22">
        <v>1.8772899999999999</v>
      </c>
      <c r="FG22">
        <v>1.8749199999999999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-3.9020000000000001</v>
      </c>
      <c r="FV22">
        <v>-9.4299999999999995E-2</v>
      </c>
      <c r="FW22">
        <v>-3.9029193147824999</v>
      </c>
      <c r="FX22">
        <v>1.4527828764109799E-4</v>
      </c>
      <c r="FY22">
        <v>-4.3579519040863002E-7</v>
      </c>
      <c r="FZ22">
        <v>2.0799061152897499E-10</v>
      </c>
      <c r="GA22">
        <v>-9.4254545454546701E-2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5.6</v>
      </c>
      <c r="GJ22">
        <v>5.7</v>
      </c>
      <c r="GK22">
        <v>1.0559099999999999</v>
      </c>
      <c r="GL22">
        <v>2.5305200000000001</v>
      </c>
      <c r="GM22">
        <v>1.54541</v>
      </c>
      <c r="GN22">
        <v>2.2863799999999999</v>
      </c>
      <c r="GO22">
        <v>1.5979000000000001</v>
      </c>
      <c r="GP22">
        <v>2.4121100000000002</v>
      </c>
      <c r="GQ22">
        <v>27.411799999999999</v>
      </c>
      <c r="GR22">
        <v>14.315899999999999</v>
      </c>
      <c r="GS22">
        <v>18</v>
      </c>
      <c r="GT22">
        <v>388.16500000000002</v>
      </c>
      <c r="GU22">
        <v>666.98599999999999</v>
      </c>
      <c r="GV22">
        <v>17.048999999999999</v>
      </c>
      <c r="GW22">
        <v>21.219899999999999</v>
      </c>
      <c r="GX22">
        <v>29.999700000000001</v>
      </c>
      <c r="GY22">
        <v>21.394100000000002</v>
      </c>
      <c r="GZ22">
        <v>21.370899999999999</v>
      </c>
      <c r="HA22">
        <v>21.192799999999998</v>
      </c>
      <c r="HB22">
        <v>0</v>
      </c>
      <c r="HC22">
        <v>-30</v>
      </c>
      <c r="HD22">
        <v>17.0489</v>
      </c>
      <c r="HE22">
        <v>409.26799999999997</v>
      </c>
      <c r="HF22">
        <v>0</v>
      </c>
      <c r="HG22">
        <v>100.819</v>
      </c>
      <c r="HH22">
        <v>99.728499999999997</v>
      </c>
    </row>
    <row r="23" spans="1:216" x14ac:dyDescent="0.2">
      <c r="A23">
        <v>5</v>
      </c>
      <c r="B23">
        <v>1689805775</v>
      </c>
      <c r="C23">
        <v>244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1689805775</v>
      </c>
      <c r="M23">
        <f t="shared" si="0"/>
        <v>1.5407472500251103E-3</v>
      </c>
      <c r="N23">
        <f t="shared" si="1"/>
        <v>1.5407472500251103</v>
      </c>
      <c r="O23">
        <f t="shared" si="2"/>
        <v>14.272360211429028</v>
      </c>
      <c r="P23">
        <f t="shared" si="3"/>
        <v>399.97199999999998</v>
      </c>
      <c r="Q23">
        <f t="shared" si="4"/>
        <v>278.4537923463194</v>
      </c>
      <c r="R23">
        <f t="shared" si="5"/>
        <v>28.230440258729356</v>
      </c>
      <c r="S23">
        <f t="shared" si="6"/>
        <v>40.550303000079602</v>
      </c>
      <c r="T23">
        <f t="shared" si="7"/>
        <v>0.19931455732654502</v>
      </c>
      <c r="U23">
        <f t="shared" si="8"/>
        <v>4.085598396172303</v>
      </c>
      <c r="V23">
        <f t="shared" si="9"/>
        <v>0.194066026912321</v>
      </c>
      <c r="W23">
        <f t="shared" si="10"/>
        <v>0.12175131475396453</v>
      </c>
      <c r="X23">
        <f t="shared" si="11"/>
        <v>165.3871390436309</v>
      </c>
      <c r="Y23">
        <f t="shared" si="12"/>
        <v>19.348049479063217</v>
      </c>
      <c r="Z23">
        <f t="shared" si="13"/>
        <v>19.348049479063217</v>
      </c>
      <c r="AA23">
        <f t="shared" si="14"/>
        <v>2.2535338484733751</v>
      </c>
      <c r="AB23">
        <f t="shared" si="15"/>
        <v>66.667432518018856</v>
      </c>
      <c r="AC23">
        <f t="shared" si="16"/>
        <v>1.4633803955370601</v>
      </c>
      <c r="AD23">
        <f t="shared" si="17"/>
        <v>2.1950453771285372</v>
      </c>
      <c r="AE23">
        <f t="shared" si="18"/>
        <v>0.790153452936315</v>
      </c>
      <c r="AF23">
        <f t="shared" si="19"/>
        <v>-67.946953726107367</v>
      </c>
      <c r="AG23">
        <f t="shared" si="20"/>
        <v>-92.91773930983932</v>
      </c>
      <c r="AH23">
        <f t="shared" si="21"/>
        <v>-4.5322582311111699</v>
      </c>
      <c r="AI23">
        <f t="shared" si="22"/>
        <v>-9.8122234269624187E-3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55090.095292768376</v>
      </c>
      <c r="AO23">
        <f t="shared" si="26"/>
        <v>999.97500000000002</v>
      </c>
      <c r="AP23">
        <f t="shared" si="27"/>
        <v>842.97958499669994</v>
      </c>
      <c r="AQ23">
        <f t="shared" si="28"/>
        <v>0.84300066001320029</v>
      </c>
      <c r="AR23">
        <f t="shared" si="29"/>
        <v>0.16539127382547653</v>
      </c>
      <c r="AS23">
        <v>1689805775</v>
      </c>
      <c r="AT23">
        <v>399.97199999999998</v>
      </c>
      <c r="AU23">
        <v>409.06200000000001</v>
      </c>
      <c r="AV23">
        <v>14.434200000000001</v>
      </c>
      <c r="AW23">
        <v>13.507099999999999</v>
      </c>
      <c r="AX23">
        <v>403.87299999999999</v>
      </c>
      <c r="AY23">
        <v>14.528499999999999</v>
      </c>
      <c r="AZ23">
        <v>399.97800000000001</v>
      </c>
      <c r="BA23">
        <v>101.28400000000001</v>
      </c>
      <c r="BB23">
        <v>9.8854300000000006E-2</v>
      </c>
      <c r="BC23">
        <v>18.926200000000001</v>
      </c>
      <c r="BD23">
        <v>18.7593</v>
      </c>
      <c r="BE23">
        <v>999.9</v>
      </c>
      <c r="BF23">
        <v>0</v>
      </c>
      <c r="BG23">
        <v>0</v>
      </c>
      <c r="BH23">
        <v>10010</v>
      </c>
      <c r="BI23">
        <v>0</v>
      </c>
      <c r="BJ23">
        <v>423.45800000000003</v>
      </c>
      <c r="BK23">
        <v>-9.0902999999999992</v>
      </c>
      <c r="BL23">
        <v>405.83</v>
      </c>
      <c r="BM23">
        <v>414.66300000000001</v>
      </c>
      <c r="BN23">
        <v>0.92715700000000001</v>
      </c>
      <c r="BO23">
        <v>409.06200000000001</v>
      </c>
      <c r="BP23">
        <v>13.507099999999999</v>
      </c>
      <c r="BQ23">
        <v>1.4619599999999999</v>
      </c>
      <c r="BR23">
        <v>1.3680600000000001</v>
      </c>
      <c r="BS23">
        <v>12.576000000000001</v>
      </c>
      <c r="BT23">
        <v>11.568099999999999</v>
      </c>
      <c r="BU23">
        <v>999.97500000000002</v>
      </c>
      <c r="BV23">
        <v>0.89997799999999994</v>
      </c>
      <c r="BW23">
        <v>0.100022</v>
      </c>
      <c r="BX23">
        <v>0</v>
      </c>
      <c r="BY23">
        <v>2.7117</v>
      </c>
      <c r="BZ23">
        <v>0</v>
      </c>
      <c r="CA23">
        <v>3207.47</v>
      </c>
      <c r="CB23">
        <v>9555.06</v>
      </c>
      <c r="CC23">
        <v>36.561999999999998</v>
      </c>
      <c r="CD23">
        <v>39.436999999999998</v>
      </c>
      <c r="CE23">
        <v>38.811999999999998</v>
      </c>
      <c r="CF23">
        <v>36.561999999999998</v>
      </c>
      <c r="CG23">
        <v>36.061999999999998</v>
      </c>
      <c r="CH23">
        <v>899.96</v>
      </c>
      <c r="CI23">
        <v>100.02</v>
      </c>
      <c r="CJ23">
        <v>0</v>
      </c>
      <c r="CK23">
        <v>1689805778.9000001</v>
      </c>
      <c r="CL23">
        <v>0</v>
      </c>
      <c r="CM23">
        <v>1689805378</v>
      </c>
      <c r="CN23" t="s">
        <v>354</v>
      </c>
      <c r="CO23">
        <v>1689805378</v>
      </c>
      <c r="CP23">
        <v>1689805370</v>
      </c>
      <c r="CQ23">
        <v>42</v>
      </c>
      <c r="CR23">
        <v>0.308</v>
      </c>
      <c r="CS23">
        <v>3.0000000000000001E-3</v>
      </c>
      <c r="CT23">
        <v>-3.903</v>
      </c>
      <c r="CU23">
        <v>-9.4E-2</v>
      </c>
      <c r="CV23">
        <v>410</v>
      </c>
      <c r="CW23">
        <v>14</v>
      </c>
      <c r="CX23">
        <v>0.19</v>
      </c>
      <c r="CY23">
        <v>0.08</v>
      </c>
      <c r="CZ23">
        <v>13.831458433658799</v>
      </c>
      <c r="DA23">
        <v>0.79649454964757804</v>
      </c>
      <c r="DB23">
        <v>0.10728474650759499</v>
      </c>
      <c r="DC23">
        <v>1</v>
      </c>
      <c r="DD23">
        <v>409.01280000000003</v>
      </c>
      <c r="DE23">
        <v>0.28222556391019499</v>
      </c>
      <c r="DF23">
        <v>4.5525377538247098E-2</v>
      </c>
      <c r="DG23">
        <v>-1</v>
      </c>
      <c r="DH23">
        <v>1000.00435</v>
      </c>
      <c r="DI23">
        <v>-0.15960602595360801</v>
      </c>
      <c r="DJ23">
        <v>0.119052204935487</v>
      </c>
      <c r="DK23">
        <v>1</v>
      </c>
      <c r="DL23">
        <v>2</v>
      </c>
      <c r="DM23">
        <v>2</v>
      </c>
      <c r="DN23" t="s">
        <v>355</v>
      </c>
      <c r="DO23">
        <v>2.6556000000000002</v>
      </c>
      <c r="DP23">
        <v>2.8287200000000001</v>
      </c>
      <c r="DQ23">
        <v>9.6462500000000007E-2</v>
      </c>
      <c r="DR23">
        <v>9.7735600000000006E-2</v>
      </c>
      <c r="DS23">
        <v>8.4879300000000005E-2</v>
      </c>
      <c r="DT23">
        <v>8.0838300000000002E-2</v>
      </c>
      <c r="DU23">
        <v>28813.5</v>
      </c>
      <c r="DV23">
        <v>30044.1</v>
      </c>
      <c r="DW23">
        <v>29614.2</v>
      </c>
      <c r="DX23">
        <v>31030.7</v>
      </c>
      <c r="DY23">
        <v>35504.800000000003</v>
      </c>
      <c r="DZ23">
        <v>37365.1</v>
      </c>
      <c r="EA23">
        <v>40644.199999999997</v>
      </c>
      <c r="EB23">
        <v>43022.1</v>
      </c>
      <c r="EC23">
        <v>1.8774</v>
      </c>
      <c r="ED23">
        <v>2.3486199999999999</v>
      </c>
      <c r="EE23">
        <v>2.67476E-2</v>
      </c>
      <c r="EF23">
        <v>0</v>
      </c>
      <c r="EG23">
        <v>18.315799999999999</v>
      </c>
      <c r="EH23">
        <v>999.9</v>
      </c>
      <c r="EI23">
        <v>44.945999999999998</v>
      </c>
      <c r="EJ23">
        <v>24.611999999999998</v>
      </c>
      <c r="EK23">
        <v>13.787699999999999</v>
      </c>
      <c r="EL23">
        <v>60.693800000000003</v>
      </c>
      <c r="EM23">
        <v>17.3718</v>
      </c>
      <c r="EN23">
        <v>1</v>
      </c>
      <c r="EO23">
        <v>-0.43150699999999997</v>
      </c>
      <c r="EP23">
        <v>0.78811299999999995</v>
      </c>
      <c r="EQ23">
        <v>20.293700000000001</v>
      </c>
      <c r="ER23">
        <v>5.24125</v>
      </c>
      <c r="ES23">
        <v>11.8261</v>
      </c>
      <c r="ET23">
        <v>4.9824000000000002</v>
      </c>
      <c r="EU23">
        <v>3.2989999999999999</v>
      </c>
      <c r="EV23">
        <v>67.3</v>
      </c>
      <c r="EW23">
        <v>9999</v>
      </c>
      <c r="EX23">
        <v>4517.5</v>
      </c>
      <c r="EY23">
        <v>184.8</v>
      </c>
      <c r="EZ23">
        <v>1.8733200000000001</v>
      </c>
      <c r="FA23">
        <v>1.8789899999999999</v>
      </c>
      <c r="FB23">
        <v>1.87927</v>
      </c>
      <c r="FC23">
        <v>1.87988</v>
      </c>
      <c r="FD23">
        <v>1.8775599999999999</v>
      </c>
      <c r="FE23">
        <v>1.8768199999999999</v>
      </c>
      <c r="FF23">
        <v>1.8772899999999999</v>
      </c>
      <c r="FG23">
        <v>1.87487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-3.9009999999999998</v>
      </c>
      <c r="FV23">
        <v>-9.4299999999999995E-2</v>
      </c>
      <c r="FW23">
        <v>-3.9029193147824999</v>
      </c>
      <c r="FX23">
        <v>1.4527828764109799E-4</v>
      </c>
      <c r="FY23">
        <v>-4.3579519040863002E-7</v>
      </c>
      <c r="FZ23">
        <v>2.0799061152897499E-10</v>
      </c>
      <c r="GA23">
        <v>-9.4254545454546701E-2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6.6</v>
      </c>
      <c r="GJ23">
        <v>6.8</v>
      </c>
      <c r="GK23">
        <v>1.0559099999999999</v>
      </c>
      <c r="GL23">
        <v>2.5354000000000001</v>
      </c>
      <c r="GM23">
        <v>1.54541</v>
      </c>
      <c r="GN23">
        <v>2.2863799999999999</v>
      </c>
      <c r="GO23">
        <v>1.5979000000000001</v>
      </c>
      <c r="GP23">
        <v>2.4255399999999998</v>
      </c>
      <c r="GQ23">
        <v>27.370100000000001</v>
      </c>
      <c r="GR23">
        <v>14.3247</v>
      </c>
      <c r="GS23">
        <v>18</v>
      </c>
      <c r="GT23">
        <v>387.83</v>
      </c>
      <c r="GU23">
        <v>667.27</v>
      </c>
      <c r="GV23">
        <v>17.632999999999999</v>
      </c>
      <c r="GW23">
        <v>21.167000000000002</v>
      </c>
      <c r="GX23">
        <v>29.999700000000001</v>
      </c>
      <c r="GY23">
        <v>21.347200000000001</v>
      </c>
      <c r="GZ23">
        <v>21.326699999999999</v>
      </c>
      <c r="HA23">
        <v>21.180900000000001</v>
      </c>
      <c r="HB23">
        <v>0</v>
      </c>
      <c r="HC23">
        <v>-30</v>
      </c>
      <c r="HD23">
        <v>17.6861</v>
      </c>
      <c r="HE23">
        <v>408.97199999999998</v>
      </c>
      <c r="HF23">
        <v>0</v>
      </c>
      <c r="HG23">
        <v>100.824</v>
      </c>
      <c r="HH23">
        <v>99.733000000000004</v>
      </c>
    </row>
    <row r="24" spans="1:216" x14ac:dyDescent="0.2">
      <c r="A24">
        <v>6</v>
      </c>
      <c r="B24">
        <v>1689805843</v>
      </c>
      <c r="C24">
        <v>312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1689805843</v>
      </c>
      <c r="M24">
        <f t="shared" si="0"/>
        <v>1.4836312888795329E-3</v>
      </c>
      <c r="N24">
        <f t="shared" si="1"/>
        <v>1.4836312888795329</v>
      </c>
      <c r="O24">
        <f t="shared" si="2"/>
        <v>13.839613867097443</v>
      </c>
      <c r="P24">
        <f t="shared" si="3"/>
        <v>399.91199999999998</v>
      </c>
      <c r="Q24">
        <f t="shared" si="4"/>
        <v>278.467726424825</v>
      </c>
      <c r="R24">
        <f t="shared" si="5"/>
        <v>28.230378365228557</v>
      </c>
      <c r="S24">
        <f t="shared" si="6"/>
        <v>40.542102374807996</v>
      </c>
      <c r="T24">
        <f t="shared" si="7"/>
        <v>0.19321390433424068</v>
      </c>
      <c r="U24">
        <f t="shared" si="8"/>
        <v>4.0790708188165281</v>
      </c>
      <c r="V24">
        <f t="shared" si="9"/>
        <v>0.18826978549969006</v>
      </c>
      <c r="W24">
        <f t="shared" si="10"/>
        <v>0.11810228789545862</v>
      </c>
      <c r="X24">
        <f t="shared" si="11"/>
        <v>124.066002</v>
      </c>
      <c r="Y24">
        <f t="shared" si="12"/>
        <v>19.259939614438505</v>
      </c>
      <c r="Z24">
        <f t="shared" si="13"/>
        <v>19.259939614438505</v>
      </c>
      <c r="AA24">
        <f t="shared" si="14"/>
        <v>2.2412060046260311</v>
      </c>
      <c r="AB24">
        <f t="shared" si="15"/>
        <v>66.043059606247226</v>
      </c>
      <c r="AC24">
        <f t="shared" si="16"/>
        <v>1.4568867626331001</v>
      </c>
      <c r="AD24">
        <f t="shared" si="17"/>
        <v>2.2059649739414686</v>
      </c>
      <c r="AE24">
        <f t="shared" si="18"/>
        <v>0.78431924199293102</v>
      </c>
      <c r="AF24">
        <f t="shared" si="19"/>
        <v>-65.428139839587402</v>
      </c>
      <c r="AG24">
        <f t="shared" si="20"/>
        <v>-55.910053778618952</v>
      </c>
      <c r="AH24">
        <f t="shared" si="21"/>
        <v>-2.7313729676232001</v>
      </c>
      <c r="AI24">
        <f t="shared" si="22"/>
        <v>-3.5645858295580979E-3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54955.826927120528</v>
      </c>
      <c r="AO24">
        <f t="shared" si="26"/>
        <v>750.14</v>
      </c>
      <c r="AP24">
        <f t="shared" si="27"/>
        <v>632.3682</v>
      </c>
      <c r="AQ24">
        <f t="shared" si="28"/>
        <v>0.84300023995520834</v>
      </c>
      <c r="AR24">
        <f t="shared" si="29"/>
        <v>0.16539046311355213</v>
      </c>
      <c r="AS24">
        <v>1689805843</v>
      </c>
      <c r="AT24">
        <v>399.91199999999998</v>
      </c>
      <c r="AU24">
        <v>408.71600000000001</v>
      </c>
      <c r="AV24">
        <v>14.370900000000001</v>
      </c>
      <c r="AW24">
        <v>13.478899999999999</v>
      </c>
      <c r="AX24">
        <v>403.81299999999999</v>
      </c>
      <c r="AY24">
        <v>14.465199999999999</v>
      </c>
      <c r="AZ24">
        <v>400.33199999999999</v>
      </c>
      <c r="BA24">
        <v>101.277</v>
      </c>
      <c r="BB24">
        <v>0.100559</v>
      </c>
      <c r="BC24">
        <v>19.005700000000001</v>
      </c>
      <c r="BD24">
        <v>18.7989</v>
      </c>
      <c r="BE24">
        <v>999.9</v>
      </c>
      <c r="BF24">
        <v>0</v>
      </c>
      <c r="BG24">
        <v>0</v>
      </c>
      <c r="BH24">
        <v>9988.1200000000008</v>
      </c>
      <c r="BI24">
        <v>0</v>
      </c>
      <c r="BJ24">
        <v>422.85700000000003</v>
      </c>
      <c r="BK24">
        <v>-8.8045000000000009</v>
      </c>
      <c r="BL24">
        <v>405.74299999999999</v>
      </c>
      <c r="BM24">
        <v>414.3</v>
      </c>
      <c r="BN24">
        <v>0.89205000000000001</v>
      </c>
      <c r="BO24">
        <v>408.71600000000001</v>
      </c>
      <c r="BP24">
        <v>13.478899999999999</v>
      </c>
      <c r="BQ24">
        <v>1.4554400000000001</v>
      </c>
      <c r="BR24">
        <v>1.3651</v>
      </c>
      <c r="BS24">
        <v>12.507899999999999</v>
      </c>
      <c r="BT24">
        <v>11.535399999999999</v>
      </c>
      <c r="BU24">
        <v>750.14</v>
      </c>
      <c r="BV24">
        <v>0.89999700000000005</v>
      </c>
      <c r="BW24">
        <v>0.10000299999999999</v>
      </c>
      <c r="BX24">
        <v>0</v>
      </c>
      <c r="BY24">
        <v>2.4771000000000001</v>
      </c>
      <c r="BZ24">
        <v>0</v>
      </c>
      <c r="CA24">
        <v>2553.64</v>
      </c>
      <c r="CB24">
        <v>7167.85</v>
      </c>
      <c r="CC24">
        <v>35.811999999999998</v>
      </c>
      <c r="CD24">
        <v>39.25</v>
      </c>
      <c r="CE24">
        <v>38.436999999999998</v>
      </c>
      <c r="CF24">
        <v>36.311999999999998</v>
      </c>
      <c r="CG24">
        <v>35.5</v>
      </c>
      <c r="CH24">
        <v>675.12</v>
      </c>
      <c r="CI24">
        <v>75.02</v>
      </c>
      <c r="CJ24">
        <v>0</v>
      </c>
      <c r="CK24">
        <v>1689805847.3</v>
      </c>
      <c r="CL24">
        <v>0</v>
      </c>
      <c r="CM24">
        <v>1689805378</v>
      </c>
      <c r="CN24" t="s">
        <v>354</v>
      </c>
      <c r="CO24">
        <v>1689805378</v>
      </c>
      <c r="CP24">
        <v>1689805370</v>
      </c>
      <c r="CQ24">
        <v>42</v>
      </c>
      <c r="CR24">
        <v>0.308</v>
      </c>
      <c r="CS24">
        <v>3.0000000000000001E-3</v>
      </c>
      <c r="CT24">
        <v>-3.903</v>
      </c>
      <c r="CU24">
        <v>-9.4E-2</v>
      </c>
      <c r="CV24">
        <v>410</v>
      </c>
      <c r="CW24">
        <v>14</v>
      </c>
      <c r="CX24">
        <v>0.19</v>
      </c>
      <c r="CY24">
        <v>0.08</v>
      </c>
      <c r="CZ24">
        <v>13.3463320434262</v>
      </c>
      <c r="DA24">
        <v>0.89704411858351196</v>
      </c>
      <c r="DB24">
        <v>0.187658859151147</v>
      </c>
      <c r="DC24">
        <v>1</v>
      </c>
      <c r="DD24">
        <v>408.65870000000001</v>
      </c>
      <c r="DE24">
        <v>0.449142857142521</v>
      </c>
      <c r="DF24">
        <v>9.5676068063026698E-2</v>
      </c>
      <c r="DG24">
        <v>-1</v>
      </c>
      <c r="DH24">
        <v>750.04557142857198</v>
      </c>
      <c r="DI24">
        <v>1.44067989781219E-2</v>
      </c>
      <c r="DJ24">
        <v>0.13085891036443001</v>
      </c>
      <c r="DK24">
        <v>1</v>
      </c>
      <c r="DL24">
        <v>2</v>
      </c>
      <c r="DM24">
        <v>2</v>
      </c>
      <c r="DN24" t="s">
        <v>355</v>
      </c>
      <c r="DO24">
        <v>2.6566800000000002</v>
      </c>
      <c r="DP24">
        <v>2.8302399999999999</v>
      </c>
      <c r="DQ24">
        <v>9.6457899999999999E-2</v>
      </c>
      <c r="DR24">
        <v>9.76794E-2</v>
      </c>
      <c r="DS24">
        <v>8.4606899999999999E-2</v>
      </c>
      <c r="DT24">
        <v>8.0717499999999998E-2</v>
      </c>
      <c r="DU24">
        <v>28815.5</v>
      </c>
      <c r="DV24">
        <v>30049.7</v>
      </c>
      <c r="DW24">
        <v>29615.8</v>
      </c>
      <c r="DX24">
        <v>31034.3</v>
      </c>
      <c r="DY24">
        <v>35516.699999999997</v>
      </c>
      <c r="DZ24">
        <v>37372.699999999997</v>
      </c>
      <c r="EA24">
        <v>40645.5</v>
      </c>
      <c r="EB24">
        <v>43025.3</v>
      </c>
      <c r="EC24">
        <v>1.8787</v>
      </c>
      <c r="ED24">
        <v>2.3490700000000002</v>
      </c>
      <c r="EE24">
        <v>3.6917600000000002E-2</v>
      </c>
      <c r="EF24">
        <v>0</v>
      </c>
      <c r="EG24">
        <v>18.186599999999999</v>
      </c>
      <c r="EH24">
        <v>999.9</v>
      </c>
      <c r="EI24">
        <v>44.927</v>
      </c>
      <c r="EJ24">
        <v>24.602</v>
      </c>
      <c r="EK24">
        <v>13.774800000000001</v>
      </c>
      <c r="EL24">
        <v>61.2438</v>
      </c>
      <c r="EM24">
        <v>17.495999999999999</v>
      </c>
      <c r="EN24">
        <v>1</v>
      </c>
      <c r="EO24">
        <v>-0.43416700000000003</v>
      </c>
      <c r="EP24">
        <v>1.49543</v>
      </c>
      <c r="EQ24">
        <v>20.290099999999999</v>
      </c>
      <c r="ER24">
        <v>5.2428999999999997</v>
      </c>
      <c r="ES24">
        <v>11.8301</v>
      </c>
      <c r="ET24">
        <v>4.9832999999999998</v>
      </c>
      <c r="EU24">
        <v>3.2989999999999999</v>
      </c>
      <c r="EV24">
        <v>67.400000000000006</v>
      </c>
      <c r="EW24">
        <v>9999</v>
      </c>
      <c r="EX24">
        <v>4519.1000000000004</v>
      </c>
      <c r="EY24">
        <v>184.8</v>
      </c>
      <c r="EZ24">
        <v>1.8733200000000001</v>
      </c>
      <c r="FA24">
        <v>1.8789800000000001</v>
      </c>
      <c r="FB24">
        <v>1.87927</v>
      </c>
      <c r="FC24">
        <v>1.8798900000000001</v>
      </c>
      <c r="FD24">
        <v>1.8775599999999999</v>
      </c>
      <c r="FE24">
        <v>1.8768100000000001</v>
      </c>
      <c r="FF24">
        <v>1.8772899999999999</v>
      </c>
      <c r="FG24">
        <v>1.87487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-3.9009999999999998</v>
      </c>
      <c r="FV24">
        <v>-9.4299999999999995E-2</v>
      </c>
      <c r="FW24">
        <v>-3.9029193147824999</v>
      </c>
      <c r="FX24">
        <v>1.4527828764109799E-4</v>
      </c>
      <c r="FY24">
        <v>-4.3579519040863002E-7</v>
      </c>
      <c r="FZ24">
        <v>2.0799061152897499E-10</v>
      </c>
      <c r="GA24">
        <v>-9.4254545454546701E-2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7.8</v>
      </c>
      <c r="GJ24">
        <v>7.9</v>
      </c>
      <c r="GK24">
        <v>1.0534699999999999</v>
      </c>
      <c r="GL24">
        <v>2.5341800000000001</v>
      </c>
      <c r="GM24">
        <v>1.54541</v>
      </c>
      <c r="GN24">
        <v>2.2875999999999999</v>
      </c>
      <c r="GO24">
        <v>1.5979000000000001</v>
      </c>
      <c r="GP24">
        <v>2.4645999999999999</v>
      </c>
      <c r="GQ24">
        <v>27.307700000000001</v>
      </c>
      <c r="GR24">
        <v>14.315899999999999</v>
      </c>
      <c r="GS24">
        <v>18</v>
      </c>
      <c r="GT24">
        <v>388.053</v>
      </c>
      <c r="GU24">
        <v>666.90099999999995</v>
      </c>
      <c r="GV24">
        <v>17.516500000000001</v>
      </c>
      <c r="GW24">
        <v>21.099399999999999</v>
      </c>
      <c r="GX24">
        <v>29.999400000000001</v>
      </c>
      <c r="GY24">
        <v>21.291399999999999</v>
      </c>
      <c r="GZ24">
        <v>21.272500000000001</v>
      </c>
      <c r="HA24">
        <v>21.157399999999999</v>
      </c>
      <c r="HB24">
        <v>0</v>
      </c>
      <c r="HC24">
        <v>-30</v>
      </c>
      <c r="HD24">
        <v>17.551100000000002</v>
      </c>
      <c r="HE24">
        <v>408.85399999999998</v>
      </c>
      <c r="HF24">
        <v>0</v>
      </c>
      <c r="HG24">
        <v>100.828</v>
      </c>
      <c r="HH24">
        <v>99.742199999999997</v>
      </c>
    </row>
    <row r="25" spans="1:216" x14ac:dyDescent="0.2">
      <c r="A25">
        <v>7</v>
      </c>
      <c r="B25">
        <v>1689805904</v>
      </c>
      <c r="C25">
        <v>373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1689805904</v>
      </c>
      <c r="M25">
        <f t="shared" si="0"/>
        <v>1.5108127889558018E-3</v>
      </c>
      <c r="N25">
        <f t="shared" si="1"/>
        <v>1.5108127889558018</v>
      </c>
      <c r="O25">
        <f t="shared" si="2"/>
        <v>12.988790679044024</v>
      </c>
      <c r="P25">
        <f t="shared" si="3"/>
        <v>399.98399999999998</v>
      </c>
      <c r="Q25">
        <f t="shared" si="4"/>
        <v>290.26914845788099</v>
      </c>
      <c r="R25">
        <f t="shared" si="5"/>
        <v>29.427803825108388</v>
      </c>
      <c r="S25">
        <f t="shared" si="6"/>
        <v>40.550815502496</v>
      </c>
      <c r="T25">
        <f t="shared" si="7"/>
        <v>0.20164863059499011</v>
      </c>
      <c r="U25">
        <f t="shared" si="8"/>
        <v>4.0781027530699721</v>
      </c>
      <c r="V25">
        <f t="shared" si="9"/>
        <v>0.19626865080574804</v>
      </c>
      <c r="W25">
        <f t="shared" si="10"/>
        <v>0.12313932098801686</v>
      </c>
      <c r="X25">
        <f t="shared" si="11"/>
        <v>99.23331378212302</v>
      </c>
      <c r="Y25">
        <f t="shared" si="12"/>
        <v>19.125707225885623</v>
      </c>
      <c r="Z25">
        <f t="shared" si="13"/>
        <v>19.125707225885623</v>
      </c>
      <c r="AA25">
        <f t="shared" si="14"/>
        <v>2.2225385828957265</v>
      </c>
      <c r="AB25">
        <f t="shared" si="15"/>
        <v>66.104631086404851</v>
      </c>
      <c r="AC25">
        <f t="shared" si="16"/>
        <v>1.4562988628723998</v>
      </c>
      <c r="AD25">
        <f t="shared" si="17"/>
        <v>2.2030209365647662</v>
      </c>
      <c r="AE25">
        <f t="shared" si="18"/>
        <v>0.76623972002332663</v>
      </c>
      <c r="AF25">
        <f t="shared" si="19"/>
        <v>-66.626843992950853</v>
      </c>
      <c r="AG25">
        <f t="shared" si="20"/>
        <v>-31.089605406807198</v>
      </c>
      <c r="AH25">
        <f t="shared" si="21"/>
        <v>-1.5179666583042044</v>
      </c>
      <c r="AI25">
        <f t="shared" si="22"/>
        <v>-1.1022759392353976E-3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54942.279357518433</v>
      </c>
      <c r="AO25">
        <f t="shared" si="26"/>
        <v>599.99199999999996</v>
      </c>
      <c r="AP25">
        <f t="shared" si="27"/>
        <v>505.79358600109992</v>
      </c>
      <c r="AQ25">
        <f t="shared" si="28"/>
        <v>0.84300055000916674</v>
      </c>
      <c r="AR25">
        <f t="shared" si="29"/>
        <v>0.16539106151769195</v>
      </c>
      <c r="AS25">
        <v>1689805904</v>
      </c>
      <c r="AT25">
        <v>399.98399999999998</v>
      </c>
      <c r="AU25">
        <v>408.27800000000002</v>
      </c>
      <c r="AV25">
        <v>14.364599999999999</v>
      </c>
      <c r="AW25">
        <v>13.456</v>
      </c>
      <c r="AX25">
        <v>403.88600000000002</v>
      </c>
      <c r="AY25">
        <v>14.4589</v>
      </c>
      <c r="AZ25">
        <v>400.221</v>
      </c>
      <c r="BA25">
        <v>101.28100000000001</v>
      </c>
      <c r="BB25">
        <v>0.100094</v>
      </c>
      <c r="BC25">
        <v>18.984300000000001</v>
      </c>
      <c r="BD25">
        <v>18.772099999999998</v>
      </c>
      <c r="BE25">
        <v>999.9</v>
      </c>
      <c r="BF25">
        <v>0</v>
      </c>
      <c r="BG25">
        <v>0</v>
      </c>
      <c r="BH25">
        <v>9984.3799999999992</v>
      </c>
      <c r="BI25">
        <v>0</v>
      </c>
      <c r="BJ25">
        <v>421.923</v>
      </c>
      <c r="BK25">
        <v>-8.2941000000000003</v>
      </c>
      <c r="BL25">
        <v>405.81400000000002</v>
      </c>
      <c r="BM25">
        <v>413.84699999999998</v>
      </c>
      <c r="BN25">
        <v>0.90863400000000005</v>
      </c>
      <c r="BO25">
        <v>408.27800000000002</v>
      </c>
      <c r="BP25">
        <v>13.456</v>
      </c>
      <c r="BQ25">
        <v>1.4548700000000001</v>
      </c>
      <c r="BR25">
        <v>1.3628400000000001</v>
      </c>
      <c r="BS25">
        <v>12.501899999999999</v>
      </c>
      <c r="BT25">
        <v>11.510400000000001</v>
      </c>
      <c r="BU25">
        <v>599.99199999999996</v>
      </c>
      <c r="BV25">
        <v>0.899976</v>
      </c>
      <c r="BW25">
        <v>0.100024</v>
      </c>
      <c r="BX25">
        <v>0</v>
      </c>
      <c r="BY25">
        <v>2.3725000000000001</v>
      </c>
      <c r="BZ25">
        <v>0</v>
      </c>
      <c r="CA25">
        <v>2177.31</v>
      </c>
      <c r="CB25">
        <v>5733.1</v>
      </c>
      <c r="CC25">
        <v>35.311999999999998</v>
      </c>
      <c r="CD25">
        <v>39.061999999999998</v>
      </c>
      <c r="CE25">
        <v>38.061999999999998</v>
      </c>
      <c r="CF25">
        <v>36.436999999999998</v>
      </c>
      <c r="CG25">
        <v>35.125</v>
      </c>
      <c r="CH25">
        <v>539.98</v>
      </c>
      <c r="CI25">
        <v>60.01</v>
      </c>
      <c r="CJ25">
        <v>0</v>
      </c>
      <c r="CK25">
        <v>1689805907.9000001</v>
      </c>
      <c r="CL25">
        <v>0</v>
      </c>
      <c r="CM25">
        <v>1689805378</v>
      </c>
      <c r="CN25" t="s">
        <v>354</v>
      </c>
      <c r="CO25">
        <v>1689805378</v>
      </c>
      <c r="CP25">
        <v>1689805370</v>
      </c>
      <c r="CQ25">
        <v>42</v>
      </c>
      <c r="CR25">
        <v>0.308</v>
      </c>
      <c r="CS25">
        <v>3.0000000000000001E-3</v>
      </c>
      <c r="CT25">
        <v>-3.903</v>
      </c>
      <c r="CU25">
        <v>-9.4E-2</v>
      </c>
      <c r="CV25">
        <v>410</v>
      </c>
      <c r="CW25">
        <v>14</v>
      </c>
      <c r="CX25">
        <v>0.19</v>
      </c>
      <c r="CY25">
        <v>0.08</v>
      </c>
      <c r="CZ25">
        <v>12.5628475142671</v>
      </c>
      <c r="DA25">
        <v>0.96324851059956496</v>
      </c>
      <c r="DB25">
        <v>0.116842409307125</v>
      </c>
      <c r="DC25">
        <v>1</v>
      </c>
      <c r="DD25">
        <v>408.22199999999998</v>
      </c>
      <c r="DE25">
        <v>0.49840601503795201</v>
      </c>
      <c r="DF25">
        <v>6.2683331117614802E-2</v>
      </c>
      <c r="DG25">
        <v>-1</v>
      </c>
      <c r="DH25">
        <v>600.02085714285704</v>
      </c>
      <c r="DI25">
        <v>4.3425877205108702E-2</v>
      </c>
      <c r="DJ25">
        <v>0.117148780338061</v>
      </c>
      <c r="DK25">
        <v>1</v>
      </c>
      <c r="DL25">
        <v>2</v>
      </c>
      <c r="DM25">
        <v>2</v>
      </c>
      <c r="DN25" t="s">
        <v>355</v>
      </c>
      <c r="DO25">
        <v>2.6564399999999999</v>
      </c>
      <c r="DP25">
        <v>2.8297400000000001</v>
      </c>
      <c r="DQ25">
        <v>9.6489099999999994E-2</v>
      </c>
      <c r="DR25">
        <v>9.7617700000000002E-2</v>
      </c>
      <c r="DS25">
        <v>8.4594900000000001E-2</v>
      </c>
      <c r="DT25">
        <v>8.0629599999999996E-2</v>
      </c>
      <c r="DU25">
        <v>28819</v>
      </c>
      <c r="DV25">
        <v>30055.599999999999</v>
      </c>
      <c r="DW25">
        <v>29620.1</v>
      </c>
      <c r="DX25">
        <v>31037.9</v>
      </c>
      <c r="DY25">
        <v>35522.1</v>
      </c>
      <c r="DZ25">
        <v>37380.199999999997</v>
      </c>
      <c r="EA25">
        <v>40651.300000000003</v>
      </c>
      <c r="EB25">
        <v>43029.9</v>
      </c>
      <c r="EC25">
        <v>1.8790500000000001</v>
      </c>
      <c r="ED25">
        <v>2.3506300000000002</v>
      </c>
      <c r="EE25">
        <v>3.2633500000000003E-2</v>
      </c>
      <c r="EF25">
        <v>0</v>
      </c>
      <c r="EG25">
        <v>18.230899999999998</v>
      </c>
      <c r="EH25">
        <v>999.9</v>
      </c>
      <c r="EI25">
        <v>44.890999999999998</v>
      </c>
      <c r="EJ25">
        <v>24.571999999999999</v>
      </c>
      <c r="EK25">
        <v>13.738200000000001</v>
      </c>
      <c r="EL25">
        <v>61.293799999999997</v>
      </c>
      <c r="EM25">
        <v>17.52</v>
      </c>
      <c r="EN25">
        <v>1</v>
      </c>
      <c r="EO25">
        <v>-0.43970799999999999</v>
      </c>
      <c r="EP25">
        <v>0.854074</v>
      </c>
      <c r="EQ25">
        <v>20.296199999999999</v>
      </c>
      <c r="ER25">
        <v>5.2442500000000001</v>
      </c>
      <c r="ES25">
        <v>11.8286</v>
      </c>
      <c r="ET25">
        <v>4.9834500000000004</v>
      </c>
      <c r="EU25">
        <v>3.2989999999999999</v>
      </c>
      <c r="EV25">
        <v>67.400000000000006</v>
      </c>
      <c r="EW25">
        <v>9999</v>
      </c>
      <c r="EX25">
        <v>4520.3999999999996</v>
      </c>
      <c r="EY25">
        <v>184.8</v>
      </c>
      <c r="EZ25">
        <v>1.8733200000000001</v>
      </c>
      <c r="FA25">
        <v>1.8789899999999999</v>
      </c>
      <c r="FB25">
        <v>1.87927</v>
      </c>
      <c r="FC25">
        <v>1.8798999999999999</v>
      </c>
      <c r="FD25">
        <v>1.87758</v>
      </c>
      <c r="FE25">
        <v>1.87683</v>
      </c>
      <c r="FF25">
        <v>1.8772899999999999</v>
      </c>
      <c r="FG25">
        <v>1.8748899999999999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-3.9020000000000001</v>
      </c>
      <c r="FV25">
        <v>-9.4299999999999995E-2</v>
      </c>
      <c r="FW25">
        <v>-3.9029193147824999</v>
      </c>
      <c r="FX25">
        <v>1.4527828764109799E-4</v>
      </c>
      <c r="FY25">
        <v>-4.3579519040863002E-7</v>
      </c>
      <c r="FZ25">
        <v>2.0799061152897499E-10</v>
      </c>
      <c r="GA25">
        <v>-9.4254545454546701E-2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8.8000000000000007</v>
      </c>
      <c r="GJ25">
        <v>8.9</v>
      </c>
      <c r="GK25">
        <v>1.0534699999999999</v>
      </c>
      <c r="GL25">
        <v>2.5341800000000001</v>
      </c>
      <c r="GM25">
        <v>1.54541</v>
      </c>
      <c r="GN25">
        <v>2.2875999999999999</v>
      </c>
      <c r="GO25">
        <v>1.5979000000000001</v>
      </c>
      <c r="GP25">
        <v>2.4352999999999998</v>
      </c>
      <c r="GQ25">
        <v>27.286899999999999</v>
      </c>
      <c r="GR25">
        <v>14.315899999999999</v>
      </c>
      <c r="GS25">
        <v>18</v>
      </c>
      <c r="GT25">
        <v>387.81799999999998</v>
      </c>
      <c r="GU25">
        <v>667.47699999999998</v>
      </c>
      <c r="GV25">
        <v>17.802399999999999</v>
      </c>
      <c r="GW25">
        <v>21.0382</v>
      </c>
      <c r="GX25">
        <v>29.9998</v>
      </c>
      <c r="GY25">
        <v>21.235299999999999</v>
      </c>
      <c r="GZ25">
        <v>21.218800000000002</v>
      </c>
      <c r="HA25">
        <v>21.138500000000001</v>
      </c>
      <c r="HB25">
        <v>0</v>
      </c>
      <c r="HC25">
        <v>-30</v>
      </c>
      <c r="HD25">
        <v>17.8018</v>
      </c>
      <c r="HE25">
        <v>408.24099999999999</v>
      </c>
      <c r="HF25">
        <v>0</v>
      </c>
      <c r="HG25">
        <v>100.842</v>
      </c>
      <c r="HH25">
        <v>99.753299999999996</v>
      </c>
    </row>
    <row r="26" spans="1:216" x14ac:dyDescent="0.2">
      <c r="A26">
        <v>8</v>
      </c>
      <c r="B26">
        <v>1689805965</v>
      </c>
      <c r="C26">
        <v>434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1689805965</v>
      </c>
      <c r="M26">
        <f t="shared" si="0"/>
        <v>1.4857937824658642E-3</v>
      </c>
      <c r="N26">
        <f t="shared" si="1"/>
        <v>1.4857937824658642</v>
      </c>
      <c r="O26">
        <f t="shared" si="2"/>
        <v>12.047026432580799</v>
      </c>
      <c r="P26">
        <f t="shared" si="3"/>
        <v>400.00299999999999</v>
      </c>
      <c r="Q26">
        <f t="shared" si="4"/>
        <v>297.39729379872472</v>
      </c>
      <c r="R26">
        <f t="shared" si="5"/>
        <v>30.150608901066466</v>
      </c>
      <c r="S26">
        <f t="shared" si="6"/>
        <v>40.552937984753797</v>
      </c>
      <c r="T26">
        <f t="shared" si="7"/>
        <v>0.20050925496150626</v>
      </c>
      <c r="U26">
        <f t="shared" si="8"/>
        <v>4.0793957682770454</v>
      </c>
      <c r="V26">
        <f t="shared" si="9"/>
        <v>0.19519067484264377</v>
      </c>
      <c r="W26">
        <f t="shared" si="10"/>
        <v>0.12246027446212959</v>
      </c>
      <c r="X26">
        <f t="shared" si="11"/>
        <v>82.677940173822222</v>
      </c>
      <c r="Y26">
        <f t="shared" si="12"/>
        <v>19.039073294128588</v>
      </c>
      <c r="Z26">
        <f t="shared" si="13"/>
        <v>19.039073294128588</v>
      </c>
      <c r="AA26">
        <f t="shared" si="14"/>
        <v>2.2105630834980885</v>
      </c>
      <c r="AB26">
        <f t="shared" si="15"/>
        <v>66.025986370319345</v>
      </c>
      <c r="AC26">
        <f t="shared" si="16"/>
        <v>1.45278796915954</v>
      </c>
      <c r="AD26">
        <f t="shared" si="17"/>
        <v>2.2003275513542522</v>
      </c>
      <c r="AE26">
        <f t="shared" si="18"/>
        <v>0.75777511433854849</v>
      </c>
      <c r="AF26">
        <f t="shared" si="19"/>
        <v>-65.523505806744609</v>
      </c>
      <c r="AG26">
        <f t="shared" si="20"/>
        <v>-16.356798439495172</v>
      </c>
      <c r="AH26">
        <f t="shared" si="21"/>
        <v>-0.79794075665764386</v>
      </c>
      <c r="AI26">
        <f t="shared" si="22"/>
        <v>-3.0482907519768787E-4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54969.584035362357</v>
      </c>
      <c r="AO26">
        <f t="shared" si="26"/>
        <v>499.89299999999997</v>
      </c>
      <c r="AP26">
        <f t="shared" si="27"/>
        <v>421.41012900198047</v>
      </c>
      <c r="AQ26">
        <f t="shared" si="28"/>
        <v>0.84300066014523201</v>
      </c>
      <c r="AR26">
        <f t="shared" si="29"/>
        <v>0.16539127408029763</v>
      </c>
      <c r="AS26">
        <v>1689805965</v>
      </c>
      <c r="AT26">
        <v>400.00299999999999</v>
      </c>
      <c r="AU26">
        <v>407.71899999999999</v>
      </c>
      <c r="AV26">
        <v>14.3299</v>
      </c>
      <c r="AW26">
        <v>13.436</v>
      </c>
      <c r="AX26">
        <v>403.90499999999997</v>
      </c>
      <c r="AY26">
        <v>14.424099999999999</v>
      </c>
      <c r="AZ26">
        <v>400.08</v>
      </c>
      <c r="BA26">
        <v>101.282</v>
      </c>
      <c r="BB26">
        <v>9.9584599999999995E-2</v>
      </c>
      <c r="BC26">
        <v>18.964700000000001</v>
      </c>
      <c r="BD26">
        <v>18.729700000000001</v>
      </c>
      <c r="BE26">
        <v>999.9</v>
      </c>
      <c r="BF26">
        <v>0</v>
      </c>
      <c r="BG26">
        <v>0</v>
      </c>
      <c r="BH26">
        <v>9988.75</v>
      </c>
      <c r="BI26">
        <v>0</v>
      </c>
      <c r="BJ26">
        <v>420.23200000000003</v>
      </c>
      <c r="BK26">
        <v>-7.7156399999999996</v>
      </c>
      <c r="BL26">
        <v>405.81799999999998</v>
      </c>
      <c r="BM26">
        <v>413.27100000000002</v>
      </c>
      <c r="BN26">
        <v>0.89388299999999998</v>
      </c>
      <c r="BO26">
        <v>407.71899999999999</v>
      </c>
      <c r="BP26">
        <v>13.436</v>
      </c>
      <c r="BQ26">
        <v>1.45136</v>
      </c>
      <c r="BR26">
        <v>1.36083</v>
      </c>
      <c r="BS26">
        <v>12.465199999999999</v>
      </c>
      <c r="BT26">
        <v>11.488</v>
      </c>
      <c r="BU26">
        <v>499.89299999999997</v>
      </c>
      <c r="BV26">
        <v>0.89998100000000003</v>
      </c>
      <c r="BW26">
        <v>0.100018</v>
      </c>
      <c r="BX26">
        <v>0</v>
      </c>
      <c r="BY26">
        <v>2.2924000000000002</v>
      </c>
      <c r="BZ26">
        <v>0</v>
      </c>
      <c r="CA26">
        <v>1920.23</v>
      </c>
      <c r="CB26">
        <v>4776.63</v>
      </c>
      <c r="CC26">
        <v>34.686999999999998</v>
      </c>
      <c r="CD26">
        <v>38.811999999999998</v>
      </c>
      <c r="CE26">
        <v>37.625</v>
      </c>
      <c r="CF26">
        <v>35.75</v>
      </c>
      <c r="CG26">
        <v>34.686999999999998</v>
      </c>
      <c r="CH26">
        <v>449.89</v>
      </c>
      <c r="CI26">
        <v>50</v>
      </c>
      <c r="CJ26">
        <v>0</v>
      </c>
      <c r="CK26">
        <v>1689805969.0999999</v>
      </c>
      <c r="CL26">
        <v>0</v>
      </c>
      <c r="CM26">
        <v>1689805378</v>
      </c>
      <c r="CN26" t="s">
        <v>354</v>
      </c>
      <c r="CO26">
        <v>1689805378</v>
      </c>
      <c r="CP26">
        <v>1689805370</v>
      </c>
      <c r="CQ26">
        <v>42</v>
      </c>
      <c r="CR26">
        <v>0.308</v>
      </c>
      <c r="CS26">
        <v>3.0000000000000001E-3</v>
      </c>
      <c r="CT26">
        <v>-3.903</v>
      </c>
      <c r="CU26">
        <v>-9.4E-2</v>
      </c>
      <c r="CV26">
        <v>410</v>
      </c>
      <c r="CW26">
        <v>14</v>
      </c>
      <c r="CX26">
        <v>0.19</v>
      </c>
      <c r="CY26">
        <v>0.08</v>
      </c>
      <c r="CZ26">
        <v>11.8161119458636</v>
      </c>
      <c r="DA26">
        <v>8.7126695848626992E-3</v>
      </c>
      <c r="DB26">
        <v>6.8621386970726006E-2</v>
      </c>
      <c r="DC26">
        <v>1</v>
      </c>
      <c r="DD26">
        <v>407.771761904762</v>
      </c>
      <c r="DE26">
        <v>-0.14298701298640101</v>
      </c>
      <c r="DF26">
        <v>4.2492469654327798E-2</v>
      </c>
      <c r="DG26">
        <v>-1</v>
      </c>
      <c r="DH26">
        <v>499.97609523809501</v>
      </c>
      <c r="DI26">
        <v>0.12031313114049701</v>
      </c>
      <c r="DJ26">
        <v>0.14512060821849099</v>
      </c>
      <c r="DK26">
        <v>1</v>
      </c>
      <c r="DL26">
        <v>2</v>
      </c>
      <c r="DM26">
        <v>2</v>
      </c>
      <c r="DN26" t="s">
        <v>355</v>
      </c>
      <c r="DO26">
        <v>2.6560700000000002</v>
      </c>
      <c r="DP26">
        <v>2.8292600000000001</v>
      </c>
      <c r="DQ26">
        <v>9.65057E-2</v>
      </c>
      <c r="DR26">
        <v>9.7529400000000002E-2</v>
      </c>
      <c r="DS26">
        <v>8.4453500000000001E-2</v>
      </c>
      <c r="DT26">
        <v>8.0550700000000003E-2</v>
      </c>
      <c r="DU26">
        <v>28820.5</v>
      </c>
      <c r="DV26">
        <v>30063.5</v>
      </c>
      <c r="DW26">
        <v>29622</v>
      </c>
      <c r="DX26">
        <v>31042.7</v>
      </c>
      <c r="DY26">
        <v>35529.300000000003</v>
      </c>
      <c r="DZ26">
        <v>37389.599999999999</v>
      </c>
      <c r="EA26">
        <v>40653.199999999997</v>
      </c>
      <c r="EB26">
        <v>43037.1</v>
      </c>
      <c r="EC26">
        <v>1.8793200000000001</v>
      </c>
      <c r="ED26">
        <v>2.3520799999999999</v>
      </c>
      <c r="EE26">
        <v>3.2410000000000001E-2</v>
      </c>
      <c r="EF26">
        <v>0</v>
      </c>
      <c r="EG26">
        <v>18.1921</v>
      </c>
      <c r="EH26">
        <v>999.9</v>
      </c>
      <c r="EI26">
        <v>44.866</v>
      </c>
      <c r="EJ26">
        <v>24.562000000000001</v>
      </c>
      <c r="EK26">
        <v>13.7204</v>
      </c>
      <c r="EL26">
        <v>61.043799999999997</v>
      </c>
      <c r="EM26">
        <v>17.159500000000001</v>
      </c>
      <c r="EN26">
        <v>1</v>
      </c>
      <c r="EO26">
        <v>-0.44473099999999999</v>
      </c>
      <c r="EP26">
        <v>0.677508</v>
      </c>
      <c r="EQ26">
        <v>20.298300000000001</v>
      </c>
      <c r="ER26">
        <v>5.2446900000000003</v>
      </c>
      <c r="ES26">
        <v>11.8291</v>
      </c>
      <c r="ET26">
        <v>4.9832999999999998</v>
      </c>
      <c r="EU26">
        <v>3.2989999999999999</v>
      </c>
      <c r="EV26">
        <v>67.400000000000006</v>
      </c>
      <c r="EW26">
        <v>9999</v>
      </c>
      <c r="EX26">
        <v>4521.8999999999996</v>
      </c>
      <c r="EY26">
        <v>184.8</v>
      </c>
      <c r="EZ26">
        <v>1.8733200000000001</v>
      </c>
      <c r="FA26">
        <v>1.87906</v>
      </c>
      <c r="FB26">
        <v>1.8793</v>
      </c>
      <c r="FC26">
        <v>1.8798900000000001</v>
      </c>
      <c r="FD26">
        <v>1.87758</v>
      </c>
      <c r="FE26">
        <v>1.87683</v>
      </c>
      <c r="FF26">
        <v>1.87731</v>
      </c>
      <c r="FG26">
        <v>1.8749199999999999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-3.9020000000000001</v>
      </c>
      <c r="FV26">
        <v>-9.4200000000000006E-2</v>
      </c>
      <c r="FW26">
        <v>-3.9029193147824999</v>
      </c>
      <c r="FX26">
        <v>1.4527828764109799E-4</v>
      </c>
      <c r="FY26">
        <v>-4.3579519040863002E-7</v>
      </c>
      <c r="FZ26">
        <v>2.0799061152897499E-10</v>
      </c>
      <c r="GA26">
        <v>-9.4254545454546701E-2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9.8000000000000007</v>
      </c>
      <c r="GJ26">
        <v>9.9</v>
      </c>
      <c r="GK26">
        <v>1.0522499999999999</v>
      </c>
      <c r="GL26">
        <v>2.5451700000000002</v>
      </c>
      <c r="GM26">
        <v>1.54541</v>
      </c>
      <c r="GN26">
        <v>2.2875999999999999</v>
      </c>
      <c r="GO26">
        <v>1.5979000000000001</v>
      </c>
      <c r="GP26">
        <v>2.2412100000000001</v>
      </c>
      <c r="GQ26">
        <v>27.224499999999999</v>
      </c>
      <c r="GR26">
        <v>14.298400000000001</v>
      </c>
      <c r="GS26">
        <v>18</v>
      </c>
      <c r="GT26">
        <v>387.58600000000001</v>
      </c>
      <c r="GU26">
        <v>668.03499999999997</v>
      </c>
      <c r="GV26">
        <v>17.999500000000001</v>
      </c>
      <c r="GW26">
        <v>20.985700000000001</v>
      </c>
      <c r="GX26">
        <v>29.999600000000001</v>
      </c>
      <c r="GY26">
        <v>21.184799999999999</v>
      </c>
      <c r="GZ26">
        <v>21.17</v>
      </c>
      <c r="HA26">
        <v>21.124300000000002</v>
      </c>
      <c r="HB26">
        <v>0</v>
      </c>
      <c r="HC26">
        <v>-30</v>
      </c>
      <c r="HD26">
        <v>18.0245</v>
      </c>
      <c r="HE26">
        <v>407.85899999999998</v>
      </c>
      <c r="HF26">
        <v>0</v>
      </c>
      <c r="HG26">
        <v>100.848</v>
      </c>
      <c r="HH26">
        <v>99.769499999999994</v>
      </c>
    </row>
    <row r="27" spans="1:216" x14ac:dyDescent="0.2">
      <c r="A27">
        <v>9</v>
      </c>
      <c r="B27">
        <v>1689806026</v>
      </c>
      <c r="C27">
        <v>495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1689806026</v>
      </c>
      <c r="M27">
        <f t="shared" si="0"/>
        <v>1.461551518063309E-3</v>
      </c>
      <c r="N27">
        <f t="shared" si="1"/>
        <v>1.461551518063309</v>
      </c>
      <c r="O27">
        <f t="shared" si="2"/>
        <v>10.362824154254445</v>
      </c>
      <c r="P27">
        <f t="shared" si="3"/>
        <v>400.08699999999999</v>
      </c>
      <c r="Q27">
        <f t="shared" si="4"/>
        <v>310.22548931506759</v>
      </c>
      <c r="R27">
        <f t="shared" si="5"/>
        <v>31.448508382767663</v>
      </c>
      <c r="S27">
        <f t="shared" si="6"/>
        <v>40.558045056567998</v>
      </c>
      <c r="T27">
        <f t="shared" si="7"/>
        <v>0.19821988499926396</v>
      </c>
      <c r="U27">
        <f t="shared" si="8"/>
        <v>4.0836652290082034</v>
      </c>
      <c r="V27">
        <f t="shared" si="9"/>
        <v>0.19302565098665611</v>
      </c>
      <c r="W27">
        <f t="shared" si="10"/>
        <v>0.12109637618865404</v>
      </c>
      <c r="X27">
        <f t="shared" si="11"/>
        <v>62.001791878764436</v>
      </c>
      <c r="Y27">
        <f t="shared" si="12"/>
        <v>18.982677333283654</v>
      </c>
      <c r="Z27">
        <f t="shared" si="13"/>
        <v>18.982677333283654</v>
      </c>
      <c r="AA27">
        <f t="shared" si="14"/>
        <v>2.20279784388577</v>
      </c>
      <c r="AB27">
        <f t="shared" si="15"/>
        <v>65.738512256299003</v>
      </c>
      <c r="AC27">
        <f t="shared" si="16"/>
        <v>1.4490468514288</v>
      </c>
      <c r="AD27">
        <f t="shared" si="17"/>
        <v>2.2042586631399672</v>
      </c>
      <c r="AE27">
        <f t="shared" si="18"/>
        <v>0.75375099245697008</v>
      </c>
      <c r="AF27">
        <f t="shared" si="19"/>
        <v>-64.454421946591921</v>
      </c>
      <c r="AG27">
        <f t="shared" si="20"/>
        <v>2.3386710057857543</v>
      </c>
      <c r="AH27">
        <f t="shared" si="21"/>
        <v>0.11395284347524133</v>
      </c>
      <c r="AI27">
        <f t="shared" si="22"/>
        <v>-6.2185664915226369E-6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55041.908937699955</v>
      </c>
      <c r="AO27">
        <f t="shared" si="26"/>
        <v>374.88200000000001</v>
      </c>
      <c r="AP27">
        <f t="shared" si="27"/>
        <v>316.02555599935977</v>
      </c>
      <c r="AQ27">
        <f t="shared" si="28"/>
        <v>0.84300008002347349</v>
      </c>
      <c r="AR27">
        <f t="shared" si="29"/>
        <v>0.16539015444530394</v>
      </c>
      <c r="AS27">
        <v>1689806026</v>
      </c>
      <c r="AT27">
        <v>400.08699999999999</v>
      </c>
      <c r="AU27">
        <v>406.76499999999999</v>
      </c>
      <c r="AV27">
        <v>14.2942</v>
      </c>
      <c r="AW27">
        <v>13.4154</v>
      </c>
      <c r="AX27">
        <v>403.98899999999998</v>
      </c>
      <c r="AY27">
        <v>14.388500000000001</v>
      </c>
      <c r="AZ27">
        <v>400.32900000000001</v>
      </c>
      <c r="BA27">
        <v>101.273</v>
      </c>
      <c r="BB27">
        <v>0.100064</v>
      </c>
      <c r="BC27">
        <v>18.993300000000001</v>
      </c>
      <c r="BD27">
        <v>18.745799999999999</v>
      </c>
      <c r="BE27">
        <v>999.9</v>
      </c>
      <c r="BF27">
        <v>0</v>
      </c>
      <c r="BG27">
        <v>0</v>
      </c>
      <c r="BH27">
        <v>10004.4</v>
      </c>
      <c r="BI27">
        <v>0</v>
      </c>
      <c r="BJ27">
        <v>417.48099999999999</v>
      </c>
      <c r="BK27">
        <v>-6.6780099999999996</v>
      </c>
      <c r="BL27">
        <v>405.88900000000001</v>
      </c>
      <c r="BM27">
        <v>412.29599999999999</v>
      </c>
      <c r="BN27">
        <v>0.87878199999999995</v>
      </c>
      <c r="BO27">
        <v>406.76499999999999</v>
      </c>
      <c r="BP27">
        <v>13.4154</v>
      </c>
      <c r="BQ27">
        <v>1.4476199999999999</v>
      </c>
      <c r="BR27">
        <v>1.35863</v>
      </c>
      <c r="BS27">
        <v>12.4259</v>
      </c>
      <c r="BT27">
        <v>11.4636</v>
      </c>
      <c r="BU27">
        <v>374.88200000000001</v>
      </c>
      <c r="BV27">
        <v>0.90000599999999997</v>
      </c>
      <c r="BW27">
        <v>9.9994100000000002E-2</v>
      </c>
      <c r="BX27">
        <v>0</v>
      </c>
      <c r="BY27">
        <v>2.5167999999999999</v>
      </c>
      <c r="BZ27">
        <v>0</v>
      </c>
      <c r="CA27">
        <v>1604.29</v>
      </c>
      <c r="CB27">
        <v>3582.13</v>
      </c>
      <c r="CC27">
        <v>34.186999999999998</v>
      </c>
      <c r="CD27">
        <v>38.5</v>
      </c>
      <c r="CE27">
        <v>37.186999999999998</v>
      </c>
      <c r="CF27">
        <v>35.936999999999998</v>
      </c>
      <c r="CG27">
        <v>34.25</v>
      </c>
      <c r="CH27">
        <v>337.4</v>
      </c>
      <c r="CI27">
        <v>37.49</v>
      </c>
      <c r="CJ27">
        <v>0</v>
      </c>
      <c r="CK27">
        <v>1689806030.3</v>
      </c>
      <c r="CL27">
        <v>0</v>
      </c>
      <c r="CM27">
        <v>1689805378</v>
      </c>
      <c r="CN27" t="s">
        <v>354</v>
      </c>
      <c r="CO27">
        <v>1689805378</v>
      </c>
      <c r="CP27">
        <v>1689805370</v>
      </c>
      <c r="CQ27">
        <v>42</v>
      </c>
      <c r="CR27">
        <v>0.308</v>
      </c>
      <c r="CS27">
        <v>3.0000000000000001E-3</v>
      </c>
      <c r="CT27">
        <v>-3.903</v>
      </c>
      <c r="CU27">
        <v>-9.4E-2</v>
      </c>
      <c r="CV27">
        <v>410</v>
      </c>
      <c r="CW27">
        <v>14</v>
      </c>
      <c r="CX27">
        <v>0.19</v>
      </c>
      <c r="CY27">
        <v>0.08</v>
      </c>
      <c r="CZ27">
        <v>10.195104407772501</v>
      </c>
      <c r="DA27">
        <v>0.62059093217911798</v>
      </c>
      <c r="DB27">
        <v>0.105655450935343</v>
      </c>
      <c r="DC27">
        <v>1</v>
      </c>
      <c r="DD27">
        <v>406.78874999999999</v>
      </c>
      <c r="DE27">
        <v>0.26359398496307102</v>
      </c>
      <c r="DF27">
        <v>4.3815379719915698E-2</v>
      </c>
      <c r="DG27">
        <v>-1</v>
      </c>
      <c r="DH27">
        <v>375.00869999999998</v>
      </c>
      <c r="DI27">
        <v>-0.25449243413827399</v>
      </c>
      <c r="DJ27">
        <v>0.159852150439077</v>
      </c>
      <c r="DK27">
        <v>1</v>
      </c>
      <c r="DL27">
        <v>2</v>
      </c>
      <c r="DM27">
        <v>2</v>
      </c>
      <c r="DN27" t="s">
        <v>355</v>
      </c>
      <c r="DO27">
        <v>2.6568399999999999</v>
      </c>
      <c r="DP27">
        <v>2.8298800000000002</v>
      </c>
      <c r="DQ27">
        <v>9.6525E-2</v>
      </c>
      <c r="DR27">
        <v>9.73609E-2</v>
      </c>
      <c r="DS27">
        <v>8.4299899999999997E-2</v>
      </c>
      <c r="DT27">
        <v>8.0462000000000006E-2</v>
      </c>
      <c r="DU27">
        <v>28824.9</v>
      </c>
      <c r="DV27">
        <v>30071.7</v>
      </c>
      <c r="DW27">
        <v>29626.799999999999</v>
      </c>
      <c r="DX27">
        <v>31045.200000000001</v>
      </c>
      <c r="DY27">
        <v>35540.400000000001</v>
      </c>
      <c r="DZ27">
        <v>37395.599999999999</v>
      </c>
      <c r="EA27">
        <v>40659.1</v>
      </c>
      <c r="EB27">
        <v>43040</v>
      </c>
      <c r="EC27">
        <v>1.8799300000000001</v>
      </c>
      <c r="ED27">
        <v>2.3527499999999999</v>
      </c>
      <c r="EE27">
        <v>3.41237E-2</v>
      </c>
      <c r="EF27">
        <v>0</v>
      </c>
      <c r="EG27">
        <v>18.1799</v>
      </c>
      <c r="EH27">
        <v>999.9</v>
      </c>
      <c r="EI27">
        <v>44.866</v>
      </c>
      <c r="EJ27">
        <v>24.530999999999999</v>
      </c>
      <c r="EK27">
        <v>13.6974</v>
      </c>
      <c r="EL27">
        <v>60.883800000000001</v>
      </c>
      <c r="EM27">
        <v>16.7468</v>
      </c>
      <c r="EN27">
        <v>1</v>
      </c>
      <c r="EO27">
        <v>-0.44839400000000001</v>
      </c>
      <c r="EP27">
        <v>0.98860599999999998</v>
      </c>
      <c r="EQ27">
        <v>20.2972</v>
      </c>
      <c r="ER27">
        <v>5.2413999999999996</v>
      </c>
      <c r="ES27">
        <v>11.829800000000001</v>
      </c>
      <c r="ET27">
        <v>4.9819000000000004</v>
      </c>
      <c r="EU27">
        <v>3.2989999999999999</v>
      </c>
      <c r="EV27">
        <v>67.400000000000006</v>
      </c>
      <c r="EW27">
        <v>9999</v>
      </c>
      <c r="EX27">
        <v>4523.2</v>
      </c>
      <c r="EY27">
        <v>184.8</v>
      </c>
      <c r="EZ27">
        <v>1.8733200000000001</v>
      </c>
      <c r="FA27">
        <v>1.8789800000000001</v>
      </c>
      <c r="FB27">
        <v>1.87927</v>
      </c>
      <c r="FC27">
        <v>1.87988</v>
      </c>
      <c r="FD27">
        <v>1.8775599999999999</v>
      </c>
      <c r="FE27">
        <v>1.8768100000000001</v>
      </c>
      <c r="FF27">
        <v>1.8772899999999999</v>
      </c>
      <c r="FG27">
        <v>1.87486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-3.9020000000000001</v>
      </c>
      <c r="FV27">
        <v>-9.4299999999999995E-2</v>
      </c>
      <c r="FW27">
        <v>-3.9029193147824999</v>
      </c>
      <c r="FX27">
        <v>1.4527828764109799E-4</v>
      </c>
      <c r="FY27">
        <v>-4.3579519040863002E-7</v>
      </c>
      <c r="FZ27">
        <v>2.0799061152897499E-10</v>
      </c>
      <c r="GA27">
        <v>-9.4254545454546701E-2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10.8</v>
      </c>
      <c r="GJ27">
        <v>10.9</v>
      </c>
      <c r="GK27">
        <v>1.0498000000000001</v>
      </c>
      <c r="GL27">
        <v>2.5378400000000001</v>
      </c>
      <c r="GM27">
        <v>1.54541</v>
      </c>
      <c r="GN27">
        <v>2.2863799999999999</v>
      </c>
      <c r="GO27">
        <v>1.5979000000000001</v>
      </c>
      <c r="GP27">
        <v>2.4047900000000002</v>
      </c>
      <c r="GQ27">
        <v>27.183</v>
      </c>
      <c r="GR27">
        <v>14.315899999999999</v>
      </c>
      <c r="GS27">
        <v>18</v>
      </c>
      <c r="GT27">
        <v>387.50200000000001</v>
      </c>
      <c r="GU27">
        <v>667.89599999999996</v>
      </c>
      <c r="GV27">
        <v>17.7958</v>
      </c>
      <c r="GW27">
        <v>20.930599999999998</v>
      </c>
      <c r="GX27">
        <v>29.999500000000001</v>
      </c>
      <c r="GY27">
        <v>21.133400000000002</v>
      </c>
      <c r="GZ27">
        <v>21.1188</v>
      </c>
      <c r="HA27">
        <v>21.077200000000001</v>
      </c>
      <c r="HB27">
        <v>0</v>
      </c>
      <c r="HC27">
        <v>-30</v>
      </c>
      <c r="HD27">
        <v>17.817</v>
      </c>
      <c r="HE27">
        <v>406.77600000000001</v>
      </c>
      <c r="HF27">
        <v>0</v>
      </c>
      <c r="HG27">
        <v>100.863</v>
      </c>
      <c r="HH27">
        <v>99.776600000000002</v>
      </c>
    </row>
    <row r="28" spans="1:216" x14ac:dyDescent="0.2">
      <c r="A28">
        <v>10</v>
      </c>
      <c r="B28">
        <v>1689806087</v>
      </c>
      <c r="C28">
        <v>556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1689806087</v>
      </c>
      <c r="M28">
        <f t="shared" si="0"/>
        <v>1.4655268548668555E-3</v>
      </c>
      <c r="N28">
        <f t="shared" si="1"/>
        <v>1.4655268548668554</v>
      </c>
      <c r="O28">
        <f t="shared" si="2"/>
        <v>7.6739052743407274</v>
      </c>
      <c r="P28">
        <f t="shared" si="3"/>
        <v>400.08600000000001</v>
      </c>
      <c r="Q28">
        <f t="shared" si="4"/>
        <v>333.97090499868284</v>
      </c>
      <c r="R28">
        <f t="shared" si="5"/>
        <v>33.856968302463109</v>
      </c>
      <c r="S28">
        <f t="shared" si="6"/>
        <v>40.559518261965607</v>
      </c>
      <c r="T28">
        <f t="shared" si="7"/>
        <v>0.20343566293646484</v>
      </c>
      <c r="U28">
        <f t="shared" si="8"/>
        <v>4.0769005054418201</v>
      </c>
      <c r="V28">
        <f t="shared" si="9"/>
        <v>0.19795973103834233</v>
      </c>
      <c r="W28">
        <f t="shared" si="10"/>
        <v>0.12420454554009391</v>
      </c>
      <c r="X28">
        <f t="shared" si="11"/>
        <v>41.3584237721278</v>
      </c>
      <c r="Y28">
        <f t="shared" si="12"/>
        <v>18.850247372253563</v>
      </c>
      <c r="Z28">
        <f t="shared" si="13"/>
        <v>18.850247372253563</v>
      </c>
      <c r="AA28">
        <f t="shared" si="14"/>
        <v>2.1846573192662584</v>
      </c>
      <c r="AB28">
        <f t="shared" si="15"/>
        <v>65.845333131893099</v>
      </c>
      <c r="AC28">
        <f t="shared" si="16"/>
        <v>1.44759259038828</v>
      </c>
      <c r="AD28">
        <f t="shared" si="17"/>
        <v>2.1984740930517344</v>
      </c>
      <c r="AE28">
        <f t="shared" si="18"/>
        <v>0.73706472887797836</v>
      </c>
      <c r="AF28">
        <f t="shared" si="19"/>
        <v>-64.629734299628325</v>
      </c>
      <c r="AG28">
        <f t="shared" si="20"/>
        <v>22.188767734517565</v>
      </c>
      <c r="AH28">
        <f t="shared" si="21"/>
        <v>1.0819814302507336</v>
      </c>
      <c r="AI28">
        <f t="shared" si="22"/>
        <v>-5.6136273222406885E-4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54926.483024072848</v>
      </c>
      <c r="AO28">
        <f t="shared" si="26"/>
        <v>250.072</v>
      </c>
      <c r="AP28">
        <f t="shared" si="27"/>
        <v>210.81018599592113</v>
      </c>
      <c r="AQ28">
        <f t="shared" si="28"/>
        <v>0.84299796057104004</v>
      </c>
      <c r="AR28">
        <f t="shared" si="29"/>
        <v>0.16538606390210739</v>
      </c>
      <c r="AS28">
        <v>1689806087</v>
      </c>
      <c r="AT28">
        <v>400.08600000000001</v>
      </c>
      <c r="AU28">
        <v>405.12700000000001</v>
      </c>
      <c r="AV28">
        <v>14.279299999999999</v>
      </c>
      <c r="AW28">
        <v>13.3977</v>
      </c>
      <c r="AX28">
        <v>403.98700000000002</v>
      </c>
      <c r="AY28">
        <v>14.3735</v>
      </c>
      <c r="AZ28">
        <v>400.149</v>
      </c>
      <c r="BA28">
        <v>101.277</v>
      </c>
      <c r="BB28">
        <v>9.9999599999999994E-2</v>
      </c>
      <c r="BC28">
        <v>18.9512</v>
      </c>
      <c r="BD28">
        <v>18.705200000000001</v>
      </c>
      <c r="BE28">
        <v>999.9</v>
      </c>
      <c r="BF28">
        <v>0</v>
      </c>
      <c r="BG28">
        <v>0</v>
      </c>
      <c r="BH28">
        <v>9980.6200000000008</v>
      </c>
      <c r="BI28">
        <v>0</v>
      </c>
      <c r="BJ28">
        <v>413.35899999999998</v>
      </c>
      <c r="BK28">
        <v>-5.04129</v>
      </c>
      <c r="BL28">
        <v>405.88099999999997</v>
      </c>
      <c r="BM28">
        <v>410.62799999999999</v>
      </c>
      <c r="BN28">
        <v>0.88153000000000004</v>
      </c>
      <c r="BO28">
        <v>405.12700000000001</v>
      </c>
      <c r="BP28">
        <v>13.3977</v>
      </c>
      <c r="BQ28">
        <v>1.44617</v>
      </c>
      <c r="BR28">
        <v>1.3568899999999999</v>
      </c>
      <c r="BS28">
        <v>12.410600000000001</v>
      </c>
      <c r="BT28">
        <v>11.4442</v>
      </c>
      <c r="BU28">
        <v>250.072</v>
      </c>
      <c r="BV28">
        <v>0.90005500000000005</v>
      </c>
      <c r="BW28">
        <v>9.9945300000000001E-2</v>
      </c>
      <c r="BX28">
        <v>0</v>
      </c>
      <c r="BY28">
        <v>2.3828</v>
      </c>
      <c r="BZ28">
        <v>0</v>
      </c>
      <c r="CA28">
        <v>1258.01</v>
      </c>
      <c r="CB28">
        <v>2389.5500000000002</v>
      </c>
      <c r="CC28">
        <v>33.686999999999998</v>
      </c>
      <c r="CD28">
        <v>38.311999999999998</v>
      </c>
      <c r="CE28">
        <v>36.75</v>
      </c>
      <c r="CF28">
        <v>35.75</v>
      </c>
      <c r="CG28">
        <v>33.875</v>
      </c>
      <c r="CH28">
        <v>225.08</v>
      </c>
      <c r="CI28">
        <v>24.99</v>
      </c>
      <c r="CJ28">
        <v>0</v>
      </c>
      <c r="CK28">
        <v>1689806090.9000001</v>
      </c>
      <c r="CL28">
        <v>0</v>
      </c>
      <c r="CM28">
        <v>1689805378</v>
      </c>
      <c r="CN28" t="s">
        <v>354</v>
      </c>
      <c r="CO28">
        <v>1689805378</v>
      </c>
      <c r="CP28">
        <v>1689805370</v>
      </c>
      <c r="CQ28">
        <v>42</v>
      </c>
      <c r="CR28">
        <v>0.308</v>
      </c>
      <c r="CS28">
        <v>3.0000000000000001E-3</v>
      </c>
      <c r="CT28">
        <v>-3.903</v>
      </c>
      <c r="CU28">
        <v>-9.4E-2</v>
      </c>
      <c r="CV28">
        <v>410</v>
      </c>
      <c r="CW28">
        <v>14</v>
      </c>
      <c r="CX28">
        <v>0.19</v>
      </c>
      <c r="CY28">
        <v>0.08</v>
      </c>
      <c r="CZ28">
        <v>7.4150379156148398</v>
      </c>
      <c r="DA28">
        <v>0.90374791049442404</v>
      </c>
      <c r="DB28">
        <v>0.13055060419871201</v>
      </c>
      <c r="DC28">
        <v>1</v>
      </c>
      <c r="DD28">
        <v>405.13980952381002</v>
      </c>
      <c r="DE28">
        <v>0.15031168831168301</v>
      </c>
      <c r="DF28">
        <v>4.7708059664124301E-2</v>
      </c>
      <c r="DG28">
        <v>-1</v>
      </c>
      <c r="DH28">
        <v>249.979238095238</v>
      </c>
      <c r="DI28">
        <v>9.0514539538873603E-2</v>
      </c>
      <c r="DJ28">
        <v>0.13638841759297199</v>
      </c>
      <c r="DK28">
        <v>1</v>
      </c>
      <c r="DL28">
        <v>2</v>
      </c>
      <c r="DM28">
        <v>2</v>
      </c>
      <c r="DN28" t="s">
        <v>355</v>
      </c>
      <c r="DO28">
        <v>2.6563599999999998</v>
      </c>
      <c r="DP28">
        <v>2.8296100000000002</v>
      </c>
      <c r="DQ28">
        <v>9.6538799999999994E-2</v>
      </c>
      <c r="DR28">
        <v>9.7077700000000003E-2</v>
      </c>
      <c r="DS28">
        <v>8.4246399999999999E-2</v>
      </c>
      <c r="DT28">
        <v>8.0394199999999999E-2</v>
      </c>
      <c r="DU28">
        <v>28824.9</v>
      </c>
      <c r="DV28">
        <v>30083.1</v>
      </c>
      <c r="DW28">
        <v>29627.200000000001</v>
      </c>
      <c r="DX28">
        <v>31046.9</v>
      </c>
      <c r="DY28">
        <v>35543.199999999997</v>
      </c>
      <c r="DZ28">
        <v>37401.5</v>
      </c>
      <c r="EA28">
        <v>40660</v>
      </c>
      <c r="EB28">
        <v>43043.6</v>
      </c>
      <c r="EC28">
        <v>1.8802000000000001</v>
      </c>
      <c r="ED28">
        <v>2.3538000000000001</v>
      </c>
      <c r="EE28">
        <v>2.7306400000000002E-2</v>
      </c>
      <c r="EF28">
        <v>0</v>
      </c>
      <c r="EG28">
        <v>18.252400000000002</v>
      </c>
      <c r="EH28">
        <v>999.9</v>
      </c>
      <c r="EI28">
        <v>44.841999999999999</v>
      </c>
      <c r="EJ28">
        <v>24.501000000000001</v>
      </c>
      <c r="EK28">
        <v>13.666600000000001</v>
      </c>
      <c r="EL28">
        <v>61.323799999999999</v>
      </c>
      <c r="EM28">
        <v>17.828499999999998</v>
      </c>
      <c r="EN28">
        <v>1</v>
      </c>
      <c r="EO28">
        <v>-0.45183400000000001</v>
      </c>
      <c r="EP28">
        <v>0.63563199999999997</v>
      </c>
      <c r="EQ28">
        <v>20.3003</v>
      </c>
      <c r="ER28">
        <v>5.2439499999999999</v>
      </c>
      <c r="ES28">
        <v>11.8279</v>
      </c>
      <c r="ET28">
        <v>4.9829499999999998</v>
      </c>
      <c r="EU28">
        <v>3.2989999999999999</v>
      </c>
      <c r="EV28">
        <v>67.400000000000006</v>
      </c>
      <c r="EW28">
        <v>9999</v>
      </c>
      <c r="EX28">
        <v>4524.8</v>
      </c>
      <c r="EY28">
        <v>184.8</v>
      </c>
      <c r="EZ28">
        <v>1.8733200000000001</v>
      </c>
      <c r="FA28">
        <v>1.879</v>
      </c>
      <c r="FB28">
        <v>1.8792899999999999</v>
      </c>
      <c r="FC28">
        <v>1.8798999999999999</v>
      </c>
      <c r="FD28">
        <v>1.87758</v>
      </c>
      <c r="FE28">
        <v>1.87683</v>
      </c>
      <c r="FF28">
        <v>1.8773</v>
      </c>
      <c r="FG28">
        <v>1.87493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-3.9009999999999998</v>
      </c>
      <c r="FV28">
        <v>-9.4200000000000006E-2</v>
      </c>
      <c r="FW28">
        <v>-3.9029193147824999</v>
      </c>
      <c r="FX28">
        <v>1.4527828764109799E-4</v>
      </c>
      <c r="FY28">
        <v>-4.3579519040863002E-7</v>
      </c>
      <c r="FZ28">
        <v>2.0799061152897499E-10</v>
      </c>
      <c r="GA28">
        <v>-9.4254545454546701E-2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11.8</v>
      </c>
      <c r="GJ28">
        <v>11.9</v>
      </c>
      <c r="GK28">
        <v>1.0473600000000001</v>
      </c>
      <c r="GL28">
        <v>2.5415000000000001</v>
      </c>
      <c r="GM28">
        <v>1.54541</v>
      </c>
      <c r="GN28">
        <v>2.2863799999999999</v>
      </c>
      <c r="GO28">
        <v>1.5979000000000001</v>
      </c>
      <c r="GP28">
        <v>2.34741</v>
      </c>
      <c r="GQ28">
        <v>27.141400000000001</v>
      </c>
      <c r="GR28">
        <v>14.298400000000001</v>
      </c>
      <c r="GS28">
        <v>18</v>
      </c>
      <c r="GT28">
        <v>387.33</v>
      </c>
      <c r="GU28">
        <v>668.22</v>
      </c>
      <c r="GV28">
        <v>18.013300000000001</v>
      </c>
      <c r="GW28">
        <v>20.8933</v>
      </c>
      <c r="GX28">
        <v>29.999700000000001</v>
      </c>
      <c r="GY28">
        <v>21.091100000000001</v>
      </c>
      <c r="GZ28">
        <v>21.0777</v>
      </c>
      <c r="HA28">
        <v>21.019400000000001</v>
      </c>
      <c r="HB28">
        <v>0</v>
      </c>
      <c r="HC28">
        <v>-30</v>
      </c>
      <c r="HD28">
        <v>18.040500000000002</v>
      </c>
      <c r="HE28">
        <v>405.13600000000002</v>
      </c>
      <c r="HF28">
        <v>0</v>
      </c>
      <c r="HG28">
        <v>100.86499999999999</v>
      </c>
      <c r="HH28">
        <v>99.783900000000003</v>
      </c>
    </row>
    <row r="29" spans="1:216" x14ac:dyDescent="0.2">
      <c r="A29">
        <v>11</v>
      </c>
      <c r="B29">
        <v>1689806148</v>
      </c>
      <c r="C29">
        <v>617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1689806148</v>
      </c>
      <c r="M29">
        <f t="shared" si="0"/>
        <v>1.4821558178420447E-3</v>
      </c>
      <c r="N29">
        <f t="shared" si="1"/>
        <v>1.4821558178420446</v>
      </c>
      <c r="O29">
        <f t="shared" si="2"/>
        <v>5.4899338091811885</v>
      </c>
      <c r="P29">
        <f t="shared" si="3"/>
        <v>400.07799999999997</v>
      </c>
      <c r="Q29">
        <f t="shared" si="4"/>
        <v>352.13710704534645</v>
      </c>
      <c r="R29">
        <f t="shared" si="5"/>
        <v>35.698840841346239</v>
      </c>
      <c r="S29">
        <f t="shared" si="6"/>
        <v>40.558977058571998</v>
      </c>
      <c r="T29">
        <f t="shared" si="7"/>
        <v>0.20668786955114166</v>
      </c>
      <c r="U29">
        <f t="shared" si="8"/>
        <v>4.0754532469391638</v>
      </c>
      <c r="V29">
        <f t="shared" si="9"/>
        <v>0.20103612798075987</v>
      </c>
      <c r="W29">
        <f t="shared" si="10"/>
        <v>0.12614249412269565</v>
      </c>
      <c r="X29">
        <f t="shared" si="11"/>
        <v>29.788252428427068</v>
      </c>
      <c r="Y29">
        <f t="shared" si="12"/>
        <v>18.816823085303344</v>
      </c>
      <c r="Z29">
        <f t="shared" si="13"/>
        <v>18.816823085303344</v>
      </c>
      <c r="AA29">
        <f t="shared" si="14"/>
        <v>2.1800995472174978</v>
      </c>
      <c r="AB29">
        <f t="shared" si="15"/>
        <v>65.693154211683634</v>
      </c>
      <c r="AC29">
        <f t="shared" si="16"/>
        <v>1.446051141936</v>
      </c>
      <c r="AD29">
        <f t="shared" si="17"/>
        <v>2.2012204457048545</v>
      </c>
      <c r="AE29">
        <f t="shared" si="18"/>
        <v>0.73404840528149773</v>
      </c>
      <c r="AF29">
        <f t="shared" si="19"/>
        <v>-65.363071566834165</v>
      </c>
      <c r="AG29">
        <f t="shared" si="20"/>
        <v>33.919052786612205</v>
      </c>
      <c r="AH29">
        <f t="shared" si="21"/>
        <v>1.6544536092478059</v>
      </c>
      <c r="AI29">
        <f t="shared" si="22"/>
        <v>-1.3127425470855769E-3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54896.315699437611</v>
      </c>
      <c r="AO29">
        <f t="shared" si="26"/>
        <v>180.10599999999999</v>
      </c>
      <c r="AP29">
        <f t="shared" si="27"/>
        <v>151.82962799400366</v>
      </c>
      <c r="AQ29">
        <f t="shared" si="28"/>
        <v>0.8430014990838931</v>
      </c>
      <c r="AR29">
        <f t="shared" si="29"/>
        <v>0.16539289323191381</v>
      </c>
      <c r="AS29">
        <v>1689806148</v>
      </c>
      <c r="AT29">
        <v>400.07799999999997</v>
      </c>
      <c r="AU29">
        <v>403.786</v>
      </c>
      <c r="AV29">
        <v>14.263999999999999</v>
      </c>
      <c r="AW29">
        <v>13.3734</v>
      </c>
      <c r="AX29">
        <v>403.97899999999998</v>
      </c>
      <c r="AY29">
        <v>14.3583</v>
      </c>
      <c r="AZ29">
        <v>400.60599999999999</v>
      </c>
      <c r="BA29">
        <v>101.277</v>
      </c>
      <c r="BB29">
        <v>0.100674</v>
      </c>
      <c r="BC29">
        <v>18.9712</v>
      </c>
      <c r="BD29">
        <v>18.7102</v>
      </c>
      <c r="BE29">
        <v>999.9</v>
      </c>
      <c r="BF29">
        <v>0</v>
      </c>
      <c r="BG29">
        <v>0</v>
      </c>
      <c r="BH29">
        <v>9975.6200000000008</v>
      </c>
      <c r="BI29">
        <v>0</v>
      </c>
      <c r="BJ29">
        <v>407.33</v>
      </c>
      <c r="BK29">
        <v>-3.70804</v>
      </c>
      <c r="BL29">
        <v>405.86700000000002</v>
      </c>
      <c r="BM29">
        <v>409.25900000000001</v>
      </c>
      <c r="BN29">
        <v>0.89059100000000002</v>
      </c>
      <c r="BO29">
        <v>403.786</v>
      </c>
      <c r="BP29">
        <v>13.3734</v>
      </c>
      <c r="BQ29">
        <v>1.44462</v>
      </c>
      <c r="BR29">
        <v>1.35442</v>
      </c>
      <c r="BS29">
        <v>12.394299999999999</v>
      </c>
      <c r="BT29">
        <v>11.416700000000001</v>
      </c>
      <c r="BU29">
        <v>180.10599999999999</v>
      </c>
      <c r="BV29">
        <v>0.89996600000000004</v>
      </c>
      <c r="BW29">
        <v>0.100034</v>
      </c>
      <c r="BX29">
        <v>0</v>
      </c>
      <c r="BY29">
        <v>2.2061000000000002</v>
      </c>
      <c r="BZ29">
        <v>0</v>
      </c>
      <c r="CA29">
        <v>1065.53</v>
      </c>
      <c r="CB29">
        <v>1720.96</v>
      </c>
      <c r="CC29">
        <v>33.061999999999998</v>
      </c>
      <c r="CD29">
        <v>38</v>
      </c>
      <c r="CE29">
        <v>36.311999999999998</v>
      </c>
      <c r="CF29">
        <v>35.125</v>
      </c>
      <c r="CG29">
        <v>33.436999999999998</v>
      </c>
      <c r="CH29">
        <v>162.09</v>
      </c>
      <c r="CI29">
        <v>18.02</v>
      </c>
      <c r="CJ29">
        <v>0</v>
      </c>
      <c r="CK29">
        <v>1689806152.0999999</v>
      </c>
      <c r="CL29">
        <v>0</v>
      </c>
      <c r="CM29">
        <v>1689805378</v>
      </c>
      <c r="CN29" t="s">
        <v>354</v>
      </c>
      <c r="CO29">
        <v>1689805378</v>
      </c>
      <c r="CP29">
        <v>1689805370</v>
      </c>
      <c r="CQ29">
        <v>42</v>
      </c>
      <c r="CR29">
        <v>0.308</v>
      </c>
      <c r="CS29">
        <v>3.0000000000000001E-3</v>
      </c>
      <c r="CT29">
        <v>-3.903</v>
      </c>
      <c r="CU29">
        <v>-9.4E-2</v>
      </c>
      <c r="CV29">
        <v>410</v>
      </c>
      <c r="CW29">
        <v>14</v>
      </c>
      <c r="CX29">
        <v>0.19</v>
      </c>
      <c r="CY29">
        <v>0.08</v>
      </c>
      <c r="CZ29">
        <v>5.1999056252878999</v>
      </c>
      <c r="DA29">
        <v>0.51705061474682001</v>
      </c>
      <c r="DB29">
        <v>7.6091981303531106E-2</v>
      </c>
      <c r="DC29">
        <v>1</v>
      </c>
      <c r="DD29">
        <v>403.78089999999997</v>
      </c>
      <c r="DE29">
        <v>-0.216812030075231</v>
      </c>
      <c r="DF29">
        <v>4.4534144204194402E-2</v>
      </c>
      <c r="DG29">
        <v>-1</v>
      </c>
      <c r="DH29">
        <v>179.99447619047601</v>
      </c>
      <c r="DI29">
        <v>0.13419034133189101</v>
      </c>
      <c r="DJ29">
        <v>0.132243865299289</v>
      </c>
      <c r="DK29">
        <v>1</v>
      </c>
      <c r="DL29">
        <v>2</v>
      </c>
      <c r="DM29">
        <v>2</v>
      </c>
      <c r="DN29" t="s">
        <v>355</v>
      </c>
      <c r="DO29">
        <v>2.6577000000000002</v>
      </c>
      <c r="DP29">
        <v>2.8302399999999999</v>
      </c>
      <c r="DQ29">
        <v>9.6546400000000004E-2</v>
      </c>
      <c r="DR29">
        <v>9.6843600000000002E-2</v>
      </c>
      <c r="DS29">
        <v>8.4186899999999995E-2</v>
      </c>
      <c r="DT29">
        <v>8.0293000000000003E-2</v>
      </c>
      <c r="DU29">
        <v>28827.599999999999</v>
      </c>
      <c r="DV29">
        <v>30093.1</v>
      </c>
      <c r="DW29">
        <v>29630</v>
      </c>
      <c r="DX29">
        <v>31049</v>
      </c>
      <c r="DY29">
        <v>35548.5</v>
      </c>
      <c r="DZ29">
        <v>37408.6</v>
      </c>
      <c r="EA29">
        <v>40663.300000000003</v>
      </c>
      <c r="EB29">
        <v>43047.1</v>
      </c>
      <c r="EC29">
        <v>1.8815</v>
      </c>
      <c r="ED29">
        <v>2.35405</v>
      </c>
      <c r="EE29">
        <v>3.5055000000000003E-2</v>
      </c>
      <c r="EF29">
        <v>0</v>
      </c>
      <c r="EG29">
        <v>18.128799999999998</v>
      </c>
      <c r="EH29">
        <v>999.9</v>
      </c>
      <c r="EI29">
        <v>44.817</v>
      </c>
      <c r="EJ29">
        <v>24.481000000000002</v>
      </c>
      <c r="EK29">
        <v>13.6388</v>
      </c>
      <c r="EL29">
        <v>61.073799999999999</v>
      </c>
      <c r="EM29">
        <v>16.6707</v>
      </c>
      <c r="EN29">
        <v>1</v>
      </c>
      <c r="EO29">
        <v>-0.45497199999999999</v>
      </c>
      <c r="EP29">
        <v>0.223717</v>
      </c>
      <c r="EQ29">
        <v>20.302</v>
      </c>
      <c r="ER29">
        <v>5.2439499999999999</v>
      </c>
      <c r="ES29">
        <v>11.8302</v>
      </c>
      <c r="ET29">
        <v>4.9831500000000002</v>
      </c>
      <c r="EU29">
        <v>3.2989999999999999</v>
      </c>
      <c r="EV29">
        <v>67.400000000000006</v>
      </c>
      <c r="EW29">
        <v>9999</v>
      </c>
      <c r="EX29">
        <v>4526.3</v>
      </c>
      <c r="EY29">
        <v>184.8</v>
      </c>
      <c r="EZ29">
        <v>1.8733200000000001</v>
      </c>
      <c r="FA29">
        <v>1.8790100000000001</v>
      </c>
      <c r="FB29">
        <v>1.8793</v>
      </c>
      <c r="FC29">
        <v>1.8798999999999999</v>
      </c>
      <c r="FD29">
        <v>1.8775900000000001</v>
      </c>
      <c r="FE29">
        <v>1.87683</v>
      </c>
      <c r="FF29">
        <v>1.8772899999999999</v>
      </c>
      <c r="FG29">
        <v>1.8749800000000001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-3.9009999999999998</v>
      </c>
      <c r="FV29">
        <v>-9.4299999999999995E-2</v>
      </c>
      <c r="FW29">
        <v>-3.9029193147824999</v>
      </c>
      <c r="FX29">
        <v>1.4527828764109799E-4</v>
      </c>
      <c r="FY29">
        <v>-4.3579519040863002E-7</v>
      </c>
      <c r="FZ29">
        <v>2.0799061152897499E-10</v>
      </c>
      <c r="GA29">
        <v>-9.4254545454546701E-2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12.8</v>
      </c>
      <c r="GJ29">
        <v>13</v>
      </c>
      <c r="GK29">
        <v>1.0449200000000001</v>
      </c>
      <c r="GL29">
        <v>2.5366200000000001</v>
      </c>
      <c r="GM29">
        <v>1.54541</v>
      </c>
      <c r="GN29">
        <v>2.2875999999999999</v>
      </c>
      <c r="GO29">
        <v>1.5979000000000001</v>
      </c>
      <c r="GP29">
        <v>2.4377399999999998</v>
      </c>
      <c r="GQ29">
        <v>27.099900000000002</v>
      </c>
      <c r="GR29">
        <v>14.315899999999999</v>
      </c>
      <c r="GS29">
        <v>18</v>
      </c>
      <c r="GT29">
        <v>387.666</v>
      </c>
      <c r="GU29">
        <v>667.83799999999997</v>
      </c>
      <c r="GV29">
        <v>18.499400000000001</v>
      </c>
      <c r="GW29">
        <v>20.852599999999999</v>
      </c>
      <c r="GX29">
        <v>29.9998</v>
      </c>
      <c r="GY29">
        <v>21.050699999999999</v>
      </c>
      <c r="GZ29">
        <v>21.035</v>
      </c>
      <c r="HA29">
        <v>20.972000000000001</v>
      </c>
      <c r="HB29">
        <v>0</v>
      </c>
      <c r="HC29">
        <v>-30</v>
      </c>
      <c r="HD29">
        <v>18.507100000000001</v>
      </c>
      <c r="HE29">
        <v>403.74299999999999</v>
      </c>
      <c r="HF29">
        <v>0</v>
      </c>
      <c r="HG29">
        <v>100.874</v>
      </c>
      <c r="HH29">
        <v>99.791399999999996</v>
      </c>
    </row>
    <row r="30" spans="1:216" x14ac:dyDescent="0.2">
      <c r="A30">
        <v>12</v>
      </c>
      <c r="B30">
        <v>1689806209</v>
      </c>
      <c r="C30">
        <v>678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1689806209</v>
      </c>
      <c r="M30">
        <f t="shared" si="0"/>
        <v>1.4519707714722681E-3</v>
      </c>
      <c r="N30">
        <f t="shared" si="1"/>
        <v>1.4519707714722681</v>
      </c>
      <c r="O30">
        <f t="shared" si="2"/>
        <v>3.8145758174195561</v>
      </c>
      <c r="P30">
        <f t="shared" si="3"/>
        <v>399.99900000000002</v>
      </c>
      <c r="Q30">
        <f t="shared" si="4"/>
        <v>364.79501022151373</v>
      </c>
      <c r="R30">
        <f t="shared" si="5"/>
        <v>36.980036985266338</v>
      </c>
      <c r="S30">
        <f t="shared" si="6"/>
        <v>40.548739427898006</v>
      </c>
      <c r="T30">
        <f t="shared" si="7"/>
        <v>0.20330004364011992</v>
      </c>
      <c r="U30">
        <f t="shared" si="8"/>
        <v>4.0832607992551999</v>
      </c>
      <c r="V30">
        <f t="shared" si="9"/>
        <v>0.19783957662383536</v>
      </c>
      <c r="W30">
        <f t="shared" si="10"/>
        <v>0.12412812068845004</v>
      </c>
      <c r="X30">
        <f t="shared" si="11"/>
        <v>20.679579729452215</v>
      </c>
      <c r="Y30">
        <f t="shared" si="12"/>
        <v>18.761513615440265</v>
      </c>
      <c r="Z30">
        <f t="shared" si="13"/>
        <v>18.761513615440265</v>
      </c>
      <c r="AA30">
        <f t="shared" si="14"/>
        <v>2.1725757993204589</v>
      </c>
      <c r="AB30">
        <f t="shared" si="15"/>
        <v>65.592175495409776</v>
      </c>
      <c r="AC30">
        <f t="shared" si="16"/>
        <v>1.4418559555868</v>
      </c>
      <c r="AD30">
        <f t="shared" si="17"/>
        <v>2.1982133458703514</v>
      </c>
      <c r="AE30">
        <f t="shared" si="18"/>
        <v>0.73071984373365884</v>
      </c>
      <c r="AF30">
        <f t="shared" si="19"/>
        <v>-64.03191102192703</v>
      </c>
      <c r="AG30">
        <f t="shared" si="20"/>
        <v>41.338685557279959</v>
      </c>
      <c r="AH30">
        <f t="shared" si="21"/>
        <v>2.0117037552167263</v>
      </c>
      <c r="AI30">
        <f t="shared" si="22"/>
        <v>-1.941979978127506E-3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55042.80047626642</v>
      </c>
      <c r="AO30">
        <f t="shared" si="26"/>
        <v>125.044</v>
      </c>
      <c r="AP30">
        <f t="shared" si="27"/>
        <v>105.41134203598558</v>
      </c>
      <c r="AQ30">
        <f t="shared" si="28"/>
        <v>0.84299400239904021</v>
      </c>
      <c r="AR30">
        <f t="shared" si="29"/>
        <v>0.1653784246301479</v>
      </c>
      <c r="AS30">
        <v>1689806209</v>
      </c>
      <c r="AT30">
        <v>399.99900000000002</v>
      </c>
      <c r="AU30">
        <v>402.68200000000002</v>
      </c>
      <c r="AV30">
        <v>14.2234</v>
      </c>
      <c r="AW30">
        <v>13.3497</v>
      </c>
      <c r="AX30">
        <v>403.9</v>
      </c>
      <c r="AY30">
        <v>14.317600000000001</v>
      </c>
      <c r="AZ30">
        <v>400.05500000000001</v>
      </c>
      <c r="BA30">
        <v>101.27200000000001</v>
      </c>
      <c r="BB30">
        <v>0.100102</v>
      </c>
      <c r="BC30">
        <v>18.949300000000001</v>
      </c>
      <c r="BD30">
        <v>18.672899999999998</v>
      </c>
      <c r="BE30">
        <v>999.9</v>
      </c>
      <c r="BF30">
        <v>0</v>
      </c>
      <c r="BG30">
        <v>0</v>
      </c>
      <c r="BH30">
        <v>10003.1</v>
      </c>
      <c r="BI30">
        <v>0</v>
      </c>
      <c r="BJ30">
        <v>400.197</v>
      </c>
      <c r="BK30">
        <v>-2.6830099999999999</v>
      </c>
      <c r="BL30">
        <v>405.77</v>
      </c>
      <c r="BM30">
        <v>408.13</v>
      </c>
      <c r="BN30">
        <v>0.87372499999999997</v>
      </c>
      <c r="BO30">
        <v>402.68200000000002</v>
      </c>
      <c r="BP30">
        <v>13.3497</v>
      </c>
      <c r="BQ30">
        <v>1.4404300000000001</v>
      </c>
      <c r="BR30">
        <v>1.35195</v>
      </c>
      <c r="BS30">
        <v>12.350099999999999</v>
      </c>
      <c r="BT30">
        <v>11.389099999999999</v>
      </c>
      <c r="BU30">
        <v>125.044</v>
      </c>
      <c r="BV30">
        <v>0.90022800000000003</v>
      </c>
      <c r="BW30">
        <v>9.9772E-2</v>
      </c>
      <c r="BX30">
        <v>0</v>
      </c>
      <c r="BY30">
        <v>2.5318000000000001</v>
      </c>
      <c r="BZ30">
        <v>0</v>
      </c>
      <c r="CA30">
        <v>925.18200000000002</v>
      </c>
      <c r="CB30">
        <v>1194.9000000000001</v>
      </c>
      <c r="CC30">
        <v>32.561999999999998</v>
      </c>
      <c r="CD30">
        <v>37.686999999999998</v>
      </c>
      <c r="CE30">
        <v>35.875</v>
      </c>
      <c r="CF30">
        <v>34.686999999999998</v>
      </c>
      <c r="CG30">
        <v>33</v>
      </c>
      <c r="CH30">
        <v>112.57</v>
      </c>
      <c r="CI30">
        <v>12.48</v>
      </c>
      <c r="CJ30">
        <v>0</v>
      </c>
      <c r="CK30">
        <v>1689806213.3</v>
      </c>
      <c r="CL30">
        <v>0</v>
      </c>
      <c r="CM30">
        <v>1689805378</v>
      </c>
      <c r="CN30" t="s">
        <v>354</v>
      </c>
      <c r="CO30">
        <v>1689805378</v>
      </c>
      <c r="CP30">
        <v>1689805370</v>
      </c>
      <c r="CQ30">
        <v>42</v>
      </c>
      <c r="CR30">
        <v>0.308</v>
      </c>
      <c r="CS30">
        <v>3.0000000000000001E-3</v>
      </c>
      <c r="CT30">
        <v>-3.903</v>
      </c>
      <c r="CU30">
        <v>-9.4E-2</v>
      </c>
      <c r="CV30">
        <v>410</v>
      </c>
      <c r="CW30">
        <v>14</v>
      </c>
      <c r="CX30">
        <v>0.19</v>
      </c>
      <c r="CY30">
        <v>0.08</v>
      </c>
      <c r="CZ30">
        <v>3.6670464721911999</v>
      </c>
      <c r="DA30">
        <v>0.83687748878102797</v>
      </c>
      <c r="DB30">
        <v>9.1493737033246494E-2</v>
      </c>
      <c r="DC30">
        <v>1</v>
      </c>
      <c r="DD30">
        <v>402.69719047618997</v>
      </c>
      <c r="DE30">
        <v>3.7636363637052098E-2</v>
      </c>
      <c r="DF30">
        <v>2.5682343476403899E-2</v>
      </c>
      <c r="DG30">
        <v>-1</v>
      </c>
      <c r="DH30">
        <v>125.0123</v>
      </c>
      <c r="DI30">
        <v>6.6583527601268996E-2</v>
      </c>
      <c r="DJ30">
        <v>0.117120066598342</v>
      </c>
      <c r="DK30">
        <v>1</v>
      </c>
      <c r="DL30">
        <v>2</v>
      </c>
      <c r="DM30">
        <v>2</v>
      </c>
      <c r="DN30" t="s">
        <v>355</v>
      </c>
      <c r="DO30">
        <v>2.6561699999999999</v>
      </c>
      <c r="DP30">
        <v>2.8299099999999999</v>
      </c>
      <c r="DQ30">
        <v>9.6540200000000007E-2</v>
      </c>
      <c r="DR30">
        <v>9.6651100000000004E-2</v>
      </c>
      <c r="DS30">
        <v>8.4014699999999998E-2</v>
      </c>
      <c r="DT30">
        <v>8.0193200000000006E-2</v>
      </c>
      <c r="DU30">
        <v>28830.400000000001</v>
      </c>
      <c r="DV30">
        <v>30103.1</v>
      </c>
      <c r="DW30">
        <v>29632.5</v>
      </c>
      <c r="DX30">
        <v>31052.5</v>
      </c>
      <c r="DY30">
        <v>35558.1</v>
      </c>
      <c r="DZ30">
        <v>37415.9</v>
      </c>
      <c r="EA30">
        <v>40666.6</v>
      </c>
      <c r="EB30">
        <v>43050.9</v>
      </c>
      <c r="EC30">
        <v>1.8809800000000001</v>
      </c>
      <c r="ED30">
        <v>2.3553999999999999</v>
      </c>
      <c r="EE30">
        <v>3.8094799999999998E-2</v>
      </c>
      <c r="EF30">
        <v>0</v>
      </c>
      <c r="EG30">
        <v>18.041</v>
      </c>
      <c r="EH30">
        <v>999.9</v>
      </c>
      <c r="EI30">
        <v>44.805</v>
      </c>
      <c r="EJ30">
        <v>24.460999999999999</v>
      </c>
      <c r="EK30">
        <v>13.6225</v>
      </c>
      <c r="EL30">
        <v>61.063800000000001</v>
      </c>
      <c r="EM30">
        <v>17.8886</v>
      </c>
      <c r="EN30">
        <v>1</v>
      </c>
      <c r="EO30">
        <v>-0.45865299999999998</v>
      </c>
      <c r="EP30">
        <v>0.36343399999999998</v>
      </c>
      <c r="EQ30">
        <v>20.302099999999999</v>
      </c>
      <c r="ER30">
        <v>5.2413999999999996</v>
      </c>
      <c r="ES30">
        <v>11.829800000000001</v>
      </c>
      <c r="ET30">
        <v>4.9828000000000001</v>
      </c>
      <c r="EU30">
        <v>3.2989999999999999</v>
      </c>
      <c r="EV30">
        <v>67.5</v>
      </c>
      <c r="EW30">
        <v>9999</v>
      </c>
      <c r="EX30">
        <v>4527.6000000000004</v>
      </c>
      <c r="EY30">
        <v>184.8</v>
      </c>
      <c r="EZ30">
        <v>1.8733200000000001</v>
      </c>
      <c r="FA30">
        <v>1.87897</v>
      </c>
      <c r="FB30">
        <v>1.87927</v>
      </c>
      <c r="FC30">
        <v>1.87988</v>
      </c>
      <c r="FD30">
        <v>1.8775500000000001</v>
      </c>
      <c r="FE30">
        <v>1.8768199999999999</v>
      </c>
      <c r="FF30">
        <v>1.8772899999999999</v>
      </c>
      <c r="FG30">
        <v>1.87487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-3.9009999999999998</v>
      </c>
      <c r="FV30">
        <v>-9.4200000000000006E-2</v>
      </c>
      <c r="FW30">
        <v>-3.9029193147824999</v>
      </c>
      <c r="FX30">
        <v>1.4527828764109799E-4</v>
      </c>
      <c r="FY30">
        <v>-4.3579519040863002E-7</v>
      </c>
      <c r="FZ30">
        <v>2.0799061152897499E-10</v>
      </c>
      <c r="GA30">
        <v>-9.4254545454546701E-2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13.8</v>
      </c>
      <c r="GJ30">
        <v>14</v>
      </c>
      <c r="GK30">
        <v>1.0424800000000001</v>
      </c>
      <c r="GL30">
        <v>2.5451700000000002</v>
      </c>
      <c r="GM30">
        <v>1.54541</v>
      </c>
      <c r="GN30">
        <v>2.2875999999999999</v>
      </c>
      <c r="GO30">
        <v>1.5979000000000001</v>
      </c>
      <c r="GP30">
        <v>2.2644000000000002</v>
      </c>
      <c r="GQ30">
        <v>27.058299999999999</v>
      </c>
      <c r="GR30">
        <v>14.2896</v>
      </c>
      <c r="GS30">
        <v>18</v>
      </c>
      <c r="GT30">
        <v>387.04199999999997</v>
      </c>
      <c r="GU30">
        <v>668.27800000000002</v>
      </c>
      <c r="GV30">
        <v>18.2818</v>
      </c>
      <c r="GW30">
        <v>20.796199999999999</v>
      </c>
      <c r="GX30">
        <v>29.9998</v>
      </c>
      <c r="GY30">
        <v>20.999700000000001</v>
      </c>
      <c r="GZ30">
        <v>20.984200000000001</v>
      </c>
      <c r="HA30">
        <v>20.922699999999999</v>
      </c>
      <c r="HB30">
        <v>0</v>
      </c>
      <c r="HC30">
        <v>-30</v>
      </c>
      <c r="HD30">
        <v>18.295000000000002</v>
      </c>
      <c r="HE30">
        <v>402.75099999999998</v>
      </c>
      <c r="HF30">
        <v>0</v>
      </c>
      <c r="HG30">
        <v>100.88200000000001</v>
      </c>
      <c r="HH30">
        <v>99.801299999999998</v>
      </c>
    </row>
    <row r="31" spans="1:216" x14ac:dyDescent="0.2">
      <c r="A31">
        <v>13</v>
      </c>
      <c r="B31">
        <v>1689806270</v>
      </c>
      <c r="C31">
        <v>739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1689806270</v>
      </c>
      <c r="M31">
        <f t="shared" si="0"/>
        <v>1.4686944431026323E-3</v>
      </c>
      <c r="N31">
        <f t="shared" si="1"/>
        <v>1.4686944431026323</v>
      </c>
      <c r="O31">
        <f t="shared" si="2"/>
        <v>2.6399178511297805</v>
      </c>
      <c r="P31">
        <f t="shared" si="3"/>
        <v>400.01</v>
      </c>
      <c r="Q31">
        <f t="shared" si="4"/>
        <v>374.22560387206022</v>
      </c>
      <c r="R31">
        <f t="shared" si="5"/>
        <v>37.934791337526491</v>
      </c>
      <c r="S31">
        <f t="shared" si="6"/>
        <v>40.548524007758004</v>
      </c>
      <c r="T31">
        <f t="shared" si="7"/>
        <v>0.20381021882912992</v>
      </c>
      <c r="U31">
        <f t="shared" si="8"/>
        <v>4.0866149291440976</v>
      </c>
      <c r="V31">
        <f t="shared" si="9"/>
        <v>0.19832708343274649</v>
      </c>
      <c r="W31">
        <f t="shared" si="10"/>
        <v>0.12443477829533715</v>
      </c>
      <c r="X31">
        <f t="shared" si="11"/>
        <v>16.555811884626909</v>
      </c>
      <c r="Y31">
        <f t="shared" si="12"/>
        <v>18.798025496040765</v>
      </c>
      <c r="Z31">
        <f t="shared" si="13"/>
        <v>18.798025496040765</v>
      </c>
      <c r="AA31">
        <f t="shared" si="14"/>
        <v>2.1775399522125665</v>
      </c>
      <c r="AB31">
        <f t="shared" si="15"/>
        <v>65.285163246489418</v>
      </c>
      <c r="AC31">
        <f t="shared" si="16"/>
        <v>1.4402577034439801</v>
      </c>
      <c r="AD31">
        <f t="shared" si="17"/>
        <v>2.2061026300970874</v>
      </c>
      <c r="AE31">
        <f t="shared" si="18"/>
        <v>0.73728224876858639</v>
      </c>
      <c r="AF31">
        <f t="shared" si="19"/>
        <v>-64.769424940826084</v>
      </c>
      <c r="AG31">
        <f t="shared" si="20"/>
        <v>45.97466256722074</v>
      </c>
      <c r="AH31">
        <f t="shared" si="21"/>
        <v>2.2365516262009368</v>
      </c>
      <c r="AI31">
        <f t="shared" si="22"/>
        <v>-2.3988627774969018E-3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55093.124712500336</v>
      </c>
      <c r="AO31">
        <f t="shared" si="26"/>
        <v>100.102</v>
      </c>
      <c r="AP31">
        <f t="shared" si="27"/>
        <v>84.38595600239735</v>
      </c>
      <c r="AQ31">
        <f t="shared" si="28"/>
        <v>0.84299970032963722</v>
      </c>
      <c r="AR31">
        <f t="shared" si="29"/>
        <v>0.16538942163620016</v>
      </c>
      <c r="AS31">
        <v>1689806270</v>
      </c>
      <c r="AT31">
        <v>400.01</v>
      </c>
      <c r="AU31">
        <v>401.97899999999998</v>
      </c>
      <c r="AV31">
        <v>14.2081</v>
      </c>
      <c r="AW31">
        <v>13.3248</v>
      </c>
      <c r="AX31">
        <v>403.91199999999998</v>
      </c>
      <c r="AY31">
        <v>14.302300000000001</v>
      </c>
      <c r="AZ31">
        <v>400.27100000000002</v>
      </c>
      <c r="BA31">
        <v>101.26900000000001</v>
      </c>
      <c r="BB31">
        <v>9.9775799999999998E-2</v>
      </c>
      <c r="BC31">
        <v>19.006699999999999</v>
      </c>
      <c r="BD31">
        <v>18.726600000000001</v>
      </c>
      <c r="BE31">
        <v>999.9</v>
      </c>
      <c r="BF31">
        <v>0</v>
      </c>
      <c r="BG31">
        <v>0</v>
      </c>
      <c r="BH31">
        <v>10015</v>
      </c>
      <c r="BI31">
        <v>0</v>
      </c>
      <c r="BJ31">
        <v>395.13499999999999</v>
      </c>
      <c r="BK31">
        <v>-1.9692400000000001</v>
      </c>
      <c r="BL31">
        <v>405.77499999999998</v>
      </c>
      <c r="BM31">
        <v>407.40800000000002</v>
      </c>
      <c r="BN31">
        <v>0.88330299999999995</v>
      </c>
      <c r="BO31">
        <v>401.97899999999998</v>
      </c>
      <c r="BP31">
        <v>13.3248</v>
      </c>
      <c r="BQ31">
        <v>1.4388300000000001</v>
      </c>
      <c r="BR31">
        <v>1.34938</v>
      </c>
      <c r="BS31">
        <v>12.3332</v>
      </c>
      <c r="BT31">
        <v>11.3605</v>
      </c>
      <c r="BU31">
        <v>100.102</v>
      </c>
      <c r="BV31">
        <v>0.90004700000000004</v>
      </c>
      <c r="BW31">
        <v>9.9953399999999998E-2</v>
      </c>
      <c r="BX31">
        <v>0</v>
      </c>
      <c r="BY31">
        <v>2.8940000000000001</v>
      </c>
      <c r="BZ31">
        <v>0</v>
      </c>
      <c r="CA31">
        <v>916.79200000000003</v>
      </c>
      <c r="CB31">
        <v>956.51599999999996</v>
      </c>
      <c r="CC31">
        <v>32.125</v>
      </c>
      <c r="CD31">
        <v>37.311999999999998</v>
      </c>
      <c r="CE31">
        <v>35.436999999999998</v>
      </c>
      <c r="CF31">
        <v>34.686999999999998</v>
      </c>
      <c r="CG31">
        <v>32.625</v>
      </c>
      <c r="CH31">
        <v>90.1</v>
      </c>
      <c r="CI31">
        <v>10.01</v>
      </c>
      <c r="CJ31">
        <v>0</v>
      </c>
      <c r="CK31">
        <v>1689806273.9000001</v>
      </c>
      <c r="CL31">
        <v>0</v>
      </c>
      <c r="CM31">
        <v>1689805378</v>
      </c>
      <c r="CN31" t="s">
        <v>354</v>
      </c>
      <c r="CO31">
        <v>1689805378</v>
      </c>
      <c r="CP31">
        <v>1689805370</v>
      </c>
      <c r="CQ31">
        <v>42</v>
      </c>
      <c r="CR31">
        <v>0.308</v>
      </c>
      <c r="CS31">
        <v>3.0000000000000001E-3</v>
      </c>
      <c r="CT31">
        <v>-3.903</v>
      </c>
      <c r="CU31">
        <v>-9.4E-2</v>
      </c>
      <c r="CV31">
        <v>410</v>
      </c>
      <c r="CW31">
        <v>14</v>
      </c>
      <c r="CX31">
        <v>0.19</v>
      </c>
      <c r="CY31">
        <v>0.08</v>
      </c>
      <c r="CZ31">
        <v>2.5606788437896699</v>
      </c>
      <c r="DA31">
        <v>0.888462349156387</v>
      </c>
      <c r="DB31">
        <v>9.9157659935271106E-2</v>
      </c>
      <c r="DC31">
        <v>1</v>
      </c>
      <c r="DD31">
        <v>402.04095000000001</v>
      </c>
      <c r="DE31">
        <v>0.168586466165142</v>
      </c>
      <c r="DF31">
        <v>2.5970127069388602E-2</v>
      </c>
      <c r="DG31">
        <v>-1</v>
      </c>
      <c r="DH31">
        <v>99.937995000000001</v>
      </c>
      <c r="DI31">
        <v>-0.17538467618456999</v>
      </c>
      <c r="DJ31">
        <v>0.14782400168781801</v>
      </c>
      <c r="DK31">
        <v>1</v>
      </c>
      <c r="DL31">
        <v>2</v>
      </c>
      <c r="DM31">
        <v>2</v>
      </c>
      <c r="DN31" t="s">
        <v>355</v>
      </c>
      <c r="DO31">
        <v>2.6568499999999999</v>
      </c>
      <c r="DP31">
        <v>2.8296800000000002</v>
      </c>
      <c r="DQ31">
        <v>9.6551999999999999E-2</v>
      </c>
      <c r="DR31">
        <v>9.6532300000000001E-2</v>
      </c>
      <c r="DS31">
        <v>8.3955500000000002E-2</v>
      </c>
      <c r="DT31">
        <v>8.0089099999999996E-2</v>
      </c>
      <c r="DU31">
        <v>28833.9</v>
      </c>
      <c r="DV31">
        <v>30110.1</v>
      </c>
      <c r="DW31">
        <v>29636.2</v>
      </c>
      <c r="DX31">
        <v>31055.3</v>
      </c>
      <c r="DY31">
        <v>35564.6</v>
      </c>
      <c r="DZ31">
        <v>37423.300000000003</v>
      </c>
      <c r="EA31">
        <v>40671.4</v>
      </c>
      <c r="EB31">
        <v>43054.6</v>
      </c>
      <c r="EC31">
        <v>1.88148</v>
      </c>
      <c r="ED31">
        <v>2.3565999999999998</v>
      </c>
      <c r="EE31">
        <v>3.9354E-2</v>
      </c>
      <c r="EF31">
        <v>0</v>
      </c>
      <c r="EG31">
        <v>18.073799999999999</v>
      </c>
      <c r="EH31">
        <v>999.9</v>
      </c>
      <c r="EI31">
        <v>44.780999999999999</v>
      </c>
      <c r="EJ31">
        <v>24.451000000000001</v>
      </c>
      <c r="EK31">
        <v>13.6075</v>
      </c>
      <c r="EL31">
        <v>61.203800000000001</v>
      </c>
      <c r="EM31">
        <v>16.850999999999999</v>
      </c>
      <c r="EN31">
        <v>1</v>
      </c>
      <c r="EO31">
        <v>-0.46250799999999997</v>
      </c>
      <c r="EP31">
        <v>0.64395999999999998</v>
      </c>
      <c r="EQ31">
        <v>20.301100000000002</v>
      </c>
      <c r="ER31">
        <v>5.2430500000000002</v>
      </c>
      <c r="ES31">
        <v>11.8301</v>
      </c>
      <c r="ET31">
        <v>4.9823000000000004</v>
      </c>
      <c r="EU31">
        <v>3.2989999999999999</v>
      </c>
      <c r="EV31">
        <v>67.5</v>
      </c>
      <c r="EW31">
        <v>9999</v>
      </c>
      <c r="EX31">
        <v>4529.2</v>
      </c>
      <c r="EY31">
        <v>184.8</v>
      </c>
      <c r="EZ31">
        <v>1.8733200000000001</v>
      </c>
      <c r="FA31">
        <v>1.8789800000000001</v>
      </c>
      <c r="FB31">
        <v>1.87927</v>
      </c>
      <c r="FC31">
        <v>1.87988</v>
      </c>
      <c r="FD31">
        <v>1.87757</v>
      </c>
      <c r="FE31">
        <v>1.87683</v>
      </c>
      <c r="FF31">
        <v>1.8772899999999999</v>
      </c>
      <c r="FG31">
        <v>1.87493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-3.9020000000000001</v>
      </c>
      <c r="FV31">
        <v>-9.4200000000000006E-2</v>
      </c>
      <c r="FW31">
        <v>-3.9029193147824999</v>
      </c>
      <c r="FX31">
        <v>1.4527828764109799E-4</v>
      </c>
      <c r="FY31">
        <v>-4.3579519040863002E-7</v>
      </c>
      <c r="FZ31">
        <v>2.0799061152897499E-10</v>
      </c>
      <c r="GA31">
        <v>-9.4254545454546701E-2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14.9</v>
      </c>
      <c r="GJ31">
        <v>15</v>
      </c>
      <c r="GK31">
        <v>1.0400400000000001</v>
      </c>
      <c r="GL31">
        <v>2.5329600000000001</v>
      </c>
      <c r="GM31">
        <v>1.54541</v>
      </c>
      <c r="GN31">
        <v>2.2875999999999999</v>
      </c>
      <c r="GO31">
        <v>1.5979000000000001</v>
      </c>
      <c r="GP31">
        <v>2.4011200000000001</v>
      </c>
      <c r="GQ31">
        <v>26.996099999999998</v>
      </c>
      <c r="GR31">
        <v>14.298400000000001</v>
      </c>
      <c r="GS31">
        <v>18</v>
      </c>
      <c r="GT31">
        <v>386.911</v>
      </c>
      <c r="GU31">
        <v>668.60799999999995</v>
      </c>
      <c r="GV31">
        <v>18.277799999999999</v>
      </c>
      <c r="GW31">
        <v>20.7424</v>
      </c>
      <c r="GX31">
        <v>29.999700000000001</v>
      </c>
      <c r="GY31">
        <v>20.9483</v>
      </c>
      <c r="GZ31">
        <v>20.9345</v>
      </c>
      <c r="HA31">
        <v>20.889399999999998</v>
      </c>
      <c r="HB31">
        <v>0</v>
      </c>
      <c r="HC31">
        <v>-30</v>
      </c>
      <c r="HD31">
        <v>18.2759</v>
      </c>
      <c r="HE31">
        <v>402.029</v>
      </c>
      <c r="HF31">
        <v>0</v>
      </c>
      <c r="HG31">
        <v>100.89400000000001</v>
      </c>
      <c r="HH31">
        <v>99.81</v>
      </c>
    </row>
    <row r="32" spans="1:216" x14ac:dyDescent="0.2">
      <c r="A32">
        <v>14</v>
      </c>
      <c r="B32">
        <v>1689806331</v>
      </c>
      <c r="C32">
        <v>800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1689806331</v>
      </c>
      <c r="M32">
        <f t="shared" si="0"/>
        <v>1.4729994189381381E-3</v>
      </c>
      <c r="N32">
        <f t="shared" si="1"/>
        <v>1.4729994189381381</v>
      </c>
      <c r="O32">
        <f t="shared" si="2"/>
        <v>1.7206552728858826</v>
      </c>
      <c r="P32">
        <f t="shared" si="3"/>
        <v>400.00299999999999</v>
      </c>
      <c r="Q32">
        <f t="shared" si="4"/>
        <v>381.68046269636329</v>
      </c>
      <c r="R32">
        <f t="shared" si="5"/>
        <v>38.6890826967565</v>
      </c>
      <c r="S32">
        <f t="shared" si="6"/>
        <v>40.546348735334803</v>
      </c>
      <c r="T32">
        <f t="shared" si="7"/>
        <v>0.2053045181789003</v>
      </c>
      <c r="U32">
        <f t="shared" si="8"/>
        <v>4.0924796148999061</v>
      </c>
      <c r="V32">
        <f t="shared" si="9"/>
        <v>0.19974960616291251</v>
      </c>
      <c r="W32">
        <f t="shared" si="10"/>
        <v>0.12533007181285655</v>
      </c>
      <c r="X32">
        <f t="shared" si="11"/>
        <v>12.378366655005344</v>
      </c>
      <c r="Y32">
        <f t="shared" si="12"/>
        <v>18.760632269356858</v>
      </c>
      <c r="Z32">
        <f t="shared" si="13"/>
        <v>18.760632269356858</v>
      </c>
      <c r="AA32">
        <f t="shared" si="14"/>
        <v>2.1724560943207991</v>
      </c>
      <c r="AB32">
        <f t="shared" si="15"/>
        <v>65.272035010952081</v>
      </c>
      <c r="AC32">
        <f t="shared" si="16"/>
        <v>1.4382797050035601</v>
      </c>
      <c r="AD32">
        <f t="shared" si="17"/>
        <v>2.2035159540563263</v>
      </c>
      <c r="AE32">
        <f t="shared" si="18"/>
        <v>0.73417638931723905</v>
      </c>
      <c r="AF32">
        <f t="shared" si="19"/>
        <v>-64.959274375171887</v>
      </c>
      <c r="AG32">
        <f t="shared" si="20"/>
        <v>50.142934165386748</v>
      </c>
      <c r="AH32">
        <f t="shared" si="21"/>
        <v>2.4351286495657232</v>
      </c>
      <c r="AI32">
        <f t="shared" si="22"/>
        <v>-2.8449052140757658E-3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55203.660079309477</v>
      </c>
      <c r="AO32">
        <f t="shared" si="26"/>
        <v>74.837900000000005</v>
      </c>
      <c r="AP32">
        <f t="shared" si="27"/>
        <v>63.08882968653127</v>
      </c>
      <c r="AQ32">
        <f t="shared" si="28"/>
        <v>0.84300641368252272</v>
      </c>
      <c r="AR32">
        <f t="shared" si="29"/>
        <v>0.16540237840726882</v>
      </c>
      <c r="AS32">
        <v>1689806331</v>
      </c>
      <c r="AT32">
        <v>400.00299999999999</v>
      </c>
      <c r="AU32">
        <v>401.41300000000001</v>
      </c>
      <c r="AV32">
        <v>14.1891</v>
      </c>
      <c r="AW32">
        <v>13.3027</v>
      </c>
      <c r="AX32">
        <v>403.90499999999997</v>
      </c>
      <c r="AY32">
        <v>14.2834</v>
      </c>
      <c r="AZ32">
        <v>400.048</v>
      </c>
      <c r="BA32">
        <v>101.26600000000001</v>
      </c>
      <c r="BB32">
        <v>9.9111599999999994E-2</v>
      </c>
      <c r="BC32">
        <v>18.9879</v>
      </c>
      <c r="BD32">
        <v>18.728100000000001</v>
      </c>
      <c r="BE32">
        <v>999.9</v>
      </c>
      <c r="BF32">
        <v>0</v>
      </c>
      <c r="BG32">
        <v>0</v>
      </c>
      <c r="BH32">
        <v>10035.6</v>
      </c>
      <c r="BI32">
        <v>0</v>
      </c>
      <c r="BJ32">
        <v>382.53100000000001</v>
      </c>
      <c r="BK32">
        <v>-1.40906</v>
      </c>
      <c r="BL32">
        <v>405.76100000000002</v>
      </c>
      <c r="BM32">
        <v>406.82400000000001</v>
      </c>
      <c r="BN32">
        <v>0.88639000000000001</v>
      </c>
      <c r="BO32">
        <v>401.41300000000001</v>
      </c>
      <c r="BP32">
        <v>13.3027</v>
      </c>
      <c r="BQ32">
        <v>1.4368799999999999</v>
      </c>
      <c r="BR32">
        <v>1.3471200000000001</v>
      </c>
      <c r="BS32">
        <v>12.3125</v>
      </c>
      <c r="BT32">
        <v>11.335100000000001</v>
      </c>
      <c r="BU32">
        <v>74.837900000000005</v>
      </c>
      <c r="BV32">
        <v>0.89979699999999996</v>
      </c>
      <c r="BW32">
        <v>0.100203</v>
      </c>
      <c r="BX32">
        <v>0</v>
      </c>
      <c r="BY32">
        <v>2.8140000000000001</v>
      </c>
      <c r="BZ32">
        <v>0</v>
      </c>
      <c r="CA32">
        <v>715.74199999999996</v>
      </c>
      <c r="CB32">
        <v>715.07</v>
      </c>
      <c r="CC32">
        <v>31.75</v>
      </c>
      <c r="CD32">
        <v>36.936999999999998</v>
      </c>
      <c r="CE32">
        <v>35.061999999999998</v>
      </c>
      <c r="CF32">
        <v>34.561999999999998</v>
      </c>
      <c r="CG32">
        <v>32.25</v>
      </c>
      <c r="CH32">
        <v>67.34</v>
      </c>
      <c r="CI32">
        <v>7.5</v>
      </c>
      <c r="CJ32">
        <v>0</v>
      </c>
      <c r="CK32">
        <v>1689806335.0999999</v>
      </c>
      <c r="CL32">
        <v>0</v>
      </c>
      <c r="CM32">
        <v>1689805378</v>
      </c>
      <c r="CN32" t="s">
        <v>354</v>
      </c>
      <c r="CO32">
        <v>1689805378</v>
      </c>
      <c r="CP32">
        <v>1689805370</v>
      </c>
      <c r="CQ32">
        <v>42</v>
      </c>
      <c r="CR32">
        <v>0.308</v>
      </c>
      <c r="CS32">
        <v>3.0000000000000001E-3</v>
      </c>
      <c r="CT32">
        <v>-3.903</v>
      </c>
      <c r="CU32">
        <v>-9.4E-2</v>
      </c>
      <c r="CV32">
        <v>410</v>
      </c>
      <c r="CW32">
        <v>14</v>
      </c>
      <c r="CX32">
        <v>0.19</v>
      </c>
      <c r="CY32">
        <v>0.08</v>
      </c>
      <c r="CZ32">
        <v>1.5612865402520999</v>
      </c>
      <c r="DA32">
        <v>-0.49444339607879401</v>
      </c>
      <c r="DB32">
        <v>7.2404330192829006E-2</v>
      </c>
      <c r="DC32">
        <v>1</v>
      </c>
      <c r="DD32">
        <v>401.43461904761898</v>
      </c>
      <c r="DE32">
        <v>-0.570623376623836</v>
      </c>
      <c r="DF32">
        <v>6.2597334638580096E-2</v>
      </c>
      <c r="DG32">
        <v>-1</v>
      </c>
      <c r="DH32">
        <v>75.054376190476205</v>
      </c>
      <c r="DI32">
        <v>9.8612006082037505E-4</v>
      </c>
      <c r="DJ32">
        <v>0.13610743972095199</v>
      </c>
      <c r="DK32">
        <v>1</v>
      </c>
      <c r="DL32">
        <v>2</v>
      </c>
      <c r="DM32">
        <v>2</v>
      </c>
      <c r="DN32" t="s">
        <v>355</v>
      </c>
      <c r="DO32">
        <v>2.65625</v>
      </c>
      <c r="DP32">
        <v>2.8291900000000001</v>
      </c>
      <c r="DQ32">
        <v>9.6558699999999997E-2</v>
      </c>
      <c r="DR32">
        <v>9.6437099999999998E-2</v>
      </c>
      <c r="DS32">
        <v>8.3878599999999998E-2</v>
      </c>
      <c r="DT32">
        <v>7.9996600000000001E-2</v>
      </c>
      <c r="DU32">
        <v>28836.2</v>
      </c>
      <c r="DV32">
        <v>30115.1</v>
      </c>
      <c r="DW32">
        <v>29638.5</v>
      </c>
      <c r="DX32">
        <v>31057.1</v>
      </c>
      <c r="DY32">
        <v>35570</v>
      </c>
      <c r="DZ32">
        <v>37428.9</v>
      </c>
      <c r="EA32">
        <v>40674.199999999997</v>
      </c>
      <c r="EB32">
        <v>43056.7</v>
      </c>
      <c r="EC32">
        <v>1.8819999999999999</v>
      </c>
      <c r="ED32">
        <v>2.3574999999999999</v>
      </c>
      <c r="EE32">
        <v>3.8649900000000001E-2</v>
      </c>
      <c r="EF32">
        <v>0</v>
      </c>
      <c r="EG32">
        <v>18.0871</v>
      </c>
      <c r="EH32">
        <v>999.9</v>
      </c>
      <c r="EI32">
        <v>44.756</v>
      </c>
      <c r="EJ32">
        <v>24.420999999999999</v>
      </c>
      <c r="EK32">
        <v>13.574199999999999</v>
      </c>
      <c r="EL32">
        <v>60.7438</v>
      </c>
      <c r="EM32">
        <v>17.648199999999999</v>
      </c>
      <c r="EN32">
        <v>1</v>
      </c>
      <c r="EO32">
        <v>-0.465864</v>
      </c>
      <c r="EP32">
        <v>0.32121699999999997</v>
      </c>
      <c r="EQ32">
        <v>20.302800000000001</v>
      </c>
      <c r="ER32">
        <v>5.2438000000000002</v>
      </c>
      <c r="ES32">
        <v>11.8292</v>
      </c>
      <c r="ET32">
        <v>4.98325</v>
      </c>
      <c r="EU32">
        <v>3.2989999999999999</v>
      </c>
      <c r="EV32">
        <v>67.5</v>
      </c>
      <c r="EW32">
        <v>9999</v>
      </c>
      <c r="EX32">
        <v>4530.3999999999996</v>
      </c>
      <c r="EY32">
        <v>184.8</v>
      </c>
      <c r="EZ32">
        <v>1.8733200000000001</v>
      </c>
      <c r="FA32">
        <v>1.879</v>
      </c>
      <c r="FB32">
        <v>1.8792800000000001</v>
      </c>
      <c r="FC32">
        <v>1.8798999999999999</v>
      </c>
      <c r="FD32">
        <v>1.87758</v>
      </c>
      <c r="FE32">
        <v>1.87683</v>
      </c>
      <c r="FF32">
        <v>1.87731</v>
      </c>
      <c r="FG32">
        <v>1.87497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-3.9020000000000001</v>
      </c>
      <c r="FV32">
        <v>-9.4299999999999995E-2</v>
      </c>
      <c r="FW32">
        <v>-3.9029193147824999</v>
      </c>
      <c r="FX32">
        <v>1.4527828764109799E-4</v>
      </c>
      <c r="FY32">
        <v>-4.3579519040863002E-7</v>
      </c>
      <c r="FZ32">
        <v>2.0799061152897499E-10</v>
      </c>
      <c r="GA32">
        <v>-9.4254545454546701E-2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15.9</v>
      </c>
      <c r="GJ32">
        <v>16</v>
      </c>
      <c r="GK32">
        <v>1.0388200000000001</v>
      </c>
      <c r="GL32">
        <v>2.5415000000000001</v>
      </c>
      <c r="GM32">
        <v>1.54541</v>
      </c>
      <c r="GN32">
        <v>2.2875999999999999</v>
      </c>
      <c r="GO32">
        <v>1.5979000000000001</v>
      </c>
      <c r="GP32">
        <v>2.3999000000000001</v>
      </c>
      <c r="GQ32">
        <v>26.954599999999999</v>
      </c>
      <c r="GR32">
        <v>14.298400000000001</v>
      </c>
      <c r="GS32">
        <v>18</v>
      </c>
      <c r="GT32">
        <v>386.85500000000002</v>
      </c>
      <c r="GU32">
        <v>668.77200000000005</v>
      </c>
      <c r="GV32">
        <v>18.472899999999999</v>
      </c>
      <c r="GW32">
        <v>20.699200000000001</v>
      </c>
      <c r="GX32">
        <v>29.9999</v>
      </c>
      <c r="GY32">
        <v>20.905899999999999</v>
      </c>
      <c r="GZ32">
        <v>20.891500000000001</v>
      </c>
      <c r="HA32">
        <v>20.862400000000001</v>
      </c>
      <c r="HB32">
        <v>0</v>
      </c>
      <c r="HC32">
        <v>-30</v>
      </c>
      <c r="HD32">
        <v>18.478200000000001</v>
      </c>
      <c r="HE32">
        <v>401.40300000000002</v>
      </c>
      <c r="HF32">
        <v>0</v>
      </c>
      <c r="HG32">
        <v>100.902</v>
      </c>
      <c r="HH32">
        <v>99.815200000000004</v>
      </c>
    </row>
    <row r="33" spans="1:216" x14ac:dyDescent="0.2">
      <c r="A33">
        <v>15</v>
      </c>
      <c r="B33">
        <v>1689806392</v>
      </c>
      <c r="C33">
        <v>861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1689806392</v>
      </c>
      <c r="M33">
        <f t="shared" si="0"/>
        <v>1.4530302714116155E-3</v>
      </c>
      <c r="N33">
        <f t="shared" si="1"/>
        <v>1.4530302714116154</v>
      </c>
      <c r="O33">
        <f t="shared" si="2"/>
        <v>0.8733471838600424</v>
      </c>
      <c r="P33">
        <f t="shared" si="3"/>
        <v>400.01299999999998</v>
      </c>
      <c r="Q33">
        <f t="shared" si="4"/>
        <v>388.30000339952659</v>
      </c>
      <c r="R33">
        <f t="shared" si="5"/>
        <v>39.359959562292396</v>
      </c>
      <c r="S33">
        <f t="shared" si="6"/>
        <v>40.547245342646995</v>
      </c>
      <c r="T33">
        <f t="shared" si="7"/>
        <v>0.20219716674777924</v>
      </c>
      <c r="U33">
        <f t="shared" si="8"/>
        <v>4.0664216876942003</v>
      </c>
      <c r="V33">
        <f t="shared" si="9"/>
        <v>0.19677321156176947</v>
      </c>
      <c r="W33">
        <f t="shared" si="10"/>
        <v>0.12345845916535603</v>
      </c>
      <c r="X33">
        <f t="shared" si="11"/>
        <v>9.9525831215888321</v>
      </c>
      <c r="Y33">
        <f t="shared" si="12"/>
        <v>18.74162333306144</v>
      </c>
      <c r="Z33">
        <f t="shared" si="13"/>
        <v>18.74162333306144</v>
      </c>
      <c r="AA33">
        <f t="shared" si="14"/>
        <v>2.1698756952900236</v>
      </c>
      <c r="AB33">
        <f t="shared" si="15"/>
        <v>65.152848899913892</v>
      </c>
      <c r="AC33">
        <f t="shared" si="16"/>
        <v>1.4346771021983999</v>
      </c>
      <c r="AD33">
        <f t="shared" si="17"/>
        <v>2.2020174503839631</v>
      </c>
      <c r="AE33">
        <f t="shared" si="18"/>
        <v>0.73519859309162361</v>
      </c>
      <c r="AF33">
        <f t="shared" si="19"/>
        <v>-64.078634969252249</v>
      </c>
      <c r="AG33">
        <f t="shared" si="20"/>
        <v>51.601373904748257</v>
      </c>
      <c r="AH33">
        <f t="shared" si="21"/>
        <v>2.5216266872959787</v>
      </c>
      <c r="AI33">
        <f t="shared" si="22"/>
        <v>-3.0512556191837348E-3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54730.232579498865</v>
      </c>
      <c r="AO33">
        <f t="shared" si="26"/>
        <v>60.175400000000003</v>
      </c>
      <c r="AP33">
        <f t="shared" si="27"/>
        <v>50.72795220807712</v>
      </c>
      <c r="AQ33">
        <f t="shared" si="28"/>
        <v>0.84300149576200767</v>
      </c>
      <c r="AR33">
        <f t="shared" si="29"/>
        <v>0.16539288682067477</v>
      </c>
      <c r="AS33">
        <v>1689806392</v>
      </c>
      <c r="AT33">
        <v>400.01299999999998</v>
      </c>
      <c r="AU33">
        <v>400.90100000000001</v>
      </c>
      <c r="AV33">
        <v>14.153600000000001</v>
      </c>
      <c r="AW33">
        <v>13.2791</v>
      </c>
      <c r="AX33">
        <v>403.91399999999999</v>
      </c>
      <c r="AY33">
        <v>14.2478</v>
      </c>
      <c r="AZ33">
        <v>400.00900000000001</v>
      </c>
      <c r="BA33">
        <v>101.265</v>
      </c>
      <c r="BB33">
        <v>9.9819000000000005E-2</v>
      </c>
      <c r="BC33">
        <v>18.977</v>
      </c>
      <c r="BD33">
        <v>18.692499999999999</v>
      </c>
      <c r="BE33">
        <v>999.9</v>
      </c>
      <c r="BF33">
        <v>0</v>
      </c>
      <c r="BG33">
        <v>0</v>
      </c>
      <c r="BH33">
        <v>9945.6200000000008</v>
      </c>
      <c r="BI33">
        <v>0</v>
      </c>
      <c r="BJ33">
        <v>381.26</v>
      </c>
      <c r="BK33">
        <v>-0.88858000000000004</v>
      </c>
      <c r="BL33">
        <v>405.75599999999997</v>
      </c>
      <c r="BM33">
        <v>406.29700000000003</v>
      </c>
      <c r="BN33">
        <v>0.87449600000000005</v>
      </c>
      <c r="BO33">
        <v>400.90100000000001</v>
      </c>
      <c r="BP33">
        <v>13.2791</v>
      </c>
      <c r="BQ33">
        <v>1.4332499999999999</v>
      </c>
      <c r="BR33">
        <v>1.3447</v>
      </c>
      <c r="BS33">
        <v>12.274100000000001</v>
      </c>
      <c r="BT33">
        <v>11.308</v>
      </c>
      <c r="BU33">
        <v>60.175400000000003</v>
      </c>
      <c r="BV33">
        <v>0.89988699999999999</v>
      </c>
      <c r="BW33">
        <v>0.10011299999999999</v>
      </c>
      <c r="BX33">
        <v>0</v>
      </c>
      <c r="BY33">
        <v>2.2208999999999999</v>
      </c>
      <c r="BZ33">
        <v>0</v>
      </c>
      <c r="CA33">
        <v>667.64599999999996</v>
      </c>
      <c r="CB33">
        <v>574.98199999999997</v>
      </c>
      <c r="CC33">
        <v>31.375</v>
      </c>
      <c r="CD33">
        <v>36.625</v>
      </c>
      <c r="CE33">
        <v>34.625</v>
      </c>
      <c r="CF33">
        <v>34.311999999999998</v>
      </c>
      <c r="CG33">
        <v>31.937000000000001</v>
      </c>
      <c r="CH33">
        <v>54.15</v>
      </c>
      <c r="CI33">
        <v>6.02</v>
      </c>
      <c r="CJ33">
        <v>0</v>
      </c>
      <c r="CK33">
        <v>1689806396.3</v>
      </c>
      <c r="CL33">
        <v>0</v>
      </c>
      <c r="CM33">
        <v>1689805378</v>
      </c>
      <c r="CN33" t="s">
        <v>354</v>
      </c>
      <c r="CO33">
        <v>1689805378</v>
      </c>
      <c r="CP33">
        <v>1689805370</v>
      </c>
      <c r="CQ33">
        <v>42</v>
      </c>
      <c r="CR33">
        <v>0.308</v>
      </c>
      <c r="CS33">
        <v>3.0000000000000001E-3</v>
      </c>
      <c r="CT33">
        <v>-3.903</v>
      </c>
      <c r="CU33">
        <v>-9.4E-2</v>
      </c>
      <c r="CV33">
        <v>410</v>
      </c>
      <c r="CW33">
        <v>14</v>
      </c>
      <c r="CX33">
        <v>0.19</v>
      </c>
      <c r="CY33">
        <v>0.08</v>
      </c>
      <c r="CZ33">
        <v>0.83666866586915101</v>
      </c>
      <c r="DA33">
        <v>-7.8655943014724505E-2</v>
      </c>
      <c r="DB33">
        <v>4.9342968364484499E-2</v>
      </c>
      <c r="DC33">
        <v>1</v>
      </c>
      <c r="DD33">
        <v>400.93761904761902</v>
      </c>
      <c r="DE33">
        <v>-8.6337662337707094E-2</v>
      </c>
      <c r="DF33">
        <v>3.5491751141538699E-2</v>
      </c>
      <c r="DG33">
        <v>-1</v>
      </c>
      <c r="DH33">
        <v>60.012284999999999</v>
      </c>
      <c r="DI33">
        <v>-0.76619031949265903</v>
      </c>
      <c r="DJ33">
        <v>0.15363680638115301</v>
      </c>
      <c r="DK33">
        <v>1</v>
      </c>
      <c r="DL33">
        <v>2</v>
      </c>
      <c r="DM33">
        <v>2</v>
      </c>
      <c r="DN33" t="s">
        <v>355</v>
      </c>
      <c r="DO33">
        <v>2.65618</v>
      </c>
      <c r="DP33">
        <v>2.8291200000000001</v>
      </c>
      <c r="DQ33">
        <v>9.6569299999999997E-2</v>
      </c>
      <c r="DR33">
        <v>9.63532E-2</v>
      </c>
      <c r="DS33">
        <v>8.3728999999999998E-2</v>
      </c>
      <c r="DT33">
        <v>7.9897899999999994E-2</v>
      </c>
      <c r="DU33">
        <v>28838.3</v>
      </c>
      <c r="DV33">
        <v>30119.9</v>
      </c>
      <c r="DW33">
        <v>29640.9</v>
      </c>
      <c r="DX33">
        <v>31058.9</v>
      </c>
      <c r="DY33">
        <v>35578.699999999997</v>
      </c>
      <c r="DZ33">
        <v>37435.699999999997</v>
      </c>
      <c r="EA33">
        <v>40677.4</v>
      </c>
      <c r="EB33">
        <v>43059.9</v>
      </c>
      <c r="EC33">
        <v>1.8818299999999999</v>
      </c>
      <c r="ED33">
        <v>2.3582999999999998</v>
      </c>
      <c r="EE33">
        <v>4.0989400000000002E-2</v>
      </c>
      <c r="EF33">
        <v>0</v>
      </c>
      <c r="EG33">
        <v>18.012599999999999</v>
      </c>
      <c r="EH33">
        <v>999.9</v>
      </c>
      <c r="EI33">
        <v>44.756</v>
      </c>
      <c r="EJ33">
        <v>24.38</v>
      </c>
      <c r="EK33">
        <v>13.541399999999999</v>
      </c>
      <c r="EL33">
        <v>61.573799999999999</v>
      </c>
      <c r="EM33">
        <v>18.0168</v>
      </c>
      <c r="EN33">
        <v>1</v>
      </c>
      <c r="EO33">
        <v>-0.46900399999999998</v>
      </c>
      <c r="EP33">
        <v>0.124295</v>
      </c>
      <c r="EQ33">
        <v>20.3032</v>
      </c>
      <c r="ER33">
        <v>5.24125</v>
      </c>
      <c r="ES33">
        <v>11.8301</v>
      </c>
      <c r="ET33">
        <v>4.9833499999999997</v>
      </c>
      <c r="EU33">
        <v>3.2989999999999999</v>
      </c>
      <c r="EV33">
        <v>67.5</v>
      </c>
      <c r="EW33">
        <v>9999</v>
      </c>
      <c r="EX33">
        <v>4532</v>
      </c>
      <c r="EY33">
        <v>184.8</v>
      </c>
      <c r="EZ33">
        <v>1.8733200000000001</v>
      </c>
      <c r="FA33">
        <v>1.87906</v>
      </c>
      <c r="FB33">
        <v>1.8793200000000001</v>
      </c>
      <c r="FC33">
        <v>1.8798999999999999</v>
      </c>
      <c r="FD33">
        <v>1.8775900000000001</v>
      </c>
      <c r="FE33">
        <v>1.87683</v>
      </c>
      <c r="FF33">
        <v>1.87734</v>
      </c>
      <c r="FG33">
        <v>1.87496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-3.9009999999999998</v>
      </c>
      <c r="FV33">
        <v>-9.4200000000000006E-2</v>
      </c>
      <c r="FW33">
        <v>-3.9029193147824999</v>
      </c>
      <c r="FX33">
        <v>1.4527828764109799E-4</v>
      </c>
      <c r="FY33">
        <v>-4.3579519040863002E-7</v>
      </c>
      <c r="FZ33">
        <v>2.0799061152897499E-10</v>
      </c>
      <c r="GA33">
        <v>-9.4254545454546701E-2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16.899999999999999</v>
      </c>
      <c r="GJ33">
        <v>17</v>
      </c>
      <c r="GK33">
        <v>1.0388200000000001</v>
      </c>
      <c r="GL33">
        <v>2.5427200000000001</v>
      </c>
      <c r="GM33">
        <v>1.54541</v>
      </c>
      <c r="GN33">
        <v>2.2863799999999999</v>
      </c>
      <c r="GO33">
        <v>1.5979000000000001</v>
      </c>
      <c r="GP33">
        <v>2.36694</v>
      </c>
      <c r="GQ33">
        <v>26.9131</v>
      </c>
      <c r="GR33">
        <v>14.2896</v>
      </c>
      <c r="GS33">
        <v>18</v>
      </c>
      <c r="GT33">
        <v>386.46</v>
      </c>
      <c r="GU33">
        <v>668.83799999999997</v>
      </c>
      <c r="GV33">
        <v>18.626200000000001</v>
      </c>
      <c r="GW33">
        <v>20.656199999999998</v>
      </c>
      <c r="GX33">
        <v>29.9998</v>
      </c>
      <c r="GY33">
        <v>20.863099999999999</v>
      </c>
      <c r="GZ33">
        <v>20.8475</v>
      </c>
      <c r="HA33">
        <v>20.847999999999999</v>
      </c>
      <c r="HB33">
        <v>0</v>
      </c>
      <c r="HC33">
        <v>-30</v>
      </c>
      <c r="HD33">
        <v>18.641500000000001</v>
      </c>
      <c r="HE33">
        <v>400.99599999999998</v>
      </c>
      <c r="HF33">
        <v>0</v>
      </c>
      <c r="HG33">
        <v>100.91</v>
      </c>
      <c r="HH33">
        <v>99.822000000000003</v>
      </c>
    </row>
    <row r="34" spans="1:216" x14ac:dyDescent="0.2">
      <c r="A34">
        <v>16</v>
      </c>
      <c r="B34">
        <v>1689806453</v>
      </c>
      <c r="C34">
        <v>922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1689806453</v>
      </c>
      <c r="M34">
        <f t="shared" si="0"/>
        <v>1.463978640023108E-3</v>
      </c>
      <c r="N34">
        <f t="shared" si="1"/>
        <v>1.4639786400231081</v>
      </c>
      <c r="O34">
        <f t="shared" si="2"/>
        <v>0.2911095364568328</v>
      </c>
      <c r="P34">
        <f t="shared" si="3"/>
        <v>400.03899999999999</v>
      </c>
      <c r="Q34">
        <f t="shared" si="4"/>
        <v>392.94844310766854</v>
      </c>
      <c r="R34">
        <f t="shared" si="5"/>
        <v>39.829120473038103</v>
      </c>
      <c r="S34">
        <f t="shared" si="6"/>
        <v>40.547816906728301</v>
      </c>
      <c r="T34">
        <f t="shared" si="7"/>
        <v>0.20127076782988421</v>
      </c>
      <c r="U34">
        <f t="shared" si="8"/>
        <v>4.0863577102131634</v>
      </c>
      <c r="V34">
        <f t="shared" si="9"/>
        <v>0.19592116147385255</v>
      </c>
      <c r="W34">
        <f t="shared" si="10"/>
        <v>0.12291952366358214</v>
      </c>
      <c r="X34">
        <f t="shared" si="11"/>
        <v>8.2919925940566408</v>
      </c>
      <c r="Y34">
        <f t="shared" si="12"/>
        <v>18.788247065698865</v>
      </c>
      <c r="Z34">
        <f t="shared" si="13"/>
        <v>18.788247065698865</v>
      </c>
      <c r="AA34">
        <f t="shared" si="14"/>
        <v>2.1762095033415534</v>
      </c>
      <c r="AB34">
        <f t="shared" si="15"/>
        <v>64.822998333429922</v>
      </c>
      <c r="AC34">
        <f t="shared" si="16"/>
        <v>1.4323032152547304</v>
      </c>
      <c r="AD34">
        <f t="shared" si="17"/>
        <v>2.2095602673103696</v>
      </c>
      <c r="AE34">
        <f t="shared" si="18"/>
        <v>0.74390628808682302</v>
      </c>
      <c r="AF34">
        <f t="shared" si="19"/>
        <v>-64.561458025019064</v>
      </c>
      <c r="AG34">
        <f t="shared" si="20"/>
        <v>53.655616681868636</v>
      </c>
      <c r="AH34">
        <f t="shared" si="21"/>
        <v>2.6105806632891815</v>
      </c>
      <c r="AI34">
        <f t="shared" si="22"/>
        <v>-3.2680858046063577E-3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55083.493656553204</v>
      </c>
      <c r="AO34">
        <f t="shared" si="26"/>
        <v>50.144399999999997</v>
      </c>
      <c r="AP34">
        <f t="shared" si="27"/>
        <v>42.271009136816907</v>
      </c>
      <c r="AQ34">
        <f t="shared" si="28"/>
        <v>0.84298564020741917</v>
      </c>
      <c r="AR34">
        <f t="shared" si="29"/>
        <v>0.1653622856003191</v>
      </c>
      <c r="AS34">
        <v>1689806453</v>
      </c>
      <c r="AT34">
        <v>400.03899999999999</v>
      </c>
      <c r="AU34">
        <v>400.57400000000001</v>
      </c>
      <c r="AV34">
        <v>14.1309</v>
      </c>
      <c r="AW34">
        <v>13.2502</v>
      </c>
      <c r="AX34">
        <v>403.94</v>
      </c>
      <c r="AY34">
        <v>14.225199999999999</v>
      </c>
      <c r="AZ34">
        <v>400.19499999999999</v>
      </c>
      <c r="BA34">
        <v>101.26</v>
      </c>
      <c r="BB34">
        <v>9.9659700000000004E-2</v>
      </c>
      <c r="BC34">
        <v>19.0318</v>
      </c>
      <c r="BD34">
        <v>18.7819</v>
      </c>
      <c r="BE34">
        <v>999.9</v>
      </c>
      <c r="BF34">
        <v>0</v>
      </c>
      <c r="BG34">
        <v>0</v>
      </c>
      <c r="BH34">
        <v>10015</v>
      </c>
      <c r="BI34">
        <v>0</v>
      </c>
      <c r="BJ34">
        <v>380.17500000000001</v>
      </c>
      <c r="BK34">
        <v>-0.53518699999999997</v>
      </c>
      <c r="BL34">
        <v>405.77300000000002</v>
      </c>
      <c r="BM34">
        <v>405.95299999999997</v>
      </c>
      <c r="BN34">
        <v>0.88077399999999995</v>
      </c>
      <c r="BO34">
        <v>400.57400000000001</v>
      </c>
      <c r="BP34">
        <v>13.2502</v>
      </c>
      <c r="BQ34">
        <v>1.4309000000000001</v>
      </c>
      <c r="BR34">
        <v>1.34171</v>
      </c>
      <c r="BS34">
        <v>12.2491</v>
      </c>
      <c r="BT34">
        <v>11.2744</v>
      </c>
      <c r="BU34">
        <v>50.144399999999997</v>
      </c>
      <c r="BV34">
        <v>0.90048499999999998</v>
      </c>
      <c r="BW34">
        <v>9.9514699999999998E-2</v>
      </c>
      <c r="BX34">
        <v>0</v>
      </c>
      <c r="BY34">
        <v>2.6246</v>
      </c>
      <c r="BZ34">
        <v>0</v>
      </c>
      <c r="CA34">
        <v>618.93899999999996</v>
      </c>
      <c r="CB34">
        <v>479.197</v>
      </c>
      <c r="CC34">
        <v>31</v>
      </c>
      <c r="CD34">
        <v>36.311999999999998</v>
      </c>
      <c r="CE34">
        <v>34.25</v>
      </c>
      <c r="CF34">
        <v>34.061999999999998</v>
      </c>
      <c r="CG34">
        <v>31.625</v>
      </c>
      <c r="CH34">
        <v>45.15</v>
      </c>
      <c r="CI34">
        <v>4.99</v>
      </c>
      <c r="CJ34">
        <v>0</v>
      </c>
      <c r="CK34">
        <v>1689806456.9000001</v>
      </c>
      <c r="CL34">
        <v>0</v>
      </c>
      <c r="CM34">
        <v>1689805378</v>
      </c>
      <c r="CN34" t="s">
        <v>354</v>
      </c>
      <c r="CO34">
        <v>1689805378</v>
      </c>
      <c r="CP34">
        <v>1689805370</v>
      </c>
      <c r="CQ34">
        <v>42</v>
      </c>
      <c r="CR34">
        <v>0.308</v>
      </c>
      <c r="CS34">
        <v>3.0000000000000001E-3</v>
      </c>
      <c r="CT34">
        <v>-3.903</v>
      </c>
      <c r="CU34">
        <v>-9.4E-2</v>
      </c>
      <c r="CV34">
        <v>410</v>
      </c>
      <c r="CW34">
        <v>14</v>
      </c>
      <c r="CX34">
        <v>0.19</v>
      </c>
      <c r="CY34">
        <v>0.08</v>
      </c>
      <c r="CZ34">
        <v>0.235519528695222</v>
      </c>
      <c r="DA34">
        <v>-0.50906546876985204</v>
      </c>
      <c r="DB34">
        <v>6.7830259476566401E-2</v>
      </c>
      <c r="DC34">
        <v>1</v>
      </c>
      <c r="DD34">
        <v>400.56161904761899</v>
      </c>
      <c r="DE34">
        <v>-0.151480519479924</v>
      </c>
      <c r="DF34">
        <v>3.5107286166129098E-2</v>
      </c>
      <c r="DG34">
        <v>-1</v>
      </c>
      <c r="DH34">
        <v>50.004671428571399</v>
      </c>
      <c r="DI34">
        <v>0.69636011845166501</v>
      </c>
      <c r="DJ34">
        <v>0.147429114986078</v>
      </c>
      <c r="DK34">
        <v>1</v>
      </c>
      <c r="DL34">
        <v>2</v>
      </c>
      <c r="DM34">
        <v>2</v>
      </c>
      <c r="DN34" t="s">
        <v>355</v>
      </c>
      <c r="DO34">
        <v>2.6567699999999999</v>
      </c>
      <c r="DP34">
        <v>2.8295699999999999</v>
      </c>
      <c r="DQ34">
        <v>9.6581600000000004E-2</v>
      </c>
      <c r="DR34">
        <v>9.6300800000000006E-2</v>
      </c>
      <c r="DS34">
        <v>8.3635399999999999E-2</v>
      </c>
      <c r="DT34">
        <v>7.9773899999999995E-2</v>
      </c>
      <c r="DU34">
        <v>28839.599999999999</v>
      </c>
      <c r="DV34">
        <v>30123.4</v>
      </c>
      <c r="DW34">
        <v>29642.400000000001</v>
      </c>
      <c r="DX34">
        <v>31060.5</v>
      </c>
      <c r="DY34">
        <v>35583.599999999999</v>
      </c>
      <c r="DZ34">
        <v>37442.6</v>
      </c>
      <c r="EA34">
        <v>40679</v>
      </c>
      <c r="EB34">
        <v>43062.2</v>
      </c>
      <c r="EC34">
        <v>1.8828800000000001</v>
      </c>
      <c r="ED34">
        <v>2.3591700000000002</v>
      </c>
      <c r="EE34">
        <v>4.8425000000000003E-2</v>
      </c>
      <c r="EF34">
        <v>0</v>
      </c>
      <c r="EG34">
        <v>17.9786</v>
      </c>
      <c r="EH34">
        <v>999.9</v>
      </c>
      <c r="EI34">
        <v>44.731999999999999</v>
      </c>
      <c r="EJ34">
        <v>24.37</v>
      </c>
      <c r="EK34">
        <v>13.5273</v>
      </c>
      <c r="EL34">
        <v>61.233800000000002</v>
      </c>
      <c r="EM34">
        <v>16.947099999999999</v>
      </c>
      <c r="EN34">
        <v>1</v>
      </c>
      <c r="EO34">
        <v>-0.47169699999999998</v>
      </c>
      <c r="EP34">
        <v>0.71201800000000004</v>
      </c>
      <c r="EQ34">
        <v>20.300999999999998</v>
      </c>
      <c r="ER34">
        <v>5.2418500000000003</v>
      </c>
      <c r="ES34">
        <v>11.8301</v>
      </c>
      <c r="ET34">
        <v>4.9816000000000003</v>
      </c>
      <c r="EU34">
        <v>3.2989999999999999</v>
      </c>
      <c r="EV34">
        <v>67.5</v>
      </c>
      <c r="EW34">
        <v>9999</v>
      </c>
      <c r="EX34">
        <v>4533.3</v>
      </c>
      <c r="EY34">
        <v>184.8</v>
      </c>
      <c r="EZ34">
        <v>1.8733200000000001</v>
      </c>
      <c r="FA34">
        <v>1.8789899999999999</v>
      </c>
      <c r="FB34">
        <v>1.8793</v>
      </c>
      <c r="FC34">
        <v>1.8798900000000001</v>
      </c>
      <c r="FD34">
        <v>1.8775900000000001</v>
      </c>
      <c r="FE34">
        <v>1.87683</v>
      </c>
      <c r="FF34">
        <v>1.8773200000000001</v>
      </c>
      <c r="FG34">
        <v>1.8749100000000001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-3.9009999999999998</v>
      </c>
      <c r="FV34">
        <v>-9.4299999999999995E-2</v>
      </c>
      <c r="FW34">
        <v>-3.9029193147824999</v>
      </c>
      <c r="FX34">
        <v>1.4527828764109799E-4</v>
      </c>
      <c r="FY34">
        <v>-4.3579519040863002E-7</v>
      </c>
      <c r="FZ34">
        <v>2.0799061152897499E-10</v>
      </c>
      <c r="GA34">
        <v>-9.4254545454546701E-2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17.899999999999999</v>
      </c>
      <c r="GJ34">
        <v>18.100000000000001</v>
      </c>
      <c r="GK34">
        <v>1.0376000000000001</v>
      </c>
      <c r="GL34">
        <v>2.5463900000000002</v>
      </c>
      <c r="GM34">
        <v>1.54541</v>
      </c>
      <c r="GN34">
        <v>2.2863799999999999</v>
      </c>
      <c r="GO34">
        <v>1.5979000000000001</v>
      </c>
      <c r="GP34">
        <v>2.2949199999999998</v>
      </c>
      <c r="GQ34">
        <v>26.871700000000001</v>
      </c>
      <c r="GR34">
        <v>14.2721</v>
      </c>
      <c r="GS34">
        <v>18</v>
      </c>
      <c r="GT34">
        <v>386.61</v>
      </c>
      <c r="GU34">
        <v>668.904</v>
      </c>
      <c r="GV34">
        <v>18.529399999999999</v>
      </c>
      <c r="GW34">
        <v>20.605399999999999</v>
      </c>
      <c r="GX34">
        <v>30.0001</v>
      </c>
      <c r="GY34">
        <v>20.8142</v>
      </c>
      <c r="GZ34">
        <v>20.798999999999999</v>
      </c>
      <c r="HA34">
        <v>20.831900000000001</v>
      </c>
      <c r="HB34">
        <v>0</v>
      </c>
      <c r="HC34">
        <v>-30</v>
      </c>
      <c r="HD34">
        <v>18.504999999999999</v>
      </c>
      <c r="HE34">
        <v>400.45600000000002</v>
      </c>
      <c r="HF34">
        <v>0</v>
      </c>
      <c r="HG34">
        <v>100.914</v>
      </c>
      <c r="HH34">
        <v>99.827200000000005</v>
      </c>
    </row>
    <row r="35" spans="1:216" x14ac:dyDescent="0.2">
      <c r="A35">
        <v>17</v>
      </c>
      <c r="B35">
        <v>1689806514</v>
      </c>
      <c r="C35">
        <v>983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1689806514</v>
      </c>
      <c r="M35">
        <f t="shared" si="0"/>
        <v>1.4503737346381264E-3</v>
      </c>
      <c r="N35">
        <f t="shared" si="1"/>
        <v>1.4503737346381265</v>
      </c>
      <c r="O35">
        <f t="shared" si="2"/>
        <v>-0.6506701981959383</v>
      </c>
      <c r="P35">
        <f t="shared" si="3"/>
        <v>400</v>
      </c>
      <c r="Q35">
        <f t="shared" si="4"/>
        <v>400.57088110744115</v>
      </c>
      <c r="R35">
        <f t="shared" si="5"/>
        <v>40.600317504307398</v>
      </c>
      <c r="S35">
        <f t="shared" si="6"/>
        <v>40.542455200000006</v>
      </c>
      <c r="T35">
        <f t="shared" si="7"/>
        <v>0.2010815070601662</v>
      </c>
      <c r="U35">
        <f t="shared" si="8"/>
        <v>4.083179667174079</v>
      </c>
      <c r="V35">
        <f t="shared" si="9"/>
        <v>0.19573777595513633</v>
      </c>
      <c r="W35">
        <f t="shared" si="10"/>
        <v>0.12280439472416126</v>
      </c>
      <c r="X35">
        <f t="shared" si="11"/>
        <v>4.986243844297082</v>
      </c>
      <c r="Y35">
        <f t="shared" si="12"/>
        <v>18.715638737534114</v>
      </c>
      <c r="Z35">
        <f t="shared" si="13"/>
        <v>18.715638737534114</v>
      </c>
      <c r="AA35">
        <f t="shared" si="14"/>
        <v>2.1663527219338232</v>
      </c>
      <c r="AB35">
        <f t="shared" si="15"/>
        <v>64.902817520804263</v>
      </c>
      <c r="AC35">
        <f t="shared" si="16"/>
        <v>1.4286451719514</v>
      </c>
      <c r="AD35">
        <f t="shared" si="17"/>
        <v>2.2012067064630205</v>
      </c>
      <c r="AE35">
        <f t="shared" si="18"/>
        <v>0.73770754998242327</v>
      </c>
      <c r="AF35">
        <f t="shared" si="19"/>
        <v>-63.961481697541373</v>
      </c>
      <c r="AG35">
        <f t="shared" si="20"/>
        <v>56.235296270698285</v>
      </c>
      <c r="AH35">
        <f t="shared" si="21"/>
        <v>2.7363476956350534</v>
      </c>
      <c r="AI35">
        <f t="shared" si="22"/>
        <v>-3.5938869109486404E-3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55036.853836849645</v>
      </c>
      <c r="AO35">
        <f t="shared" si="26"/>
        <v>30.154</v>
      </c>
      <c r="AP35">
        <f t="shared" si="27"/>
        <v>25.419342095490716</v>
      </c>
      <c r="AQ35">
        <f t="shared" si="28"/>
        <v>0.84298408488063659</v>
      </c>
      <c r="AR35">
        <f t="shared" si="29"/>
        <v>0.16535928381962864</v>
      </c>
      <c r="AS35">
        <v>1689806514</v>
      </c>
      <c r="AT35">
        <v>400</v>
      </c>
      <c r="AU35">
        <v>399.95699999999999</v>
      </c>
      <c r="AV35">
        <v>14.0953</v>
      </c>
      <c r="AW35">
        <v>13.2234</v>
      </c>
      <c r="AX35">
        <v>403.90199999999999</v>
      </c>
      <c r="AY35">
        <v>14.1896</v>
      </c>
      <c r="AZ35">
        <v>400.49200000000002</v>
      </c>
      <c r="BA35">
        <v>101.256</v>
      </c>
      <c r="BB35">
        <v>0.100138</v>
      </c>
      <c r="BC35">
        <v>18.9711</v>
      </c>
      <c r="BD35">
        <v>18.8201</v>
      </c>
      <c r="BE35">
        <v>999.9</v>
      </c>
      <c r="BF35">
        <v>0</v>
      </c>
      <c r="BG35">
        <v>0</v>
      </c>
      <c r="BH35">
        <v>10004.4</v>
      </c>
      <c r="BI35">
        <v>0</v>
      </c>
      <c r="BJ35">
        <v>373.88200000000001</v>
      </c>
      <c r="BK35">
        <v>4.3640100000000001E-2</v>
      </c>
      <c r="BL35">
        <v>405.71899999999999</v>
      </c>
      <c r="BM35">
        <v>405.31599999999997</v>
      </c>
      <c r="BN35">
        <v>0.87192700000000001</v>
      </c>
      <c r="BO35">
        <v>399.95699999999999</v>
      </c>
      <c r="BP35">
        <v>13.2234</v>
      </c>
      <c r="BQ35">
        <v>1.4272400000000001</v>
      </c>
      <c r="BR35">
        <v>1.3389500000000001</v>
      </c>
      <c r="BS35">
        <v>12.2102</v>
      </c>
      <c r="BT35">
        <v>11.2433</v>
      </c>
      <c r="BU35">
        <v>30.154</v>
      </c>
      <c r="BV35">
        <v>0.90062600000000004</v>
      </c>
      <c r="BW35">
        <v>9.9374199999999996E-2</v>
      </c>
      <c r="BX35">
        <v>0</v>
      </c>
      <c r="BY35">
        <v>2.6642000000000001</v>
      </c>
      <c r="BZ35">
        <v>0</v>
      </c>
      <c r="CA35">
        <v>529.02099999999996</v>
      </c>
      <c r="CB35">
        <v>288.17099999999999</v>
      </c>
      <c r="CC35">
        <v>30.625</v>
      </c>
      <c r="CD35">
        <v>36.061999999999998</v>
      </c>
      <c r="CE35">
        <v>33.936999999999998</v>
      </c>
      <c r="CF35">
        <v>33.875</v>
      </c>
      <c r="CG35">
        <v>31.312000000000001</v>
      </c>
      <c r="CH35">
        <v>27.16</v>
      </c>
      <c r="CI35">
        <v>3</v>
      </c>
      <c r="CJ35">
        <v>0</v>
      </c>
      <c r="CK35">
        <v>1689806518.0999999</v>
      </c>
      <c r="CL35">
        <v>0</v>
      </c>
      <c r="CM35">
        <v>1689805378</v>
      </c>
      <c r="CN35" t="s">
        <v>354</v>
      </c>
      <c r="CO35">
        <v>1689805378</v>
      </c>
      <c r="CP35">
        <v>1689805370</v>
      </c>
      <c r="CQ35">
        <v>42</v>
      </c>
      <c r="CR35">
        <v>0.308</v>
      </c>
      <c r="CS35">
        <v>3.0000000000000001E-3</v>
      </c>
      <c r="CT35">
        <v>-3.903</v>
      </c>
      <c r="CU35">
        <v>-9.4E-2</v>
      </c>
      <c r="CV35">
        <v>410</v>
      </c>
      <c r="CW35">
        <v>14</v>
      </c>
      <c r="CX35">
        <v>0.19</v>
      </c>
      <c r="CY35">
        <v>0.08</v>
      </c>
      <c r="CZ35">
        <v>-0.66586283890896703</v>
      </c>
      <c r="DA35">
        <v>-0.27626663825985898</v>
      </c>
      <c r="DB35">
        <v>7.3157653755911906E-2</v>
      </c>
      <c r="DC35">
        <v>1</v>
      </c>
      <c r="DD35">
        <v>399.99428571428598</v>
      </c>
      <c r="DE35">
        <v>-0.38399999999966899</v>
      </c>
      <c r="DF35">
        <v>5.4461120126585001E-2</v>
      </c>
      <c r="DG35">
        <v>-1</v>
      </c>
      <c r="DH35">
        <v>30.0371666666667</v>
      </c>
      <c r="DI35">
        <v>-0.139473656212075</v>
      </c>
      <c r="DJ35">
        <v>0.14534253247426199</v>
      </c>
      <c r="DK35">
        <v>1</v>
      </c>
      <c r="DL35">
        <v>2</v>
      </c>
      <c r="DM35">
        <v>2</v>
      </c>
      <c r="DN35" t="s">
        <v>355</v>
      </c>
      <c r="DO35">
        <v>2.65767</v>
      </c>
      <c r="DP35">
        <v>2.8299500000000002</v>
      </c>
      <c r="DQ35">
        <v>9.6583100000000005E-2</v>
      </c>
      <c r="DR35">
        <v>9.6196500000000004E-2</v>
      </c>
      <c r="DS35">
        <v>8.3484900000000001E-2</v>
      </c>
      <c r="DT35">
        <v>7.9660099999999998E-2</v>
      </c>
      <c r="DU35">
        <v>28842.2</v>
      </c>
      <c r="DV35">
        <v>30130.7</v>
      </c>
      <c r="DW35">
        <v>29644.9</v>
      </c>
      <c r="DX35">
        <v>31064.1</v>
      </c>
      <c r="DY35">
        <v>35591.800000000003</v>
      </c>
      <c r="DZ35">
        <v>37450.9</v>
      </c>
      <c r="EA35">
        <v>40681.599999999999</v>
      </c>
      <c r="EB35">
        <v>43066.400000000001</v>
      </c>
      <c r="EC35">
        <v>1.8844700000000001</v>
      </c>
      <c r="ED35">
        <v>2.3597000000000001</v>
      </c>
      <c r="EE35">
        <v>5.2623499999999997E-2</v>
      </c>
      <c r="EF35">
        <v>0</v>
      </c>
      <c r="EG35">
        <v>17.947299999999998</v>
      </c>
      <c r="EH35">
        <v>999.9</v>
      </c>
      <c r="EI35">
        <v>44.72</v>
      </c>
      <c r="EJ35">
        <v>24.34</v>
      </c>
      <c r="EK35">
        <v>13.4991</v>
      </c>
      <c r="EL35">
        <v>61.133800000000001</v>
      </c>
      <c r="EM35">
        <v>16.7788</v>
      </c>
      <c r="EN35">
        <v>1</v>
      </c>
      <c r="EO35">
        <v>-0.47578999999999999</v>
      </c>
      <c r="EP35">
        <v>4.2440100000000001E-2</v>
      </c>
      <c r="EQ35">
        <v>20.3033</v>
      </c>
      <c r="ER35">
        <v>5.2441000000000004</v>
      </c>
      <c r="ES35">
        <v>11.829499999999999</v>
      </c>
      <c r="ET35">
        <v>4.9829499999999998</v>
      </c>
      <c r="EU35">
        <v>3.2989999999999999</v>
      </c>
      <c r="EV35">
        <v>67.5</v>
      </c>
      <c r="EW35">
        <v>9999</v>
      </c>
      <c r="EX35">
        <v>4534.8</v>
      </c>
      <c r="EY35">
        <v>184.8</v>
      </c>
      <c r="EZ35">
        <v>1.8733200000000001</v>
      </c>
      <c r="FA35">
        <v>1.8789800000000001</v>
      </c>
      <c r="FB35">
        <v>1.87927</v>
      </c>
      <c r="FC35">
        <v>1.87988</v>
      </c>
      <c r="FD35">
        <v>1.8775500000000001</v>
      </c>
      <c r="FE35">
        <v>1.8768199999999999</v>
      </c>
      <c r="FF35">
        <v>1.8772899999999999</v>
      </c>
      <c r="FG35">
        <v>1.8748800000000001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-3.9020000000000001</v>
      </c>
      <c r="FV35">
        <v>-9.4299999999999995E-2</v>
      </c>
      <c r="FW35">
        <v>-3.9029193147824999</v>
      </c>
      <c r="FX35">
        <v>1.4527828764109799E-4</v>
      </c>
      <c r="FY35">
        <v>-4.3579519040863002E-7</v>
      </c>
      <c r="FZ35">
        <v>2.0799061152897499E-10</v>
      </c>
      <c r="GA35">
        <v>-9.4254545454546701E-2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18.899999999999999</v>
      </c>
      <c r="GJ35">
        <v>19.100000000000001</v>
      </c>
      <c r="GK35">
        <v>1.0363800000000001</v>
      </c>
      <c r="GL35">
        <v>2.5439500000000002</v>
      </c>
      <c r="GM35">
        <v>1.54541</v>
      </c>
      <c r="GN35">
        <v>2.2875999999999999</v>
      </c>
      <c r="GO35">
        <v>1.5979000000000001</v>
      </c>
      <c r="GP35">
        <v>2.3290999999999999</v>
      </c>
      <c r="GQ35">
        <v>26.830200000000001</v>
      </c>
      <c r="GR35">
        <v>14.2721</v>
      </c>
      <c r="GS35">
        <v>18</v>
      </c>
      <c r="GT35">
        <v>387.02300000000002</v>
      </c>
      <c r="GU35">
        <v>668.67499999999995</v>
      </c>
      <c r="GV35">
        <v>18.679099999999998</v>
      </c>
      <c r="GW35">
        <v>20.5564</v>
      </c>
      <c r="GX35">
        <v>29.9998</v>
      </c>
      <c r="GY35">
        <v>20.7654</v>
      </c>
      <c r="GZ35">
        <v>20.750900000000001</v>
      </c>
      <c r="HA35">
        <v>20.8062</v>
      </c>
      <c r="HB35">
        <v>0</v>
      </c>
      <c r="HC35">
        <v>-30</v>
      </c>
      <c r="HD35">
        <v>18.685600000000001</v>
      </c>
      <c r="HE35">
        <v>400.13</v>
      </c>
      <c r="HF35">
        <v>0</v>
      </c>
      <c r="HG35">
        <v>100.92100000000001</v>
      </c>
      <c r="HH35">
        <v>99.837699999999998</v>
      </c>
    </row>
    <row r="36" spans="1:216" x14ac:dyDescent="0.2">
      <c r="A36">
        <v>18</v>
      </c>
      <c r="B36">
        <v>1689806575.0999999</v>
      </c>
      <c r="C36">
        <v>1044.0999999046301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1689806575.0999999</v>
      </c>
      <c r="M36">
        <f t="shared" si="0"/>
        <v>1.4327708439143458E-3</v>
      </c>
      <c r="N36">
        <f t="shared" si="1"/>
        <v>1.4327708439143458</v>
      </c>
      <c r="O36">
        <f t="shared" si="2"/>
        <v>-1.5007536370616263</v>
      </c>
      <c r="P36">
        <f t="shared" si="3"/>
        <v>400.06700000000001</v>
      </c>
      <c r="Q36">
        <f t="shared" si="4"/>
        <v>407.7693087870577</v>
      </c>
      <c r="R36">
        <f t="shared" si="5"/>
        <v>41.328369955827071</v>
      </c>
      <c r="S36">
        <f t="shared" si="6"/>
        <v>40.547723006176994</v>
      </c>
      <c r="T36">
        <f t="shared" si="7"/>
        <v>0.19591347696861039</v>
      </c>
      <c r="U36">
        <f t="shared" si="8"/>
        <v>4.0680452210795783</v>
      </c>
      <c r="V36">
        <f t="shared" si="9"/>
        <v>0.19081880569507434</v>
      </c>
      <c r="W36">
        <f t="shared" si="10"/>
        <v>0.11970845464780497</v>
      </c>
      <c r="X36">
        <f t="shared" si="11"/>
        <v>3.2889292224144859</v>
      </c>
      <c r="Y36">
        <f t="shared" si="12"/>
        <v>18.760035064424983</v>
      </c>
      <c r="Z36">
        <f t="shared" si="13"/>
        <v>18.760035064424983</v>
      </c>
      <c r="AA36">
        <f t="shared" si="14"/>
        <v>2.1723749848446463</v>
      </c>
      <c r="AB36">
        <f t="shared" si="15"/>
        <v>64.532554340567515</v>
      </c>
      <c r="AC36">
        <f t="shared" si="16"/>
        <v>1.4248718805966001</v>
      </c>
      <c r="AD36">
        <f t="shared" si="17"/>
        <v>2.2079892779029104</v>
      </c>
      <c r="AE36">
        <f t="shared" si="18"/>
        <v>0.74750310424804622</v>
      </c>
      <c r="AF36">
        <f t="shared" si="19"/>
        <v>-63.185194216622648</v>
      </c>
      <c r="AG36">
        <f t="shared" si="20"/>
        <v>57.102314405534862</v>
      </c>
      <c r="AH36">
        <f t="shared" si="21"/>
        <v>2.7902161862078336</v>
      </c>
      <c r="AI36">
        <f t="shared" si="22"/>
        <v>-3.7344024654686336E-3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54751.422423748591</v>
      </c>
      <c r="AO36">
        <f t="shared" si="26"/>
        <v>19.881699999999999</v>
      </c>
      <c r="AP36">
        <f t="shared" si="27"/>
        <v>16.760633130784704</v>
      </c>
      <c r="AQ36">
        <f t="shared" si="28"/>
        <v>0.8430181086519114</v>
      </c>
      <c r="AR36">
        <f t="shared" si="29"/>
        <v>0.16542494969818911</v>
      </c>
      <c r="AS36">
        <v>1689806575.0999999</v>
      </c>
      <c r="AT36">
        <v>400.06700000000001</v>
      </c>
      <c r="AU36">
        <v>399.50099999999998</v>
      </c>
      <c r="AV36">
        <v>14.0586</v>
      </c>
      <c r="AW36">
        <v>13.1966</v>
      </c>
      <c r="AX36">
        <v>403.96899999999999</v>
      </c>
      <c r="AY36">
        <v>14.152900000000001</v>
      </c>
      <c r="AZ36">
        <v>400.19</v>
      </c>
      <c r="BA36">
        <v>101.252</v>
      </c>
      <c r="BB36">
        <v>0.100331</v>
      </c>
      <c r="BC36">
        <v>19.020399999999999</v>
      </c>
      <c r="BD36">
        <v>18.778400000000001</v>
      </c>
      <c r="BE36">
        <v>999.9</v>
      </c>
      <c r="BF36">
        <v>0</v>
      </c>
      <c r="BG36">
        <v>0</v>
      </c>
      <c r="BH36">
        <v>9952.5</v>
      </c>
      <c r="BI36">
        <v>0</v>
      </c>
      <c r="BJ36">
        <v>366.89100000000002</v>
      </c>
      <c r="BK36">
        <v>0.56573499999999999</v>
      </c>
      <c r="BL36">
        <v>405.77199999999999</v>
      </c>
      <c r="BM36">
        <v>404.84399999999999</v>
      </c>
      <c r="BN36">
        <v>0.86208399999999996</v>
      </c>
      <c r="BO36">
        <v>399.50099999999998</v>
      </c>
      <c r="BP36">
        <v>13.1966</v>
      </c>
      <c r="BQ36">
        <v>1.4234599999999999</v>
      </c>
      <c r="BR36">
        <v>1.3361799999999999</v>
      </c>
      <c r="BS36">
        <v>12.1699</v>
      </c>
      <c r="BT36">
        <v>11.2121</v>
      </c>
      <c r="BU36">
        <v>19.881699999999999</v>
      </c>
      <c r="BV36">
        <v>0.89921399999999996</v>
      </c>
      <c r="BW36">
        <v>0.100786</v>
      </c>
      <c r="BX36">
        <v>0</v>
      </c>
      <c r="BY36">
        <v>2.7427000000000001</v>
      </c>
      <c r="BZ36">
        <v>0</v>
      </c>
      <c r="CA36">
        <v>482.19</v>
      </c>
      <c r="CB36">
        <v>189.94399999999999</v>
      </c>
      <c r="CC36">
        <v>30.437000000000001</v>
      </c>
      <c r="CD36">
        <v>35.811999999999998</v>
      </c>
      <c r="CE36">
        <v>33.625</v>
      </c>
      <c r="CF36">
        <v>33.875</v>
      </c>
      <c r="CG36">
        <v>31.125</v>
      </c>
      <c r="CH36">
        <v>17.88</v>
      </c>
      <c r="CI36">
        <v>2</v>
      </c>
      <c r="CJ36">
        <v>0</v>
      </c>
      <c r="CK36">
        <v>1689806579.3</v>
      </c>
      <c r="CL36">
        <v>0</v>
      </c>
      <c r="CM36">
        <v>1689805378</v>
      </c>
      <c r="CN36" t="s">
        <v>354</v>
      </c>
      <c r="CO36">
        <v>1689805378</v>
      </c>
      <c r="CP36">
        <v>1689805370</v>
      </c>
      <c r="CQ36">
        <v>42</v>
      </c>
      <c r="CR36">
        <v>0.308</v>
      </c>
      <c r="CS36">
        <v>3.0000000000000001E-3</v>
      </c>
      <c r="CT36">
        <v>-3.903</v>
      </c>
      <c r="CU36">
        <v>-9.4E-2</v>
      </c>
      <c r="CV36">
        <v>410</v>
      </c>
      <c r="CW36">
        <v>14</v>
      </c>
      <c r="CX36">
        <v>0.19</v>
      </c>
      <c r="CY36">
        <v>0.08</v>
      </c>
      <c r="CZ36">
        <v>-1.32019493891202</v>
      </c>
      <c r="DA36">
        <v>-0.76358074718727897</v>
      </c>
      <c r="DB36">
        <v>7.8403519953702303E-2</v>
      </c>
      <c r="DC36">
        <v>1</v>
      </c>
      <c r="DD36">
        <v>399.60538095238098</v>
      </c>
      <c r="DE36">
        <v>-0.33427719366886499</v>
      </c>
      <c r="DF36">
        <v>3.6017821237714201E-2</v>
      </c>
      <c r="DG36">
        <v>-1</v>
      </c>
      <c r="DH36">
        <v>20.004976190476199</v>
      </c>
      <c r="DI36">
        <v>0.272500859373421</v>
      </c>
      <c r="DJ36">
        <v>0.147209811088546</v>
      </c>
      <c r="DK36">
        <v>1</v>
      </c>
      <c r="DL36">
        <v>2</v>
      </c>
      <c r="DM36">
        <v>2</v>
      </c>
      <c r="DN36" t="s">
        <v>355</v>
      </c>
      <c r="DO36">
        <v>2.6568399999999999</v>
      </c>
      <c r="DP36">
        <v>2.8296999999999999</v>
      </c>
      <c r="DQ36">
        <v>9.66027E-2</v>
      </c>
      <c r="DR36">
        <v>9.6120999999999998E-2</v>
      </c>
      <c r="DS36">
        <v>8.3328799999999995E-2</v>
      </c>
      <c r="DT36">
        <v>7.9545599999999994E-2</v>
      </c>
      <c r="DU36">
        <v>28844</v>
      </c>
      <c r="DV36">
        <v>30134.799999999999</v>
      </c>
      <c r="DW36">
        <v>29647.200000000001</v>
      </c>
      <c r="DX36">
        <v>31065.599999999999</v>
      </c>
      <c r="DY36">
        <v>35600.6</v>
      </c>
      <c r="DZ36">
        <v>37457.800000000003</v>
      </c>
      <c r="EA36">
        <v>40684.699999999997</v>
      </c>
      <c r="EB36">
        <v>43069</v>
      </c>
      <c r="EC36">
        <v>1.88412</v>
      </c>
      <c r="ED36">
        <v>2.3613499999999998</v>
      </c>
      <c r="EE36">
        <v>4.7087700000000003E-2</v>
      </c>
      <c r="EF36">
        <v>0</v>
      </c>
      <c r="EG36">
        <v>17.997299999999999</v>
      </c>
      <c r="EH36">
        <v>999.9</v>
      </c>
      <c r="EI36">
        <v>44.72</v>
      </c>
      <c r="EJ36">
        <v>24.3</v>
      </c>
      <c r="EK36">
        <v>13.467599999999999</v>
      </c>
      <c r="EL36">
        <v>61.511099999999999</v>
      </c>
      <c r="EM36">
        <v>17.279599999999999</v>
      </c>
      <c r="EN36">
        <v>1</v>
      </c>
      <c r="EO36">
        <v>-0.47865099999999999</v>
      </c>
      <c r="EP36">
        <v>0.26798499999999997</v>
      </c>
      <c r="EQ36">
        <v>20.3032</v>
      </c>
      <c r="ER36">
        <v>5.2445399999999998</v>
      </c>
      <c r="ES36">
        <v>11.83</v>
      </c>
      <c r="ET36">
        <v>4.9832000000000001</v>
      </c>
      <c r="EU36">
        <v>3.2989999999999999</v>
      </c>
      <c r="EV36">
        <v>67.599999999999994</v>
      </c>
      <c r="EW36">
        <v>9999</v>
      </c>
      <c r="EX36">
        <v>4536.1000000000004</v>
      </c>
      <c r="EY36">
        <v>184.8</v>
      </c>
      <c r="EZ36">
        <v>1.8733200000000001</v>
      </c>
      <c r="FA36">
        <v>1.87897</v>
      </c>
      <c r="FB36">
        <v>1.87927</v>
      </c>
      <c r="FC36">
        <v>1.87988</v>
      </c>
      <c r="FD36">
        <v>1.87751</v>
      </c>
      <c r="FE36">
        <v>1.87683</v>
      </c>
      <c r="FF36">
        <v>1.8772899999999999</v>
      </c>
      <c r="FG36">
        <v>1.8749100000000001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-3.9020000000000001</v>
      </c>
      <c r="FV36">
        <v>-9.4299999999999995E-2</v>
      </c>
      <c r="FW36">
        <v>-3.9029193147824999</v>
      </c>
      <c r="FX36">
        <v>1.4527828764109799E-4</v>
      </c>
      <c r="FY36">
        <v>-4.3579519040863002E-7</v>
      </c>
      <c r="FZ36">
        <v>2.0799061152897499E-10</v>
      </c>
      <c r="GA36">
        <v>-9.4254545454546701E-2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20</v>
      </c>
      <c r="GJ36">
        <v>20.100000000000001</v>
      </c>
      <c r="GK36">
        <v>1.0351600000000001</v>
      </c>
      <c r="GL36">
        <v>2.5341800000000001</v>
      </c>
      <c r="GM36">
        <v>1.54541</v>
      </c>
      <c r="GN36">
        <v>2.2875999999999999</v>
      </c>
      <c r="GO36">
        <v>1.5979000000000001</v>
      </c>
      <c r="GP36">
        <v>2.4072300000000002</v>
      </c>
      <c r="GQ36">
        <v>26.7681</v>
      </c>
      <c r="GR36">
        <v>14.2721</v>
      </c>
      <c r="GS36">
        <v>18</v>
      </c>
      <c r="GT36">
        <v>386.50200000000001</v>
      </c>
      <c r="GU36">
        <v>669.39300000000003</v>
      </c>
      <c r="GV36">
        <v>18.533999999999999</v>
      </c>
      <c r="GW36">
        <v>20.511800000000001</v>
      </c>
      <c r="GX36">
        <v>29.9999</v>
      </c>
      <c r="GY36">
        <v>20.716999999999999</v>
      </c>
      <c r="GZ36">
        <v>20.701899999999998</v>
      </c>
      <c r="HA36">
        <v>20.791699999999999</v>
      </c>
      <c r="HB36">
        <v>0</v>
      </c>
      <c r="HC36">
        <v>-30</v>
      </c>
      <c r="HD36">
        <v>18.523900000000001</v>
      </c>
      <c r="HE36">
        <v>399.49799999999999</v>
      </c>
      <c r="HF36">
        <v>0</v>
      </c>
      <c r="HG36">
        <v>100.929</v>
      </c>
      <c r="HH36">
        <v>99.843199999999996</v>
      </c>
    </row>
    <row r="37" spans="1:216" x14ac:dyDescent="0.2">
      <c r="A37">
        <v>19</v>
      </c>
      <c r="B37">
        <v>1689806636.0999999</v>
      </c>
      <c r="C37">
        <v>1105.0999999046301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1689806636.0999999</v>
      </c>
      <c r="M37">
        <f t="shared" si="0"/>
        <v>1.3991904351380803E-3</v>
      </c>
      <c r="N37">
        <f t="shared" si="1"/>
        <v>1.3991904351380804</v>
      </c>
      <c r="O37">
        <f t="shared" si="2"/>
        <v>-2.0922357512047127</v>
      </c>
      <c r="P37">
        <f t="shared" si="3"/>
        <v>400.02600000000001</v>
      </c>
      <c r="Q37">
        <f t="shared" si="4"/>
        <v>412.95139553780587</v>
      </c>
      <c r="R37">
        <f t="shared" si="5"/>
        <v>41.853803285647139</v>
      </c>
      <c r="S37">
        <f t="shared" si="6"/>
        <v>40.543777534253401</v>
      </c>
      <c r="T37">
        <f t="shared" si="7"/>
        <v>0.19281535962828969</v>
      </c>
      <c r="U37">
        <f t="shared" si="8"/>
        <v>4.0841635261379405</v>
      </c>
      <c r="V37">
        <f t="shared" si="9"/>
        <v>0.18789730770340285</v>
      </c>
      <c r="W37">
        <f t="shared" si="10"/>
        <v>0.1178672365451915</v>
      </c>
      <c r="X37">
        <f t="shared" si="11"/>
        <v>0</v>
      </c>
      <c r="Y37">
        <f t="shared" si="12"/>
        <v>18.672874792497133</v>
      </c>
      <c r="Z37">
        <f t="shared" si="13"/>
        <v>18.672874792497133</v>
      </c>
      <c r="AA37">
        <f t="shared" si="14"/>
        <v>2.1605657345681593</v>
      </c>
      <c r="AB37">
        <f t="shared" si="15"/>
        <v>64.596927875220601</v>
      </c>
      <c r="AC37">
        <f t="shared" si="16"/>
        <v>1.4191629588829799</v>
      </c>
      <c r="AD37">
        <f t="shared" si="17"/>
        <v>2.1969511640310859</v>
      </c>
      <c r="AE37">
        <f t="shared" si="18"/>
        <v>0.74140277568517932</v>
      </c>
      <c r="AF37">
        <f t="shared" si="19"/>
        <v>-61.704298189589345</v>
      </c>
      <c r="AG37">
        <f t="shared" si="20"/>
        <v>58.839095623158435</v>
      </c>
      <c r="AH37">
        <f t="shared" si="21"/>
        <v>2.8612710035872984</v>
      </c>
      <c r="AI37">
        <f t="shared" si="22"/>
        <v>-3.9315628436114025E-3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55060.588204413412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1689806636.0999999</v>
      </c>
      <c r="AT37">
        <v>400.02600000000001</v>
      </c>
      <c r="AU37">
        <v>399.09100000000001</v>
      </c>
      <c r="AV37">
        <v>14.0022</v>
      </c>
      <c r="AW37">
        <v>13.160500000000001</v>
      </c>
      <c r="AX37">
        <v>403.92700000000002</v>
      </c>
      <c r="AY37">
        <v>14.096399999999999</v>
      </c>
      <c r="AZ37">
        <v>400.25900000000001</v>
      </c>
      <c r="BA37">
        <v>101.253</v>
      </c>
      <c r="BB37">
        <v>9.9855899999999997E-2</v>
      </c>
      <c r="BC37">
        <v>18.940100000000001</v>
      </c>
      <c r="BD37">
        <v>18.822700000000001</v>
      </c>
      <c r="BE37">
        <v>999.9</v>
      </c>
      <c r="BF37">
        <v>0</v>
      </c>
      <c r="BG37">
        <v>0</v>
      </c>
      <c r="BH37">
        <v>10008.1</v>
      </c>
      <c r="BI37">
        <v>0</v>
      </c>
      <c r="BJ37">
        <v>361.01799999999997</v>
      </c>
      <c r="BK37">
        <v>0.93405199999999999</v>
      </c>
      <c r="BL37">
        <v>405.70600000000002</v>
      </c>
      <c r="BM37">
        <v>404.41399999999999</v>
      </c>
      <c r="BN37">
        <v>0.84167700000000001</v>
      </c>
      <c r="BO37">
        <v>399.09100000000001</v>
      </c>
      <c r="BP37">
        <v>13.160500000000001</v>
      </c>
      <c r="BQ37">
        <v>1.4177599999999999</v>
      </c>
      <c r="BR37">
        <v>1.33253</v>
      </c>
      <c r="BS37">
        <v>12.1089</v>
      </c>
      <c r="BT37">
        <v>11.1709</v>
      </c>
      <c r="BU37">
        <v>0</v>
      </c>
      <c r="BV37">
        <v>0</v>
      </c>
      <c r="BW37">
        <v>0</v>
      </c>
      <c r="BX37">
        <v>0</v>
      </c>
      <c r="BY37">
        <v>2.31</v>
      </c>
      <c r="BZ37">
        <v>0</v>
      </c>
      <c r="CA37">
        <v>398.52</v>
      </c>
      <c r="CB37">
        <v>-5.76</v>
      </c>
      <c r="CC37">
        <v>30.187000000000001</v>
      </c>
      <c r="CD37">
        <v>35.625</v>
      </c>
      <c r="CE37">
        <v>33.436999999999998</v>
      </c>
      <c r="CF37">
        <v>33.686999999999998</v>
      </c>
      <c r="CG37">
        <v>30.937000000000001</v>
      </c>
      <c r="CH37">
        <v>0</v>
      </c>
      <c r="CI37">
        <v>0</v>
      </c>
      <c r="CJ37">
        <v>0</v>
      </c>
      <c r="CK37">
        <v>1689806640</v>
      </c>
      <c r="CL37">
        <v>0</v>
      </c>
      <c r="CM37">
        <v>1689805378</v>
      </c>
      <c r="CN37" t="s">
        <v>354</v>
      </c>
      <c r="CO37">
        <v>1689805378</v>
      </c>
      <c r="CP37">
        <v>1689805370</v>
      </c>
      <c r="CQ37">
        <v>42</v>
      </c>
      <c r="CR37">
        <v>0.308</v>
      </c>
      <c r="CS37">
        <v>3.0000000000000001E-3</v>
      </c>
      <c r="CT37">
        <v>-3.903</v>
      </c>
      <c r="CU37">
        <v>-9.4E-2</v>
      </c>
      <c r="CV37">
        <v>410</v>
      </c>
      <c r="CW37">
        <v>14</v>
      </c>
      <c r="CX37">
        <v>0.19</v>
      </c>
      <c r="CY37">
        <v>0.08</v>
      </c>
      <c r="CZ37">
        <v>-2.1094700723000401</v>
      </c>
      <c r="DA37">
        <v>0.71634266310750305</v>
      </c>
      <c r="DB37">
        <v>9.4168629899738399E-2</v>
      </c>
      <c r="DC37">
        <v>1</v>
      </c>
      <c r="DD37">
        <v>399.06390476190501</v>
      </c>
      <c r="DE37">
        <v>0.23314285714352001</v>
      </c>
      <c r="DF37">
        <v>4.0003457900427003E-2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2.6570800000000001</v>
      </c>
      <c r="DP37">
        <v>2.8296999999999999</v>
      </c>
      <c r="DQ37">
        <v>9.6606499999999998E-2</v>
      </c>
      <c r="DR37">
        <v>9.6057600000000007E-2</v>
      </c>
      <c r="DS37">
        <v>8.3087900000000006E-2</v>
      </c>
      <c r="DT37">
        <v>7.9392400000000002E-2</v>
      </c>
      <c r="DU37">
        <v>28845.599999999999</v>
      </c>
      <c r="DV37">
        <v>30141.3</v>
      </c>
      <c r="DW37">
        <v>29648.7</v>
      </c>
      <c r="DX37">
        <v>31069.9</v>
      </c>
      <c r="DY37">
        <v>35610.699999999997</v>
      </c>
      <c r="DZ37">
        <v>37467.199999999997</v>
      </c>
      <c r="EA37">
        <v>40685.300000000003</v>
      </c>
      <c r="EB37">
        <v>43072.6</v>
      </c>
      <c r="EC37">
        <v>1.88445</v>
      </c>
      <c r="ED37">
        <v>2.3624499999999999</v>
      </c>
      <c r="EE37">
        <v>5.1409000000000003E-2</v>
      </c>
      <c r="EF37">
        <v>0</v>
      </c>
      <c r="EG37">
        <v>17.97</v>
      </c>
      <c r="EH37">
        <v>999.9</v>
      </c>
      <c r="EI37">
        <v>44.695</v>
      </c>
      <c r="EJ37">
        <v>24.248999999999999</v>
      </c>
      <c r="EK37">
        <v>13.4186</v>
      </c>
      <c r="EL37">
        <v>61.051099999999998</v>
      </c>
      <c r="EM37">
        <v>16.8429</v>
      </c>
      <c r="EN37">
        <v>1</v>
      </c>
      <c r="EO37">
        <v>-0.48171999999999998</v>
      </c>
      <c r="EP37">
        <v>0.109886</v>
      </c>
      <c r="EQ37">
        <v>20.303899999999999</v>
      </c>
      <c r="ER37">
        <v>5.2415500000000002</v>
      </c>
      <c r="ES37">
        <v>11.8277</v>
      </c>
      <c r="ET37">
        <v>4.9829999999999997</v>
      </c>
      <c r="EU37">
        <v>3.2989999999999999</v>
      </c>
      <c r="EV37">
        <v>67.599999999999994</v>
      </c>
      <c r="EW37">
        <v>9999</v>
      </c>
      <c r="EX37">
        <v>4537.7</v>
      </c>
      <c r="EY37">
        <v>184.8</v>
      </c>
      <c r="EZ37">
        <v>1.8733200000000001</v>
      </c>
      <c r="FA37">
        <v>1.87897</v>
      </c>
      <c r="FB37">
        <v>1.87927</v>
      </c>
      <c r="FC37">
        <v>1.87988</v>
      </c>
      <c r="FD37">
        <v>1.87751</v>
      </c>
      <c r="FE37">
        <v>1.8768</v>
      </c>
      <c r="FF37">
        <v>1.8772899999999999</v>
      </c>
      <c r="FG37">
        <v>1.87487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-3.9009999999999998</v>
      </c>
      <c r="FV37">
        <v>-9.4200000000000006E-2</v>
      </c>
      <c r="FW37">
        <v>-3.9029193147824999</v>
      </c>
      <c r="FX37">
        <v>1.4527828764109799E-4</v>
      </c>
      <c r="FY37">
        <v>-4.3579519040863002E-7</v>
      </c>
      <c r="FZ37">
        <v>2.0799061152897499E-10</v>
      </c>
      <c r="GA37">
        <v>-9.4254545454546701E-2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21</v>
      </c>
      <c r="GJ37">
        <v>21.1</v>
      </c>
      <c r="GK37">
        <v>1.0339400000000001</v>
      </c>
      <c r="GL37">
        <v>2.5354000000000001</v>
      </c>
      <c r="GM37">
        <v>1.54541</v>
      </c>
      <c r="GN37">
        <v>2.2875999999999999</v>
      </c>
      <c r="GO37">
        <v>1.5979000000000001</v>
      </c>
      <c r="GP37">
        <v>2.4255399999999998</v>
      </c>
      <c r="GQ37">
        <v>26.685300000000002</v>
      </c>
      <c r="GR37">
        <v>14.2721</v>
      </c>
      <c r="GS37">
        <v>18</v>
      </c>
      <c r="GT37">
        <v>386.334</v>
      </c>
      <c r="GU37">
        <v>669.69899999999996</v>
      </c>
      <c r="GV37">
        <v>18.576699999999999</v>
      </c>
      <c r="GW37">
        <v>20.471699999999998</v>
      </c>
      <c r="GX37">
        <v>29.999700000000001</v>
      </c>
      <c r="GY37">
        <v>20.6724</v>
      </c>
      <c r="GZ37">
        <v>20.657</v>
      </c>
      <c r="HA37">
        <v>20.756799999999998</v>
      </c>
      <c r="HB37">
        <v>0</v>
      </c>
      <c r="HC37">
        <v>-30</v>
      </c>
      <c r="HD37">
        <v>18.621600000000001</v>
      </c>
      <c r="HE37">
        <v>399.11799999999999</v>
      </c>
      <c r="HF37">
        <v>0</v>
      </c>
      <c r="HG37">
        <v>100.932</v>
      </c>
      <c r="HH37">
        <v>99.853899999999996</v>
      </c>
    </row>
    <row r="38" spans="1:216" x14ac:dyDescent="0.2">
      <c r="A38">
        <v>20</v>
      </c>
      <c r="B38">
        <v>1689806757.0999999</v>
      </c>
      <c r="C38">
        <v>1226.0999999046301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1689806757.0999999</v>
      </c>
      <c r="M38">
        <f t="shared" si="0"/>
        <v>1.5631944297213299E-3</v>
      </c>
      <c r="N38">
        <f t="shared" si="1"/>
        <v>1.5631944297213298</v>
      </c>
      <c r="O38">
        <f t="shared" si="2"/>
        <v>10.669224401234981</v>
      </c>
      <c r="P38">
        <f t="shared" si="3"/>
        <v>399.68900000000002</v>
      </c>
      <c r="Q38">
        <f t="shared" si="4"/>
        <v>293.65885639377524</v>
      </c>
      <c r="R38">
        <f t="shared" si="5"/>
        <v>29.763393896282853</v>
      </c>
      <c r="S38">
        <f t="shared" si="6"/>
        <v>40.509934858084407</v>
      </c>
      <c r="T38">
        <f t="shared" si="7"/>
        <v>0.17255984052418383</v>
      </c>
      <c r="U38">
        <f t="shared" si="8"/>
        <v>4.0982829831627203</v>
      </c>
      <c r="V38">
        <f t="shared" si="9"/>
        <v>0.16862268330782124</v>
      </c>
      <c r="W38">
        <f t="shared" si="10"/>
        <v>0.10573543308927282</v>
      </c>
      <c r="X38">
        <f t="shared" si="11"/>
        <v>297.71259299999997</v>
      </c>
      <c r="Y38">
        <f t="shared" si="12"/>
        <v>19.979588061881458</v>
      </c>
      <c r="Z38">
        <f t="shared" si="13"/>
        <v>19.979588061881458</v>
      </c>
      <c r="AA38">
        <f t="shared" si="14"/>
        <v>2.3436485721853839</v>
      </c>
      <c r="AB38">
        <f t="shared" si="15"/>
        <v>64.494321064994281</v>
      </c>
      <c r="AC38">
        <f t="shared" si="16"/>
        <v>1.4215152014818799</v>
      </c>
      <c r="AD38">
        <f t="shared" si="17"/>
        <v>2.2040935977128053</v>
      </c>
      <c r="AE38">
        <f t="shared" si="18"/>
        <v>0.92213337070350399</v>
      </c>
      <c r="AF38">
        <f t="shared" si="19"/>
        <v>-68.936874350710653</v>
      </c>
      <c r="AG38">
        <f t="shared" si="20"/>
        <v>-218.18216159882854</v>
      </c>
      <c r="AH38">
        <f t="shared" si="21"/>
        <v>-10.647417838764069</v>
      </c>
      <c r="AI38">
        <f t="shared" si="22"/>
        <v>-5.3860788303268237E-2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55308.552259238095</v>
      </c>
      <c r="AO38">
        <f t="shared" si="26"/>
        <v>1800.07</v>
      </c>
      <c r="AP38">
        <f t="shared" si="27"/>
        <v>1517.4584999999997</v>
      </c>
      <c r="AQ38">
        <f t="shared" si="28"/>
        <v>0.8429997166776847</v>
      </c>
      <c r="AR38">
        <f t="shared" si="29"/>
        <v>0.16538945318793158</v>
      </c>
      <c r="AS38">
        <v>1689806757.0999999</v>
      </c>
      <c r="AT38">
        <v>399.68900000000002</v>
      </c>
      <c r="AU38">
        <v>406.58</v>
      </c>
      <c r="AV38">
        <v>14.0253</v>
      </c>
      <c r="AW38">
        <v>13.084899999999999</v>
      </c>
      <c r="AX38">
        <v>403.59</v>
      </c>
      <c r="AY38">
        <v>14.1196</v>
      </c>
      <c r="AZ38">
        <v>400.23200000000003</v>
      </c>
      <c r="BA38">
        <v>101.254</v>
      </c>
      <c r="BB38">
        <v>9.9639599999999995E-2</v>
      </c>
      <c r="BC38">
        <v>18.992100000000001</v>
      </c>
      <c r="BD38">
        <v>19.212499999999999</v>
      </c>
      <c r="BE38">
        <v>999.9</v>
      </c>
      <c r="BF38">
        <v>0</v>
      </c>
      <c r="BG38">
        <v>0</v>
      </c>
      <c r="BH38">
        <v>10056.9</v>
      </c>
      <c r="BI38">
        <v>0</v>
      </c>
      <c r="BJ38">
        <v>350.17099999999999</v>
      </c>
      <c r="BK38">
        <v>-6.8910200000000001</v>
      </c>
      <c r="BL38">
        <v>405.37400000000002</v>
      </c>
      <c r="BM38">
        <v>411.97</v>
      </c>
      <c r="BN38">
        <v>0.94042000000000003</v>
      </c>
      <c r="BO38">
        <v>406.58</v>
      </c>
      <c r="BP38">
        <v>13.084899999999999</v>
      </c>
      <c r="BQ38">
        <v>1.42012</v>
      </c>
      <c r="BR38">
        <v>1.3249</v>
      </c>
      <c r="BS38">
        <v>12.1342</v>
      </c>
      <c r="BT38">
        <v>11.084300000000001</v>
      </c>
      <c r="BU38">
        <v>1800.07</v>
      </c>
      <c r="BV38">
        <v>0.90000800000000003</v>
      </c>
      <c r="BW38">
        <v>9.9991499999999997E-2</v>
      </c>
      <c r="BX38">
        <v>0</v>
      </c>
      <c r="BY38">
        <v>2.7949999999999999</v>
      </c>
      <c r="BZ38">
        <v>0</v>
      </c>
      <c r="CA38">
        <v>5495.45</v>
      </c>
      <c r="CB38">
        <v>17200.3</v>
      </c>
      <c r="CC38">
        <v>31.812000000000001</v>
      </c>
      <c r="CD38">
        <v>35.375</v>
      </c>
      <c r="CE38">
        <v>33.625</v>
      </c>
      <c r="CF38">
        <v>33.436999999999998</v>
      </c>
      <c r="CG38">
        <v>31.75</v>
      </c>
      <c r="CH38">
        <v>1620.08</v>
      </c>
      <c r="CI38">
        <v>179.99</v>
      </c>
      <c r="CJ38">
        <v>0</v>
      </c>
      <c r="CK38">
        <v>1689806761.2</v>
      </c>
      <c r="CL38">
        <v>0</v>
      </c>
      <c r="CM38">
        <v>1689805378</v>
      </c>
      <c r="CN38" t="s">
        <v>354</v>
      </c>
      <c r="CO38">
        <v>1689805378</v>
      </c>
      <c r="CP38">
        <v>1689805370</v>
      </c>
      <c r="CQ38">
        <v>42</v>
      </c>
      <c r="CR38">
        <v>0.308</v>
      </c>
      <c r="CS38">
        <v>3.0000000000000001E-3</v>
      </c>
      <c r="CT38">
        <v>-3.903</v>
      </c>
      <c r="CU38">
        <v>-9.4E-2</v>
      </c>
      <c r="CV38">
        <v>410</v>
      </c>
      <c r="CW38">
        <v>14</v>
      </c>
      <c r="CX38">
        <v>0.19</v>
      </c>
      <c r="CY38">
        <v>0.08</v>
      </c>
      <c r="CZ38">
        <v>10.2491327440198</v>
      </c>
      <c r="DA38">
        <v>2.0904908937203501</v>
      </c>
      <c r="DB38">
        <v>0.22053166189934001</v>
      </c>
      <c r="DC38">
        <v>0</v>
      </c>
      <c r="DD38">
        <v>406.39044999999999</v>
      </c>
      <c r="DE38">
        <v>1.60633082706709</v>
      </c>
      <c r="DF38">
        <v>0.157591076841293</v>
      </c>
      <c r="DG38">
        <v>-1</v>
      </c>
      <c r="DH38">
        <v>1799.9471428571401</v>
      </c>
      <c r="DI38">
        <v>-0.152447266957949</v>
      </c>
      <c r="DJ38">
        <v>0.145606869838698</v>
      </c>
      <c r="DK38">
        <v>1</v>
      </c>
      <c r="DL38">
        <v>1</v>
      </c>
      <c r="DM38">
        <v>2</v>
      </c>
      <c r="DN38" t="s">
        <v>397</v>
      </c>
      <c r="DO38">
        <v>2.6570999999999998</v>
      </c>
      <c r="DP38">
        <v>2.8299300000000001</v>
      </c>
      <c r="DQ38">
        <v>9.65728E-2</v>
      </c>
      <c r="DR38">
        <v>9.7448699999999999E-2</v>
      </c>
      <c r="DS38">
        <v>8.3214300000000005E-2</v>
      </c>
      <c r="DT38">
        <v>7.9073400000000002E-2</v>
      </c>
      <c r="DU38">
        <v>28852.799999999999</v>
      </c>
      <c r="DV38">
        <v>30099.200000000001</v>
      </c>
      <c r="DW38">
        <v>29654.6</v>
      </c>
      <c r="DX38">
        <v>31073.9</v>
      </c>
      <c r="DY38">
        <v>35612.699999999997</v>
      </c>
      <c r="DZ38">
        <v>37486.199999999997</v>
      </c>
      <c r="EA38">
        <v>40693.599999999999</v>
      </c>
      <c r="EB38">
        <v>43079.3</v>
      </c>
      <c r="EC38">
        <v>1.8856999999999999</v>
      </c>
      <c r="ED38">
        <v>2.36443</v>
      </c>
      <c r="EE38">
        <v>7.9385899999999995E-2</v>
      </c>
      <c r="EF38">
        <v>0</v>
      </c>
      <c r="EG38">
        <v>17.896100000000001</v>
      </c>
      <c r="EH38">
        <v>999.9</v>
      </c>
      <c r="EI38">
        <v>44.683</v>
      </c>
      <c r="EJ38">
        <v>24.169</v>
      </c>
      <c r="EK38">
        <v>13.353</v>
      </c>
      <c r="EL38">
        <v>60.1111</v>
      </c>
      <c r="EM38">
        <v>17.475999999999999</v>
      </c>
      <c r="EN38">
        <v>1</v>
      </c>
      <c r="EO38">
        <v>-0.48850900000000003</v>
      </c>
      <c r="EP38">
        <v>0.39129399999999998</v>
      </c>
      <c r="EQ38">
        <v>20.287800000000001</v>
      </c>
      <c r="ER38">
        <v>5.2418500000000003</v>
      </c>
      <c r="ES38">
        <v>11.826499999999999</v>
      </c>
      <c r="ET38">
        <v>4.9817</v>
      </c>
      <c r="EU38">
        <v>3.2989999999999999</v>
      </c>
      <c r="EV38">
        <v>67.599999999999994</v>
      </c>
      <c r="EW38">
        <v>9999</v>
      </c>
      <c r="EX38">
        <v>4540.5</v>
      </c>
      <c r="EY38">
        <v>184.8</v>
      </c>
      <c r="EZ38">
        <v>1.8733200000000001</v>
      </c>
      <c r="FA38">
        <v>1.87897</v>
      </c>
      <c r="FB38">
        <v>1.87927</v>
      </c>
      <c r="FC38">
        <v>1.87988</v>
      </c>
      <c r="FD38">
        <v>1.87748</v>
      </c>
      <c r="FE38">
        <v>1.8768100000000001</v>
      </c>
      <c r="FF38">
        <v>1.8772899999999999</v>
      </c>
      <c r="FG38">
        <v>1.87487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-3.9009999999999998</v>
      </c>
      <c r="FV38">
        <v>-9.4299999999999995E-2</v>
      </c>
      <c r="FW38">
        <v>-3.9029193147824999</v>
      </c>
      <c r="FX38">
        <v>1.4527828764109799E-4</v>
      </c>
      <c r="FY38">
        <v>-4.3579519040863002E-7</v>
      </c>
      <c r="FZ38">
        <v>2.0799061152897499E-10</v>
      </c>
      <c r="GA38">
        <v>-9.4254545454546701E-2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23</v>
      </c>
      <c r="GJ38">
        <v>23.1</v>
      </c>
      <c r="GK38">
        <v>1.0498000000000001</v>
      </c>
      <c r="GL38">
        <v>2.5415000000000001</v>
      </c>
      <c r="GM38">
        <v>1.54541</v>
      </c>
      <c r="GN38">
        <v>2.2863799999999999</v>
      </c>
      <c r="GO38">
        <v>1.5979000000000001</v>
      </c>
      <c r="GP38">
        <v>2.2875999999999999</v>
      </c>
      <c r="GQ38">
        <v>26.499199999999998</v>
      </c>
      <c r="GR38">
        <v>14.2021</v>
      </c>
      <c r="GS38">
        <v>18</v>
      </c>
      <c r="GT38">
        <v>386.16800000000001</v>
      </c>
      <c r="GU38">
        <v>669.85</v>
      </c>
      <c r="GV38">
        <v>18.131599999999999</v>
      </c>
      <c r="GW38">
        <v>20.372199999999999</v>
      </c>
      <c r="GX38">
        <v>29.9998</v>
      </c>
      <c r="GY38">
        <v>20.567499999999999</v>
      </c>
      <c r="GZ38">
        <v>20.548300000000001</v>
      </c>
      <c r="HA38">
        <v>21.081099999999999</v>
      </c>
      <c r="HB38">
        <v>0</v>
      </c>
      <c r="HC38">
        <v>-30</v>
      </c>
      <c r="HD38">
        <v>18.1309</v>
      </c>
      <c r="HE38">
        <v>406.78199999999998</v>
      </c>
      <c r="HF38">
        <v>0</v>
      </c>
      <c r="HG38">
        <v>100.953</v>
      </c>
      <c r="HH38">
        <v>99.868200000000002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2023-07-19T14:46:06Z</dcterms:created>
  <dcterms:modified xsi:type="dcterms:W3CDTF">2023-07-25T18:17:34Z</dcterms:modified>
</cp:coreProperties>
</file>