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1AC7428C-B022-F040-9C81-A74943A428B7}" xr6:coauthVersionLast="47" xr6:coauthVersionMax="47" xr10:uidLastSave="{00000000-0000-0000-0000-000000000000}"/>
  <bookViews>
    <workbookView xWindow="240" yWindow="760" windowWidth="18000" windowHeight="136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N38" i="1" s="1"/>
  <c r="M38" i="1" s="1"/>
  <c r="AM38" i="1"/>
  <c r="AD38" i="1"/>
  <c r="AC38" i="1"/>
  <c r="U38" i="1"/>
  <c r="AR37" i="1"/>
  <c r="AQ37" i="1"/>
  <c r="AO37" i="1"/>
  <c r="AP37" i="1" s="1"/>
  <c r="AN37" i="1"/>
  <c r="AL37" i="1"/>
  <c r="AD37" i="1"/>
  <c r="AC37" i="1"/>
  <c r="AB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O35" i="1"/>
  <c r="X35" i="1" s="1"/>
  <c r="AN35" i="1"/>
  <c r="AL35" i="1" s="1"/>
  <c r="P35" i="1" s="1"/>
  <c r="AD35" i="1"/>
  <c r="AC35" i="1"/>
  <c r="AB35" i="1" s="1"/>
  <c r="U35" i="1"/>
  <c r="AR34" i="1"/>
  <c r="AQ34" i="1"/>
  <c r="AO34" i="1"/>
  <c r="AP34" i="1" s="1"/>
  <c r="AN34" i="1"/>
  <c r="AL34" i="1" s="1"/>
  <c r="AM34" i="1"/>
  <c r="AD34" i="1"/>
  <c r="AC34" i="1"/>
  <c r="AB34" i="1" s="1"/>
  <c r="U34" i="1"/>
  <c r="AR33" i="1"/>
  <c r="AQ33" i="1"/>
  <c r="AO33" i="1"/>
  <c r="AP33" i="1" s="1"/>
  <c r="AN33" i="1"/>
  <c r="AL33" i="1"/>
  <c r="AD33" i="1"/>
  <c r="AC33" i="1"/>
  <c r="AB33" i="1"/>
  <c r="U33" i="1"/>
  <c r="S33" i="1"/>
  <c r="AR32" i="1"/>
  <c r="AQ32" i="1"/>
  <c r="AO32" i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O31" i="1"/>
  <c r="AP31" i="1" s="1"/>
  <c r="AN31" i="1"/>
  <c r="AL31" i="1" s="1"/>
  <c r="AD31" i="1"/>
  <c r="AC31" i="1"/>
  <c r="AB31" i="1" s="1"/>
  <c r="U31" i="1"/>
  <c r="P31" i="1"/>
  <c r="O31" i="1"/>
  <c r="AR30" i="1"/>
  <c r="AQ30" i="1"/>
  <c r="AO30" i="1"/>
  <c r="AP30" i="1" s="1"/>
  <c r="AN30" i="1"/>
  <c r="AL30" i="1" s="1"/>
  <c r="AM30" i="1"/>
  <c r="AD30" i="1"/>
  <c r="AC30" i="1"/>
  <c r="AB30" i="1" s="1"/>
  <c r="U30" i="1"/>
  <c r="O30" i="1"/>
  <c r="N30" i="1"/>
  <c r="M30" i="1" s="1"/>
  <c r="AR29" i="1"/>
  <c r="AQ29" i="1"/>
  <c r="AO29" i="1"/>
  <c r="AP29" i="1" s="1"/>
  <c r="AN29" i="1"/>
  <c r="AL29" i="1"/>
  <c r="AD29" i="1"/>
  <c r="AC29" i="1"/>
  <c r="AB29" i="1"/>
  <c r="U29" i="1"/>
  <c r="S29" i="1"/>
  <c r="AR28" i="1"/>
  <c r="AQ28" i="1"/>
  <c r="AO28" i="1"/>
  <c r="AN28" i="1"/>
  <c r="AL28" i="1"/>
  <c r="N28" i="1" s="1"/>
  <c r="M28" i="1" s="1"/>
  <c r="AD28" i="1"/>
  <c r="AC28" i="1"/>
  <c r="AB28" i="1" s="1"/>
  <c r="U28" i="1"/>
  <c r="S28" i="1"/>
  <c r="O28" i="1"/>
  <c r="AR27" i="1"/>
  <c r="AQ27" i="1"/>
  <c r="AP27" i="1" s="1"/>
  <c r="AO27" i="1"/>
  <c r="AN27" i="1"/>
  <c r="AL27" i="1" s="1"/>
  <c r="P27" i="1" s="1"/>
  <c r="AM27" i="1"/>
  <c r="AD27" i="1"/>
  <c r="AC27" i="1"/>
  <c r="AB27" i="1" s="1"/>
  <c r="X27" i="1"/>
  <c r="U27" i="1"/>
  <c r="O27" i="1"/>
  <c r="AR26" i="1"/>
  <c r="AQ26" i="1"/>
  <c r="AO26" i="1"/>
  <c r="AN26" i="1"/>
  <c r="AL26" i="1" s="1"/>
  <c r="P26" i="1" s="1"/>
  <c r="AM26" i="1"/>
  <c r="AD26" i="1"/>
  <c r="AC26" i="1"/>
  <c r="U26" i="1"/>
  <c r="AR25" i="1"/>
  <c r="AQ25" i="1"/>
  <c r="AO25" i="1"/>
  <c r="AP25" i="1" s="1"/>
  <c r="AN25" i="1"/>
  <c r="AL25" i="1"/>
  <c r="AD25" i="1"/>
  <c r="AC25" i="1"/>
  <c r="AB25" i="1"/>
  <c r="U25" i="1"/>
  <c r="AR24" i="1"/>
  <c r="AQ24" i="1"/>
  <c r="AO24" i="1"/>
  <c r="AN24" i="1"/>
  <c r="AL24" i="1" s="1"/>
  <c r="AD24" i="1"/>
  <c r="AC24" i="1"/>
  <c r="AB24" i="1" s="1"/>
  <c r="U24" i="1"/>
  <c r="S24" i="1"/>
  <c r="AR23" i="1"/>
  <c r="AQ23" i="1"/>
  <c r="AO23" i="1"/>
  <c r="AP23" i="1" s="1"/>
  <c r="AN23" i="1"/>
  <c r="AM23" i="1"/>
  <c r="AL23" i="1"/>
  <c r="S23" i="1" s="1"/>
  <c r="AD23" i="1"/>
  <c r="AC23" i="1"/>
  <c r="AB23" i="1" s="1"/>
  <c r="X23" i="1"/>
  <c r="U23" i="1"/>
  <c r="P23" i="1"/>
  <c r="O23" i="1"/>
  <c r="AR22" i="1"/>
  <c r="AQ22" i="1"/>
  <c r="AO22" i="1"/>
  <c r="AN22" i="1"/>
  <c r="AL22" i="1" s="1"/>
  <c r="P22" i="1" s="1"/>
  <c r="AM22" i="1"/>
  <c r="AD22" i="1"/>
  <c r="AC22" i="1"/>
  <c r="AB22" i="1" s="1"/>
  <c r="U22" i="1"/>
  <c r="N22" i="1"/>
  <c r="M22" i="1"/>
  <c r="AF22" i="1" s="1"/>
  <c r="AR21" i="1"/>
  <c r="AQ21" i="1"/>
  <c r="AP21" i="1" s="1"/>
  <c r="AO21" i="1"/>
  <c r="AN21" i="1"/>
  <c r="AM21" i="1"/>
  <c r="AL21" i="1"/>
  <c r="AD21" i="1"/>
  <c r="AC21" i="1"/>
  <c r="AB21" i="1"/>
  <c r="X21" i="1"/>
  <c r="U21" i="1"/>
  <c r="S21" i="1"/>
  <c r="P21" i="1"/>
  <c r="AR20" i="1"/>
  <c r="AQ20" i="1"/>
  <c r="AO20" i="1"/>
  <c r="AN20" i="1"/>
  <c r="AL20" i="1" s="1"/>
  <c r="AD20" i="1"/>
  <c r="AB20" i="1" s="1"/>
  <c r="AC20" i="1"/>
  <c r="U20" i="1"/>
  <c r="O20" i="1"/>
  <c r="N20" i="1"/>
  <c r="M20" i="1" s="1"/>
  <c r="AF20" i="1" s="1"/>
  <c r="AR19" i="1"/>
  <c r="AQ19" i="1"/>
  <c r="AP19" i="1" s="1"/>
  <c r="AO19" i="1"/>
  <c r="AN19" i="1"/>
  <c r="AL19" i="1"/>
  <c r="AD19" i="1"/>
  <c r="AC19" i="1"/>
  <c r="AB19" i="1"/>
  <c r="X19" i="1"/>
  <c r="U19" i="1"/>
  <c r="AF38" i="1" l="1"/>
  <c r="Y23" i="1"/>
  <c r="Z23" i="1" s="1"/>
  <c r="AF30" i="1"/>
  <c r="N24" i="1"/>
  <c r="M24" i="1" s="1"/>
  <c r="AM24" i="1"/>
  <c r="P24" i="1"/>
  <c r="P25" i="1"/>
  <c r="O25" i="1"/>
  <c r="N25" i="1"/>
  <c r="M25" i="1" s="1"/>
  <c r="O26" i="1"/>
  <c r="P29" i="1"/>
  <c r="O29" i="1"/>
  <c r="N29" i="1"/>
  <c r="M29" i="1" s="1"/>
  <c r="P37" i="1"/>
  <c r="O37" i="1"/>
  <c r="N37" i="1"/>
  <c r="M37" i="1" s="1"/>
  <c r="AM37" i="1"/>
  <c r="O24" i="1"/>
  <c r="AP24" i="1"/>
  <c r="X24" i="1"/>
  <c r="AM25" i="1"/>
  <c r="S26" i="1"/>
  <c r="AF28" i="1"/>
  <c r="AM29" i="1"/>
  <c r="P33" i="1"/>
  <c r="O33" i="1"/>
  <c r="N33" i="1"/>
  <c r="M33" i="1" s="1"/>
  <c r="AM33" i="1"/>
  <c r="O35" i="1"/>
  <c r="AB38" i="1"/>
  <c r="AP22" i="1"/>
  <c r="X22" i="1"/>
  <c r="S19" i="1"/>
  <c r="N19" i="1"/>
  <c r="M19" i="1" s="1"/>
  <c r="AP26" i="1"/>
  <c r="X26" i="1"/>
  <c r="AM20" i="1"/>
  <c r="P20" i="1"/>
  <c r="AF36" i="1"/>
  <c r="AP20" i="1"/>
  <c r="X20" i="1"/>
  <c r="S35" i="1"/>
  <c r="N35" i="1"/>
  <c r="M35" i="1" s="1"/>
  <c r="AM35" i="1"/>
  <c r="Y19" i="1"/>
  <c r="Z19" i="1" s="1"/>
  <c r="O19" i="1"/>
  <c r="S27" i="1"/>
  <c r="N27" i="1"/>
  <c r="M27" i="1" s="1"/>
  <c r="P19" i="1"/>
  <c r="S20" i="1"/>
  <c r="O21" i="1"/>
  <c r="N21" i="1"/>
  <c r="M21" i="1" s="1"/>
  <c r="O22" i="1"/>
  <c r="S25" i="1"/>
  <c r="AB26" i="1"/>
  <c r="P30" i="1"/>
  <c r="S30" i="1"/>
  <c r="X31" i="1"/>
  <c r="AP32" i="1"/>
  <c r="AP28" i="1"/>
  <c r="X28" i="1"/>
  <c r="S31" i="1"/>
  <c r="N31" i="1"/>
  <c r="M31" i="1" s="1"/>
  <c r="AM31" i="1"/>
  <c r="AM19" i="1"/>
  <c r="AF32" i="1"/>
  <c r="AP35" i="1"/>
  <c r="P38" i="1"/>
  <c r="O38" i="1"/>
  <c r="S38" i="1"/>
  <c r="P34" i="1"/>
  <c r="O34" i="1"/>
  <c r="S34" i="1"/>
  <c r="S22" i="1"/>
  <c r="N26" i="1"/>
  <c r="M26" i="1" s="1"/>
  <c r="N34" i="1"/>
  <c r="M34" i="1" s="1"/>
  <c r="N23" i="1"/>
  <c r="M23" i="1" s="1"/>
  <c r="P28" i="1"/>
  <c r="P32" i="1"/>
  <c r="X32" i="1"/>
  <c r="P36" i="1"/>
  <c r="X36" i="1"/>
  <c r="X30" i="1"/>
  <c r="X34" i="1"/>
  <c r="X38" i="1"/>
  <c r="AM28" i="1"/>
  <c r="AM32" i="1"/>
  <c r="AM36" i="1"/>
  <c r="X25" i="1"/>
  <c r="X29" i="1"/>
  <c r="X33" i="1"/>
  <c r="X37" i="1"/>
  <c r="Y34" i="1" l="1"/>
  <c r="Z34" i="1" s="1"/>
  <c r="Y22" i="1"/>
  <c r="Z22" i="1" s="1"/>
  <c r="V24" i="1"/>
  <c r="T24" i="1" s="1"/>
  <c r="W24" i="1" s="1"/>
  <c r="Q24" i="1" s="1"/>
  <c r="R24" i="1" s="1"/>
  <c r="AF24" i="1"/>
  <c r="AA23" i="1"/>
  <c r="AE23" i="1" s="1"/>
  <c r="AH23" i="1"/>
  <c r="AI23" i="1" s="1"/>
  <c r="Y38" i="1"/>
  <c r="Z38" i="1" s="1"/>
  <c r="V23" i="1"/>
  <c r="T23" i="1" s="1"/>
  <c r="W23" i="1" s="1"/>
  <c r="Q23" i="1" s="1"/>
  <c r="R23" i="1" s="1"/>
  <c r="AF23" i="1"/>
  <c r="V27" i="1"/>
  <c r="T27" i="1" s="1"/>
  <c r="W27" i="1" s="1"/>
  <c r="Q27" i="1" s="1"/>
  <c r="R27" i="1" s="1"/>
  <c r="AF27" i="1"/>
  <c r="V35" i="1"/>
  <c r="T35" i="1" s="1"/>
  <c r="W35" i="1" s="1"/>
  <c r="Q35" i="1" s="1"/>
  <c r="R35" i="1" s="1"/>
  <c r="AF35" i="1"/>
  <c r="Y35" i="1"/>
  <c r="Z35" i="1" s="1"/>
  <c r="Y37" i="1"/>
  <c r="Z37" i="1" s="1"/>
  <c r="AF31" i="1"/>
  <c r="Y26" i="1"/>
  <c r="Z26" i="1" s="1"/>
  <c r="Y33" i="1"/>
  <c r="Z33" i="1" s="1"/>
  <c r="Y30" i="1"/>
  <c r="Z30" i="1" s="1"/>
  <c r="AF34" i="1"/>
  <c r="V34" i="1"/>
  <c r="T34" i="1" s="1"/>
  <c r="W34" i="1" s="1"/>
  <c r="Q34" i="1" s="1"/>
  <c r="R34" i="1" s="1"/>
  <c r="Y20" i="1"/>
  <c r="Z20" i="1" s="1"/>
  <c r="AF37" i="1"/>
  <c r="V37" i="1"/>
  <c r="T37" i="1" s="1"/>
  <c r="W37" i="1" s="1"/>
  <c r="Q37" i="1" s="1"/>
  <c r="R37" i="1" s="1"/>
  <c r="AF25" i="1"/>
  <c r="V25" i="1"/>
  <c r="T25" i="1" s="1"/>
  <c r="W25" i="1" s="1"/>
  <c r="Q25" i="1" s="1"/>
  <c r="R25" i="1" s="1"/>
  <c r="Y29" i="1"/>
  <c r="Z29" i="1" s="1"/>
  <c r="Y36" i="1"/>
  <c r="Z36" i="1" s="1"/>
  <c r="AF26" i="1"/>
  <c r="Y28" i="1"/>
  <c r="Z28" i="1" s="1"/>
  <c r="AA19" i="1"/>
  <c r="AE19" i="1" s="1"/>
  <c r="AH19" i="1"/>
  <c r="AG19" i="1"/>
  <c r="V19" i="1"/>
  <c r="T19" i="1" s="1"/>
  <c r="W19" i="1" s="1"/>
  <c r="Q19" i="1" s="1"/>
  <c r="R19" i="1" s="1"/>
  <c r="AF19" i="1"/>
  <c r="Y25" i="1"/>
  <c r="Z25" i="1" s="1"/>
  <c r="AF21" i="1"/>
  <c r="AF33" i="1"/>
  <c r="V33" i="1"/>
  <c r="T33" i="1" s="1"/>
  <c r="W33" i="1" s="1"/>
  <c r="Q33" i="1" s="1"/>
  <c r="R33" i="1" s="1"/>
  <c r="Y21" i="1"/>
  <c r="Z21" i="1" s="1"/>
  <c r="Y32" i="1"/>
  <c r="Z32" i="1" s="1"/>
  <c r="Y24" i="1"/>
  <c r="Z24" i="1" s="1"/>
  <c r="AG23" i="1"/>
  <c r="Y31" i="1"/>
  <c r="Z31" i="1" s="1"/>
  <c r="V31" i="1" s="1"/>
  <c r="T31" i="1" s="1"/>
  <c r="W31" i="1" s="1"/>
  <c r="Q31" i="1" s="1"/>
  <c r="R31" i="1" s="1"/>
  <c r="AF29" i="1"/>
  <c r="V29" i="1"/>
  <c r="T29" i="1" s="1"/>
  <c r="W29" i="1" s="1"/>
  <c r="Q29" i="1" s="1"/>
  <c r="R29" i="1" s="1"/>
  <c r="Y27" i="1"/>
  <c r="Z27" i="1" s="1"/>
  <c r="AH33" i="1" l="1"/>
  <c r="AA33" i="1"/>
  <c r="AE33" i="1" s="1"/>
  <c r="AG33" i="1"/>
  <c r="AH21" i="1"/>
  <c r="AA21" i="1"/>
  <c r="AE21" i="1" s="1"/>
  <c r="AG21" i="1"/>
  <c r="AA36" i="1"/>
  <c r="AE36" i="1" s="1"/>
  <c r="AH36" i="1"/>
  <c r="AI36" i="1" s="1"/>
  <c r="AG36" i="1"/>
  <c r="V36" i="1"/>
  <c r="T36" i="1" s="1"/>
  <c r="W36" i="1" s="1"/>
  <c r="Q36" i="1" s="1"/>
  <c r="R36" i="1" s="1"/>
  <c r="AH20" i="1"/>
  <c r="AG20" i="1"/>
  <c r="AA20" i="1"/>
  <c r="AE20" i="1" s="1"/>
  <c r="V20" i="1"/>
  <c r="T20" i="1" s="1"/>
  <c r="W20" i="1" s="1"/>
  <c r="Q20" i="1" s="1"/>
  <c r="R20" i="1" s="1"/>
  <c r="AH26" i="1"/>
  <c r="AI26" i="1" s="1"/>
  <c r="AA26" i="1"/>
  <c r="AE26" i="1" s="1"/>
  <c r="AG26" i="1"/>
  <c r="AH29" i="1"/>
  <c r="AA29" i="1"/>
  <c r="AE29" i="1" s="1"/>
  <c r="AG29" i="1"/>
  <c r="V21" i="1"/>
  <c r="T21" i="1" s="1"/>
  <c r="W21" i="1" s="1"/>
  <c r="Q21" i="1" s="1"/>
  <c r="R21" i="1" s="1"/>
  <c r="AG24" i="1"/>
  <c r="AH24" i="1"/>
  <c r="AA24" i="1"/>
  <c r="AE24" i="1" s="1"/>
  <c r="AH22" i="1"/>
  <c r="AA22" i="1"/>
  <c r="AE22" i="1" s="1"/>
  <c r="AG22" i="1"/>
  <c r="V22" i="1"/>
  <c r="T22" i="1" s="1"/>
  <c r="W22" i="1" s="1"/>
  <c r="Q22" i="1" s="1"/>
  <c r="R22" i="1" s="1"/>
  <c r="AH25" i="1"/>
  <c r="AI25" i="1" s="1"/>
  <c r="AA25" i="1"/>
  <c r="AE25" i="1" s="1"/>
  <c r="AG25" i="1"/>
  <c r="AH30" i="1"/>
  <c r="AI30" i="1" s="1"/>
  <c r="AA30" i="1"/>
  <c r="AE30" i="1" s="1"/>
  <c r="V30" i="1"/>
  <c r="T30" i="1" s="1"/>
  <c r="W30" i="1" s="1"/>
  <c r="Q30" i="1" s="1"/>
  <c r="R30" i="1" s="1"/>
  <c r="AG30" i="1"/>
  <c r="AH37" i="1"/>
  <c r="AA37" i="1"/>
  <c r="AE37" i="1" s="1"/>
  <c r="AG37" i="1"/>
  <c r="AA31" i="1"/>
  <c r="AE31" i="1" s="1"/>
  <c r="AH31" i="1"/>
  <c r="AI31" i="1" s="1"/>
  <c r="AG31" i="1"/>
  <c r="AI19" i="1"/>
  <c r="AH28" i="1"/>
  <c r="AG28" i="1"/>
  <c r="AA28" i="1"/>
  <c r="AE28" i="1" s="1"/>
  <c r="V28" i="1"/>
  <c r="T28" i="1" s="1"/>
  <c r="W28" i="1" s="1"/>
  <c r="Q28" i="1" s="1"/>
  <c r="R28" i="1" s="1"/>
  <c r="AA27" i="1"/>
  <c r="AE27" i="1" s="1"/>
  <c r="AH27" i="1"/>
  <c r="AI27" i="1" s="1"/>
  <c r="AG27" i="1"/>
  <c r="AA32" i="1"/>
  <c r="AE32" i="1" s="1"/>
  <c r="AG32" i="1"/>
  <c r="AH32" i="1"/>
  <c r="AI32" i="1" s="1"/>
  <c r="V32" i="1"/>
  <c r="T32" i="1" s="1"/>
  <c r="W32" i="1" s="1"/>
  <c r="Q32" i="1" s="1"/>
  <c r="R32" i="1" s="1"/>
  <c r="V26" i="1"/>
  <c r="T26" i="1" s="1"/>
  <c r="W26" i="1" s="1"/>
  <c r="Q26" i="1" s="1"/>
  <c r="R26" i="1" s="1"/>
  <c r="AA35" i="1"/>
  <c r="AE35" i="1" s="1"/>
  <c r="AH35" i="1"/>
  <c r="AI35" i="1" s="1"/>
  <c r="AG35" i="1"/>
  <c r="AH38" i="1"/>
  <c r="AA38" i="1"/>
  <c r="AE38" i="1" s="1"/>
  <c r="V38" i="1"/>
  <c r="T38" i="1" s="1"/>
  <c r="W38" i="1" s="1"/>
  <c r="Q38" i="1" s="1"/>
  <c r="R38" i="1" s="1"/>
  <c r="AG38" i="1"/>
  <c r="AH34" i="1"/>
  <c r="AI34" i="1" s="1"/>
  <c r="AA34" i="1"/>
  <c r="AE34" i="1" s="1"/>
  <c r="AG34" i="1"/>
  <c r="AI24" i="1" l="1"/>
  <c r="AI21" i="1"/>
  <c r="AI37" i="1"/>
  <c r="AI28" i="1"/>
  <c r="AI20" i="1"/>
  <c r="AI38" i="1"/>
  <c r="AI29" i="1"/>
  <c r="AI22" i="1"/>
  <c r="AI33" i="1"/>
</calcChain>
</file>

<file path=xl/sharedStrings.xml><?xml version="1.0" encoding="utf-8"?>
<sst xmlns="http://schemas.openxmlformats.org/spreadsheetml/2006/main" count="1016" uniqueCount="397">
  <si>
    <t>File opened</t>
  </si>
  <si>
    <t>2023-07-19 16:29:33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</si>
  <si>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</si>
  <si>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</si>
  <si>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</si>
  <si>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</si>
  <si>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</si>
  <si>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</si>
  <si>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</si>
  <si>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</si>
  <si>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</si>
  <si>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</si>
  <si>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</si>
  <si>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{"co2bzero": "0.928369", "co2aspan2a": "0.292292", "tbzero": "-0.243059", "h2obspan2": "0", "h2oaspanconc1": "11.65", "co2aspanconc2": "301.4", "h2obspan1": "1.00489", "h2oaspanconc2": "0", "co2bspanconc2": "301.4", "flowazero": "0.29744", "co2bspan2b": "0.29074", "h2oaspan2": "0", "co2bspan2": "-0.0342144", "oxygen": "21", "ssb_ref": "37125.5", "h2oaspan2b": "0.0685964", "co2aspan2": "-0.0349502", "co2aspan2b": "0.289966", "ssa_ref": "34842.2", "h2oaspan1": "1.00591", "flowbzero": "0.38674", "co2bspanconc1": "2473", "h2obspanconc2": "0", "h2obspanconc1": "11.65", "co2azero": "0.925242", "tazero": "-0.14134", "co2bspan1": "1.0021", "h2obspan2a": "0.0687607", "chamberpressurezero": "2.68235", "h2obspan2b": "0.0690967", "co2bspan2a": "0.293064", "h2obzero": "1.0566", "flowmeterzero": "0.996167", "co2aspan1": "1.00226", "h2oazero": "1.04545", "co2aspanconc1": "2473", "h2oaspan2a": "0.0681933"}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</si>
  <si>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</si>
  <si>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</si>
  <si>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</si>
  <si>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</si>
  <si>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</si>
  <si>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</si>
  <si>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</si>
  <si>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</si>
  <si>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</si>
  <si>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</si>
  <si>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</si>
  <si>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</si>
  <si>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</si>
  <si>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16:29:33</t>
  </si>
  <si>
    <t>Stability Definition:	CO2_r (Meas): Std&lt;0.75 Per=20	A (GasEx): Std&lt;0.2 Per=20	Qin (LeafQ): Per=20</t>
  </si>
  <si>
    <t>16:29:37</t>
  </si>
  <si>
    <t>Stability Definition:	CO2_r (Meas): Std&lt;0.75 Per=20	A (GasEx): Std&lt;0.2 Per=20	Qin (LeafQ): Std&lt;1 Per=20</t>
  </si>
  <si>
    <t>16:29:38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</si>
  <si>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</si>
  <si>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</si>
  <si>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</si>
  <si>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</si>
  <si>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</si>
  <si>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</si>
  <si>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</si>
  <si>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</si>
  <si>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</si>
  <si>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</si>
  <si>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</si>
  <si>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</si>
  <si>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</si>
  <si>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</si>
  <si>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</si>
  <si>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</si>
  <si>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</si>
  <si>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</si>
  <si>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</si>
  <si>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</si>
  <si>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</si>
  <si>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</si>
  <si>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</si>
  <si>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</si>
  <si>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</si>
  <si>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</si>
  <si>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</si>
  <si>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</si>
  <si>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</si>
  <si>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</si>
  <si>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</si>
  <si>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</si>
  <si>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</si>
  <si>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</si>
  <si>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</si>
  <si>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</si>
  <si>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</si>
  <si>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</si>
  <si>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</si>
  <si>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</si>
  <si>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</si>
  <si>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</si>
  <si>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</si>
  <si>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</si>
  <si>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</si>
  <si>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</si>
  <si>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</si>
  <si>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</si>
  <si>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</si>
  <si>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</si>
  <si>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</si>
  <si>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</si>
  <si>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</si>
  <si>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</si>
  <si>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</si>
  <si>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</si>
  <si>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</si>
  <si>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</si>
  <si>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</si>
  <si>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4.21283 88.4088 383.197 622.888 854.515 1071.07 1254.15 1351.65</t>
  </si>
  <si>
    <t>Fs_true</t>
  </si>
  <si>
    <t>0.0866402 101.219 403.365 601.184 802.335 1001.14 1202.52 1401.06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</si>
  <si>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</si>
  <si>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</si>
  <si>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</si>
  <si>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</si>
  <si>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</si>
  <si>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</si>
  <si>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</si>
  <si>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</si>
  <si>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</si>
  <si>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</si>
  <si>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</si>
  <si>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</si>
  <si>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</si>
  <si>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</si>
  <si>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</si>
  <si>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</si>
  <si>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</si>
  <si>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</si>
  <si>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</si>
  <si>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</si>
  <si>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</si>
  <si>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</si>
  <si>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</si>
  <si>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</si>
  <si>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</si>
  <si>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</si>
  <si>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</si>
  <si>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</si>
  <si>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</si>
  <si>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</si>
  <si>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</si>
  <si>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</si>
  <si>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</si>
  <si>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</si>
  <si>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</si>
  <si>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</si>
  <si>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</si>
  <si>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</si>
  <si>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</si>
  <si>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</si>
  <si>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</si>
  <si>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</si>
  <si>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</si>
  <si>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</si>
  <si>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</si>
  <si>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</si>
  <si>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</si>
  <si>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</si>
  <si>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</si>
  <si>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</si>
  <si>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</si>
  <si>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</si>
  <si>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</si>
  <si>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</si>
  <si>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</si>
  <si>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</si>
  <si>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</si>
  <si>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</si>
  <si>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</si>
  <si>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</si>
  <si>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</si>
  <si>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</si>
  <si>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</si>
  <si>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</si>
  <si>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</si>
  <si>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</si>
  <si>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</si>
  <si>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</si>
  <si>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</si>
  <si>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</si>
  <si>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</si>
  <si>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</si>
  <si>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</si>
  <si>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</si>
  <si>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</si>
  <si>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</si>
  <si>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</si>
  <si>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</si>
  <si>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</si>
  <si>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</si>
  <si>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</si>
  <si>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</si>
  <si>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</si>
  <si>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</si>
  <si>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</si>
  <si>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</si>
  <si>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</si>
  <si>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</si>
  <si>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</si>
  <si>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</si>
  <si>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</si>
  <si>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</si>
  <si>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</si>
  <si>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</si>
  <si>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</si>
  <si>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</si>
  <si>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</si>
  <si>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</si>
  <si>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</si>
  <si>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</si>
  <si>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</si>
  <si>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</si>
  <si>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</si>
  <si>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</si>
  <si>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</si>
  <si>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</si>
  <si>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</si>
  <si>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</si>
  <si>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</si>
  <si>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</si>
  <si>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</si>
  <si>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</si>
  <si>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</si>
  <si>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</si>
  <si>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</si>
  <si>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</si>
  <si>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</si>
  <si>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</si>
  <si>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</si>
  <si>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</si>
  <si>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</si>
  <si>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</si>
  <si>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</si>
  <si>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</si>
  <si>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</si>
  <si>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</si>
  <si>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</si>
  <si>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</si>
  <si>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</si>
  <si>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</si>
  <si>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</si>
  <si>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</si>
  <si>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</si>
  <si>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</si>
  <si>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</si>
  <si>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</si>
  <si>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</si>
  <si>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</si>
  <si>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</si>
  <si>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</si>
  <si>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</si>
  <si>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</si>
  <si>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</si>
  <si>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</si>
  <si>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</si>
  <si>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</si>
  <si>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</si>
  <si>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</si>
  <si>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</si>
  <si>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</si>
  <si>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</si>
  <si>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</si>
  <si>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</si>
  <si>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</si>
  <si>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</si>
  <si>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</si>
  <si>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</si>
  <si>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</si>
  <si>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</si>
  <si>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</si>
  <si>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</si>
  <si>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</si>
  <si>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</si>
  <si>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</si>
  <si>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</si>
  <si>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</si>
  <si>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</si>
  <si>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</si>
  <si>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</si>
  <si>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</si>
  <si>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</si>
  <si>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</si>
  <si>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</si>
  <si>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</si>
  <si>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</si>
  <si>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</si>
  <si>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</si>
  <si>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</si>
  <si>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</si>
  <si>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</si>
  <si>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</si>
  <si>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</si>
  <si>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</si>
  <si>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</si>
  <si>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</si>
  <si>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</si>
  <si>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</si>
  <si>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</si>
  <si>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</si>
  <si>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</si>
  <si>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</si>
  <si>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</si>
  <si>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</si>
  <si>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</si>
  <si>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</si>
  <si>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</si>
  <si>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</si>
  <si>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</si>
  <si>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</si>
  <si>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</si>
  <si>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</si>
  <si>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</si>
  <si>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</si>
  <si>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</si>
  <si>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</si>
  <si>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</si>
  <si>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</si>
  <si>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</si>
  <si>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</si>
  <si>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</si>
  <si>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</si>
  <si>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</si>
  <si>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</si>
  <si>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</si>
  <si>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</si>
  <si>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</si>
  <si>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</si>
  <si>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</si>
  <si>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</si>
  <si>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</si>
  <si>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</si>
  <si>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</si>
  <si>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</si>
  <si>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</si>
  <si>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</si>
  <si>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</si>
  <si>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</si>
  <si>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</si>
  <si>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</si>
  <si>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</si>
  <si>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</si>
  <si>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</si>
  <si>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</si>
  <si>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</si>
  <si>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</si>
  <si>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</si>
  <si>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</si>
  <si>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</si>
  <si>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</si>
  <si>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</si>
  <si>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</si>
  <si>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</si>
  <si>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</si>
  <si>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</si>
  <si>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</si>
  <si>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</si>
  <si>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</si>
  <si>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</si>
  <si>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</si>
  <si>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</si>
  <si>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</si>
  <si>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</si>
  <si>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17:15:29</t>
  </si>
  <si>
    <t>17:15:29</t>
  </si>
  <si>
    <t>none</t>
  </si>
  <si>
    <t>Lindsey</t>
  </si>
  <si>
    <t>20230719</t>
  </si>
  <si>
    <t>kse</t>
  </si>
  <si>
    <t>RUCH</t>
  </si>
  <si>
    <t>BNL21867</t>
  </si>
  <si>
    <t>17:12:43</t>
  </si>
  <si>
    <t>2/2</t>
  </si>
  <si>
    <t>00000000</t>
  </si>
  <si>
    <t>iiiiiiii</t>
  </si>
  <si>
    <t>off</t>
  </si>
  <si>
    <t>20230719 17:16:30</t>
  </si>
  <si>
    <t>17:16:30</t>
  </si>
  <si>
    <t>20230719 17:17:31</t>
  </si>
  <si>
    <t>17:17:31</t>
  </si>
  <si>
    <t>20230719 17:18:32</t>
  </si>
  <si>
    <t>17:18:32</t>
  </si>
  <si>
    <t>20230719 17:19:33</t>
  </si>
  <si>
    <t>17:19:33</t>
  </si>
  <si>
    <t>20230719 17:20:34</t>
  </si>
  <si>
    <t>17:20:34</t>
  </si>
  <si>
    <t>20230719 17:21:35</t>
  </si>
  <si>
    <t>17:21:35</t>
  </si>
  <si>
    <t>20230719 17:22:36</t>
  </si>
  <si>
    <t>17:22:36</t>
  </si>
  <si>
    <t>20230719 17:23:37</t>
  </si>
  <si>
    <t>17:23:37</t>
  </si>
  <si>
    <t>20230719 17:24:38</t>
  </si>
  <si>
    <t>17:24:38</t>
  </si>
  <si>
    <t>20230719 17:25:39</t>
  </si>
  <si>
    <t>17:25:39</t>
  </si>
  <si>
    <t>20230719 17:26:40</t>
  </si>
  <si>
    <t>17:26:40</t>
  </si>
  <si>
    <t>20230719 17:27:41</t>
  </si>
  <si>
    <t>17:27:41</t>
  </si>
  <si>
    <t>20230719 17:28:42</t>
  </si>
  <si>
    <t>17:28:42</t>
  </si>
  <si>
    <t>20230719 17:29:43</t>
  </si>
  <si>
    <t>17:29:43</t>
  </si>
  <si>
    <t>20230719 17:30:44</t>
  </si>
  <si>
    <t>17:30:44</t>
  </si>
  <si>
    <t>20230719 17:31:45</t>
  </si>
  <si>
    <t>17:31:45</t>
  </si>
  <si>
    <t>20230719 17:32:46</t>
  </si>
  <si>
    <t>17:32:46</t>
  </si>
  <si>
    <t>20230719 17:33:47</t>
  </si>
  <si>
    <t>17:33:47</t>
  </si>
  <si>
    <t>20230719 17:35:11</t>
  </si>
  <si>
    <t>17:35:11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</si>
</sst>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1689815729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1689815729</v>
      </c>
      <c r="M19">
        <f t="shared" ref="M19:M38" si="0">(N19)/1000</f>
        <v>2.0061591731567311E-3</v>
      </c>
      <c r="N19">
        <f t="shared" ref="N19:N38" si="1">1000*AZ19*AL19*(AV19-AW19)/(100*$B$7*(1000-AL19*AV19))</f>
        <v>2.006159173156731</v>
      </c>
      <c r="O19">
        <f t="shared" ref="O19:O38" si="2">AZ19*AL19*(AU19-AT19*(1000-AL19*AW19)/(1000-AL19*AV19))/(100*$B$7)</f>
        <v>15.164072446527564</v>
      </c>
      <c r="P19">
        <f t="shared" ref="P19:P38" si="3">AT19 - IF(AL19&gt;1, O19*$B$7*100/(AN19*BH19), 0)</f>
        <v>399.97199999999998</v>
      </c>
      <c r="Q19">
        <f t="shared" ref="Q19:Q38" si="4">((W19-M19/2)*P19-O19)/(W19+M19/2)</f>
        <v>295.83872398509982</v>
      </c>
      <c r="R19">
        <f t="shared" ref="R19:R38" si="5">Q19*(BA19+BB19)/1000</f>
        <v>29.962704919357304</v>
      </c>
      <c r="S19">
        <f t="shared" ref="S19:S38" si="6">(AT19 - IF(AL19&gt;1, O19*$B$7*100/(AN19*BH19), 0))*(BA19+BB19)/1000</f>
        <v>40.509379064955596</v>
      </c>
      <c r="T19">
        <f t="shared" ref="T19:T38" si="7">2/((1/V19-1/U19)+SIGN(V19)*SQRT((1/V19-1/U19)*(1/V19-1/U19) + 4*$C$7/(($C$7+1)*($C$7+1))*(2*1/V19*1/U19-1/U19*1/U19)))</f>
        <v>0.25363887806839558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2.9549073103291881</v>
      </c>
      <c r="V19">
        <f t="shared" ref="V19:V38" si="9">M19*(1000-(1000*0.61365*EXP(17.502*Z19/(240.97+Z19))/(BA19+BB19)+AV19)/2)/(1000*0.61365*EXP(17.502*Z19/(240.97+Z19))/(BA19+BB19)-AV19)</f>
        <v>0.24213464883966929</v>
      </c>
      <c r="W19">
        <f t="shared" ref="W19:W38" si="10">1/(($C$7+1)/(T19/1.6)+1/(U19/1.37)) + $C$7/(($C$7+1)/(T19/1.6) + $C$7/(U19/1.37))</f>
        <v>0.1523242769929726</v>
      </c>
      <c r="X19">
        <f t="shared" ref="X19:X38" si="11">(AO19*AR19)</f>
        <v>330.75170999999989</v>
      </c>
      <c r="Y19">
        <f t="shared" ref="Y19:Y38" si="12">(BC19+(X19+2*0.95*0.0000000567*(((BC19+$B$9)+273)^4-(BC19+273)^4)-44100*M19)/(1.84*29.3*U19+8*0.95*0.0000000567*(BC19+273)^3))</f>
        <v>21.540160917786086</v>
      </c>
      <c r="Z19">
        <f t="shared" ref="Z19:Z38" si="13">($C$9*BD19+$D$9*BE19+$E$9*Y19)</f>
        <v>19.966699999999999</v>
      </c>
      <c r="AA19">
        <f t="shared" ref="AA19:AA38" si="14">0.61365*EXP(17.502*Z19/(240.97+Z19))</f>
        <v>2.3417784686576595</v>
      </c>
      <c r="AB19">
        <f t="shared" ref="AB19:AB38" si="15">(AC19/AD19*100)</f>
        <v>64.251657442420907</v>
      </c>
      <c r="AC19">
        <f t="shared" ref="AC19:AC38" si="16">AV19*(BA19+BB19)/1000</f>
        <v>1.5186307604373899</v>
      </c>
      <c r="AD19">
        <f t="shared" ref="AD19:AD38" si="17">0.61365*EXP(17.502*BC19/(240.97+BC19))</f>
        <v>2.3635666703202327</v>
      </c>
      <c r="AE19">
        <f t="shared" ref="AE19:AE38" si="18">(AA19-AV19*(BA19+BB19)/1000)</f>
        <v>0.82314770822026961</v>
      </c>
      <c r="AF19">
        <f t="shared" ref="AF19:AF38" si="19">(-M19*44100)</f>
        <v>-88.471619536211847</v>
      </c>
      <c r="AG19">
        <f t="shared" ref="AG19:AG38" si="20">2*29.3*U19*0.92*(BC19-Z19)</f>
        <v>23.832022452004217</v>
      </c>
      <c r="AH19">
        <f t="shared" ref="AH19:AH38" si="21">2*0.95*0.0000000567*(((BC19+$B$9)+273)^4-(Z19+273)^4)</f>
        <v>1.6222420670727142</v>
      </c>
      <c r="AI19">
        <f t="shared" ref="AI19:AI38" si="22">X19+AH19+AF19+AG19</f>
        <v>267.73435498286494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54900.210539235457</v>
      </c>
      <c r="AO19">
        <f t="shared" ref="AO19:AO38" si="26">$B$13*BI19+$C$13*BJ19+$F$13*BU19*(1-BX19)</f>
        <v>1999.83</v>
      </c>
      <c r="AP19">
        <f t="shared" ref="AP19:AP38" si="27">AO19*AQ19</f>
        <v>1685.8565999999996</v>
      </c>
      <c r="AQ19">
        <f t="shared" ref="AQ19:AQ38" si="28">($B$13*$D$11+$C$13*$D$11+$F$13*((CH19+BZ19)/MAX(CH19+BZ19+CI19, 0.1)*$I$11+CI19/MAX(CH19+BZ19+CI19, 0.1)*$J$11))/($B$13+$C$13+$F$13)</f>
        <v>0.84299995499617453</v>
      </c>
      <c r="AR19">
        <f t="shared" ref="AR19:AR38" si="29">($B$13*$K$11+$C$13*$K$11+$F$13*((CH19+BZ19)/MAX(CH19+BZ19+CI19, 0.1)*$P$11+CI19/MAX(CH19+BZ19+CI19, 0.1)*$Q$11))/($B$13+$C$13+$F$13)</f>
        <v>0.16538991314261708</v>
      </c>
      <c r="AS19">
        <v>1689815729</v>
      </c>
      <c r="AT19">
        <v>399.97199999999998</v>
      </c>
      <c r="AU19">
        <v>415.93299999999999</v>
      </c>
      <c r="AV19">
        <v>14.994300000000001</v>
      </c>
      <c r="AW19">
        <v>13.0189</v>
      </c>
      <c r="AX19">
        <v>404.10500000000002</v>
      </c>
      <c r="AY19">
        <v>15.1273</v>
      </c>
      <c r="AZ19">
        <v>600.20600000000002</v>
      </c>
      <c r="BA19">
        <v>101.23099999999999</v>
      </c>
      <c r="BB19">
        <v>4.9537299999999999E-2</v>
      </c>
      <c r="BC19">
        <v>20.116299999999999</v>
      </c>
      <c r="BD19">
        <v>19.966699999999999</v>
      </c>
      <c r="BE19">
        <v>999.9</v>
      </c>
      <c r="BF19">
        <v>0</v>
      </c>
      <c r="BG19">
        <v>0</v>
      </c>
      <c r="BH19">
        <v>10021.9</v>
      </c>
      <c r="BI19">
        <v>0</v>
      </c>
      <c r="BJ19">
        <v>773.149</v>
      </c>
      <c r="BK19">
        <v>-15.9602</v>
      </c>
      <c r="BL19">
        <v>406.06099999999998</v>
      </c>
      <c r="BM19">
        <v>421.41899999999998</v>
      </c>
      <c r="BN19">
        <v>1.97543</v>
      </c>
      <c r="BO19">
        <v>415.93299999999999</v>
      </c>
      <c r="BP19">
        <v>13.0189</v>
      </c>
      <c r="BQ19">
        <v>1.51789</v>
      </c>
      <c r="BR19">
        <v>1.31792</v>
      </c>
      <c r="BS19">
        <v>13.1496</v>
      </c>
      <c r="BT19">
        <v>11.0047</v>
      </c>
      <c r="BU19">
        <v>1999.83</v>
      </c>
      <c r="BV19">
        <v>0.89999899999999999</v>
      </c>
      <c r="BW19">
        <v>0.1</v>
      </c>
      <c r="BX19">
        <v>0</v>
      </c>
      <c r="BY19">
        <v>2.3563999999999998</v>
      </c>
      <c r="BZ19">
        <v>0</v>
      </c>
      <c r="CA19">
        <v>15411.8</v>
      </c>
      <c r="CB19">
        <v>19109</v>
      </c>
      <c r="CC19">
        <v>37.375</v>
      </c>
      <c r="CD19">
        <v>39.375</v>
      </c>
      <c r="CE19">
        <v>38.5</v>
      </c>
      <c r="CF19">
        <v>37.436999999999998</v>
      </c>
      <c r="CG19">
        <v>36.686999999999998</v>
      </c>
      <c r="CH19">
        <v>1799.85</v>
      </c>
      <c r="CI19">
        <v>199.98</v>
      </c>
      <c r="CJ19">
        <v>0</v>
      </c>
      <c r="CK19">
        <v>1689815733</v>
      </c>
      <c r="CL19">
        <v>0</v>
      </c>
      <c r="CM19">
        <v>1689815563</v>
      </c>
      <c r="CN19" t="s">
        <v>354</v>
      </c>
      <c r="CO19">
        <v>1689815561</v>
      </c>
      <c r="CP19">
        <v>1689815563</v>
      </c>
      <c r="CQ19">
        <v>66</v>
      </c>
      <c r="CR19">
        <v>6.0000000000000001E-3</v>
      </c>
      <c r="CS19">
        <v>3.0000000000000001E-3</v>
      </c>
      <c r="CT19">
        <v>-4.1349999999999998</v>
      </c>
      <c r="CU19">
        <v>-0.13300000000000001</v>
      </c>
      <c r="CV19">
        <v>416</v>
      </c>
      <c r="CW19">
        <v>13</v>
      </c>
      <c r="CX19">
        <v>0.12</v>
      </c>
      <c r="CY19">
        <v>0.05</v>
      </c>
      <c r="CZ19">
        <v>15.1001522076883</v>
      </c>
      <c r="DA19">
        <v>-0.37191367397123298</v>
      </c>
      <c r="DB19">
        <v>5.8141195564231203E-2</v>
      </c>
      <c r="DC19">
        <v>1</v>
      </c>
      <c r="DD19">
        <v>415.92880952381</v>
      </c>
      <c r="DE19">
        <v>-0.47914285714342297</v>
      </c>
      <c r="DF19">
        <v>5.7449455256743401E-2</v>
      </c>
      <c r="DG19">
        <v>-1</v>
      </c>
      <c r="DH19">
        <v>1999.9894999999999</v>
      </c>
      <c r="DI19">
        <v>-0.68584052702540099</v>
      </c>
      <c r="DJ19">
        <v>0.16539271447081499</v>
      </c>
      <c r="DK19">
        <v>1</v>
      </c>
      <c r="DL19">
        <v>2</v>
      </c>
      <c r="DM19">
        <v>2</v>
      </c>
      <c r="DN19" t="s">
        <v>355</v>
      </c>
      <c r="DO19">
        <v>3.1577500000000001</v>
      </c>
      <c r="DP19">
        <v>2.7815500000000002</v>
      </c>
      <c r="DQ19">
        <v>9.5869399999999994E-2</v>
      </c>
      <c r="DR19">
        <v>9.8312499999999997E-2</v>
      </c>
      <c r="DS19">
        <v>8.6917700000000001E-2</v>
      </c>
      <c r="DT19">
        <v>7.8122800000000006E-2</v>
      </c>
      <c r="DU19">
        <v>28706.400000000001</v>
      </c>
      <c r="DV19">
        <v>29852.5</v>
      </c>
      <c r="DW19">
        <v>29496</v>
      </c>
      <c r="DX19">
        <v>30864.799999999999</v>
      </c>
      <c r="DY19">
        <v>35309.5</v>
      </c>
      <c r="DZ19">
        <v>37288.300000000003</v>
      </c>
      <c r="EA19">
        <v>40506.300000000003</v>
      </c>
      <c r="EB19">
        <v>42799.5</v>
      </c>
      <c r="EC19">
        <v>2.2616200000000002</v>
      </c>
      <c r="ED19">
        <v>1.91845</v>
      </c>
      <c r="EE19">
        <v>1.7564699999999999E-2</v>
      </c>
      <c r="EF19">
        <v>0</v>
      </c>
      <c r="EG19">
        <v>19.676100000000002</v>
      </c>
      <c r="EH19">
        <v>999.9</v>
      </c>
      <c r="EI19">
        <v>47.942999999999998</v>
      </c>
      <c r="EJ19">
        <v>26.344000000000001</v>
      </c>
      <c r="EK19">
        <v>16.3078</v>
      </c>
      <c r="EL19">
        <v>61.206800000000001</v>
      </c>
      <c r="EM19">
        <v>25.965499999999999</v>
      </c>
      <c r="EN19">
        <v>1</v>
      </c>
      <c r="EO19">
        <v>-0.24199200000000001</v>
      </c>
      <c r="EP19">
        <v>2.43791</v>
      </c>
      <c r="EQ19">
        <v>20.2729</v>
      </c>
      <c r="ER19">
        <v>5.2401999999999997</v>
      </c>
      <c r="ES19">
        <v>11.8301</v>
      </c>
      <c r="ET19">
        <v>4.9815500000000004</v>
      </c>
      <c r="EU19">
        <v>3.2990499999999998</v>
      </c>
      <c r="EV19">
        <v>70.099999999999994</v>
      </c>
      <c r="EW19">
        <v>9999</v>
      </c>
      <c r="EX19">
        <v>4736.5</v>
      </c>
      <c r="EY19">
        <v>184.8</v>
      </c>
      <c r="EZ19">
        <v>1.87337</v>
      </c>
      <c r="FA19">
        <v>1.8791</v>
      </c>
      <c r="FB19">
        <v>1.8794200000000001</v>
      </c>
      <c r="FC19">
        <v>1.88002</v>
      </c>
      <c r="FD19">
        <v>1.8775900000000001</v>
      </c>
      <c r="FE19">
        <v>1.8768100000000001</v>
      </c>
      <c r="FF19">
        <v>1.87731</v>
      </c>
      <c r="FG19">
        <v>1.8749899999999999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-4.133</v>
      </c>
      <c r="FV19">
        <v>-0.13300000000000001</v>
      </c>
      <c r="FW19">
        <v>-4.1342310081993601</v>
      </c>
      <c r="FX19">
        <v>1.4527828764109799E-4</v>
      </c>
      <c r="FY19">
        <v>-4.3579519040863002E-7</v>
      </c>
      <c r="FZ19">
        <v>2.0799061152897499E-10</v>
      </c>
      <c r="GA19">
        <v>-0.13297999999999799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2.8</v>
      </c>
      <c r="GJ19">
        <v>2.8</v>
      </c>
      <c r="GK19">
        <v>1.0668899999999999</v>
      </c>
      <c r="GL19">
        <v>2.5561500000000001</v>
      </c>
      <c r="GM19">
        <v>1.54541</v>
      </c>
      <c r="GN19">
        <v>2.2839399999999999</v>
      </c>
      <c r="GO19">
        <v>1.5979000000000001</v>
      </c>
      <c r="GP19">
        <v>2.3913600000000002</v>
      </c>
      <c r="GQ19">
        <v>28.985900000000001</v>
      </c>
      <c r="GR19">
        <v>15.287800000000001</v>
      </c>
      <c r="GS19">
        <v>18</v>
      </c>
      <c r="GT19">
        <v>642.26400000000001</v>
      </c>
      <c r="GU19">
        <v>391.96</v>
      </c>
      <c r="GV19">
        <v>16.709800000000001</v>
      </c>
      <c r="GW19">
        <v>23.6996</v>
      </c>
      <c r="GX19">
        <v>29.9985</v>
      </c>
      <c r="GY19">
        <v>23.7422</v>
      </c>
      <c r="GZ19">
        <v>23.727799999999998</v>
      </c>
      <c r="HA19">
        <v>21.4117</v>
      </c>
      <c r="HB19">
        <v>25</v>
      </c>
      <c r="HC19">
        <v>-30</v>
      </c>
      <c r="HD19">
        <v>16.882100000000001</v>
      </c>
      <c r="HE19">
        <v>416.005</v>
      </c>
      <c r="HF19">
        <v>0</v>
      </c>
      <c r="HG19">
        <v>100.456</v>
      </c>
      <c r="HH19">
        <v>99.209800000000001</v>
      </c>
    </row>
    <row r="20" spans="1:216" x14ac:dyDescent="0.2">
      <c r="A20">
        <v>2</v>
      </c>
      <c r="B20">
        <v>1689815790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1689815790</v>
      </c>
      <c r="M20">
        <f t="shared" si="0"/>
        <v>1.9923199430333057E-3</v>
      </c>
      <c r="N20">
        <f t="shared" si="1"/>
        <v>1.9923199430333058</v>
      </c>
      <c r="O20">
        <f t="shared" si="2"/>
        <v>14.790378898096078</v>
      </c>
      <c r="P20">
        <f t="shared" si="3"/>
        <v>400.048</v>
      </c>
      <c r="Q20">
        <f t="shared" si="4"/>
        <v>297.33010944924871</v>
      </c>
      <c r="R20">
        <f t="shared" si="5"/>
        <v>30.110977217920844</v>
      </c>
      <c r="S20">
        <f t="shared" si="6"/>
        <v>40.513341337638401</v>
      </c>
      <c r="T20">
        <f t="shared" si="7"/>
        <v>0.2509429857305423</v>
      </c>
      <c r="U20">
        <f t="shared" si="8"/>
        <v>2.9476870964630932</v>
      </c>
      <c r="V20">
        <f t="shared" si="9"/>
        <v>0.23964991000008015</v>
      </c>
      <c r="W20">
        <f t="shared" si="10"/>
        <v>0.15075347607620931</v>
      </c>
      <c r="X20">
        <f t="shared" si="11"/>
        <v>297.70461299999999</v>
      </c>
      <c r="Y20">
        <f t="shared" si="12"/>
        <v>21.379837892647846</v>
      </c>
      <c r="Z20">
        <f t="shared" si="13"/>
        <v>19.9907</v>
      </c>
      <c r="AA20">
        <f t="shared" si="14"/>
        <v>2.3452620042532883</v>
      </c>
      <c r="AB20">
        <f t="shared" si="15"/>
        <v>64.175453253876185</v>
      </c>
      <c r="AC20">
        <f t="shared" si="16"/>
        <v>1.5194123340827199</v>
      </c>
      <c r="AD20">
        <f t="shared" si="17"/>
        <v>2.3675911225308681</v>
      </c>
      <c r="AE20">
        <f t="shared" si="18"/>
        <v>0.82584967017056843</v>
      </c>
      <c r="AF20">
        <f t="shared" si="19"/>
        <v>-87.861309487768779</v>
      </c>
      <c r="AG20">
        <f t="shared" si="20"/>
        <v>24.329994702585509</v>
      </c>
      <c r="AH20">
        <f t="shared" si="21"/>
        <v>1.6606332866251794</v>
      </c>
      <c r="AI20">
        <f t="shared" si="22"/>
        <v>235.8339315014419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54679.400741654266</v>
      </c>
      <c r="AO20">
        <f t="shared" si="26"/>
        <v>1800.02</v>
      </c>
      <c r="AP20">
        <f t="shared" si="27"/>
        <v>1517.4165</v>
      </c>
      <c r="AQ20">
        <f t="shared" si="28"/>
        <v>0.84299980000222219</v>
      </c>
      <c r="AR20">
        <f t="shared" si="29"/>
        <v>0.16538961400428884</v>
      </c>
      <c r="AS20">
        <v>1689815790</v>
      </c>
      <c r="AT20">
        <v>400.048</v>
      </c>
      <c r="AU20">
        <v>415.63200000000001</v>
      </c>
      <c r="AV20">
        <v>15.003399999999999</v>
      </c>
      <c r="AW20">
        <v>13.041399999999999</v>
      </c>
      <c r="AX20">
        <v>404.18099999999998</v>
      </c>
      <c r="AY20">
        <v>15.1364</v>
      </c>
      <c r="AZ20">
        <v>600.13099999999997</v>
      </c>
      <c r="BA20">
        <v>101.221</v>
      </c>
      <c r="BB20">
        <v>5.0200799999999997E-2</v>
      </c>
      <c r="BC20">
        <v>20.143799999999999</v>
      </c>
      <c r="BD20">
        <v>19.9907</v>
      </c>
      <c r="BE20">
        <v>999.9</v>
      </c>
      <c r="BF20">
        <v>0</v>
      </c>
      <c r="BG20">
        <v>0</v>
      </c>
      <c r="BH20">
        <v>9981.8799999999992</v>
      </c>
      <c r="BI20">
        <v>0</v>
      </c>
      <c r="BJ20">
        <v>890.88400000000001</v>
      </c>
      <c r="BK20">
        <v>-15.5832</v>
      </c>
      <c r="BL20">
        <v>406.142</v>
      </c>
      <c r="BM20">
        <v>421.12400000000002</v>
      </c>
      <c r="BN20">
        <v>1.9620200000000001</v>
      </c>
      <c r="BO20">
        <v>415.63200000000001</v>
      </c>
      <c r="BP20">
        <v>13.041399999999999</v>
      </c>
      <c r="BQ20">
        <v>1.51867</v>
      </c>
      <c r="BR20">
        <v>1.3200700000000001</v>
      </c>
      <c r="BS20">
        <v>13.157400000000001</v>
      </c>
      <c r="BT20">
        <v>11.029299999999999</v>
      </c>
      <c r="BU20">
        <v>1800.02</v>
      </c>
      <c r="BV20">
        <v>0.90000899999999995</v>
      </c>
      <c r="BW20">
        <v>9.9990700000000002E-2</v>
      </c>
      <c r="BX20">
        <v>0</v>
      </c>
      <c r="BY20">
        <v>2.4279999999999999</v>
      </c>
      <c r="BZ20">
        <v>0</v>
      </c>
      <c r="CA20">
        <v>14078.3</v>
      </c>
      <c r="CB20">
        <v>17199.8</v>
      </c>
      <c r="CC20">
        <v>37.375</v>
      </c>
      <c r="CD20">
        <v>39.375</v>
      </c>
      <c r="CE20">
        <v>38.5</v>
      </c>
      <c r="CF20">
        <v>37.5</v>
      </c>
      <c r="CG20">
        <v>36.75</v>
      </c>
      <c r="CH20">
        <v>1620.03</v>
      </c>
      <c r="CI20">
        <v>179.99</v>
      </c>
      <c r="CJ20">
        <v>0</v>
      </c>
      <c r="CK20">
        <v>1689815794.2</v>
      </c>
      <c r="CL20">
        <v>0</v>
      </c>
      <c r="CM20">
        <v>1689815563</v>
      </c>
      <c r="CN20" t="s">
        <v>354</v>
      </c>
      <c r="CO20">
        <v>1689815561</v>
      </c>
      <c r="CP20">
        <v>1689815563</v>
      </c>
      <c r="CQ20">
        <v>66</v>
      </c>
      <c r="CR20">
        <v>6.0000000000000001E-3</v>
      </c>
      <c r="CS20">
        <v>3.0000000000000001E-3</v>
      </c>
      <c r="CT20">
        <v>-4.1349999999999998</v>
      </c>
      <c r="CU20">
        <v>-0.13300000000000001</v>
      </c>
      <c r="CV20">
        <v>416</v>
      </c>
      <c r="CW20">
        <v>13</v>
      </c>
      <c r="CX20">
        <v>0.12</v>
      </c>
      <c r="CY20">
        <v>0.05</v>
      </c>
      <c r="CZ20">
        <v>14.8595652981064</v>
      </c>
      <c r="DA20">
        <v>-5.4190473226889198E-2</v>
      </c>
      <c r="DB20">
        <v>4.6309670433118101E-2</v>
      </c>
      <c r="DC20">
        <v>1</v>
      </c>
      <c r="DD20">
        <v>415.70771428571402</v>
      </c>
      <c r="DE20">
        <v>-0.17080519480549</v>
      </c>
      <c r="DF20">
        <v>4.5810315803467498E-2</v>
      </c>
      <c r="DG20">
        <v>-1</v>
      </c>
      <c r="DH20">
        <v>1800.0065</v>
      </c>
      <c r="DI20">
        <v>5.4621532515571898E-2</v>
      </c>
      <c r="DJ20">
        <v>1.0136567466347401E-2</v>
      </c>
      <c r="DK20">
        <v>1</v>
      </c>
      <c r="DL20">
        <v>2</v>
      </c>
      <c r="DM20">
        <v>2</v>
      </c>
      <c r="DN20" t="s">
        <v>355</v>
      </c>
      <c r="DO20">
        <v>3.1575600000000001</v>
      </c>
      <c r="DP20">
        <v>2.7818700000000001</v>
      </c>
      <c r="DQ20">
        <v>9.5866000000000007E-2</v>
      </c>
      <c r="DR20">
        <v>9.8241700000000001E-2</v>
      </c>
      <c r="DS20">
        <v>8.6941500000000005E-2</v>
      </c>
      <c r="DT20">
        <v>7.8210699999999994E-2</v>
      </c>
      <c r="DU20">
        <v>28705.1</v>
      </c>
      <c r="DV20">
        <v>29849.7</v>
      </c>
      <c r="DW20">
        <v>29494.799999999999</v>
      </c>
      <c r="DX20">
        <v>30859.8</v>
      </c>
      <c r="DY20">
        <v>35308</v>
      </c>
      <c r="DZ20">
        <v>37279.4</v>
      </c>
      <c r="EA20">
        <v>40505.5</v>
      </c>
      <c r="EB20">
        <v>42793.3</v>
      </c>
      <c r="EC20">
        <v>2.2611500000000002</v>
      </c>
      <c r="ED20">
        <v>1.9171800000000001</v>
      </c>
      <c r="EE20">
        <v>1.9650899999999999E-2</v>
      </c>
      <c r="EF20">
        <v>0</v>
      </c>
      <c r="EG20">
        <v>19.665500000000002</v>
      </c>
      <c r="EH20">
        <v>999.9</v>
      </c>
      <c r="EI20">
        <v>47.966999999999999</v>
      </c>
      <c r="EJ20">
        <v>26.364999999999998</v>
      </c>
      <c r="EK20">
        <v>16.339099999999998</v>
      </c>
      <c r="EL20">
        <v>61.436799999999998</v>
      </c>
      <c r="EM20">
        <v>26.334099999999999</v>
      </c>
      <c r="EN20">
        <v>1</v>
      </c>
      <c r="EO20">
        <v>-0.24016799999999999</v>
      </c>
      <c r="EP20">
        <v>2.5027699999999999</v>
      </c>
      <c r="EQ20">
        <v>20.273800000000001</v>
      </c>
      <c r="ER20">
        <v>5.2397499999999999</v>
      </c>
      <c r="ES20">
        <v>11.8302</v>
      </c>
      <c r="ET20">
        <v>4.9817499999999999</v>
      </c>
      <c r="EU20">
        <v>3.2989999999999999</v>
      </c>
      <c r="EV20">
        <v>70.099999999999994</v>
      </c>
      <c r="EW20">
        <v>9999</v>
      </c>
      <c r="EX20">
        <v>4737.7</v>
      </c>
      <c r="EY20">
        <v>184.8</v>
      </c>
      <c r="EZ20">
        <v>1.87337</v>
      </c>
      <c r="FA20">
        <v>1.8790800000000001</v>
      </c>
      <c r="FB20">
        <v>1.8793899999999999</v>
      </c>
      <c r="FC20">
        <v>1.87999</v>
      </c>
      <c r="FD20">
        <v>1.8775900000000001</v>
      </c>
      <c r="FE20">
        <v>1.8768</v>
      </c>
      <c r="FF20">
        <v>1.8772899999999999</v>
      </c>
      <c r="FG20">
        <v>1.8749899999999999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-4.133</v>
      </c>
      <c r="FV20">
        <v>-0.13300000000000001</v>
      </c>
      <c r="FW20">
        <v>-4.1342310081993601</v>
      </c>
      <c r="FX20">
        <v>1.4527828764109799E-4</v>
      </c>
      <c r="FY20">
        <v>-4.3579519040863002E-7</v>
      </c>
      <c r="FZ20">
        <v>2.0799061152897499E-10</v>
      </c>
      <c r="GA20">
        <v>-0.13297999999999799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3.8</v>
      </c>
      <c r="GJ20">
        <v>3.8</v>
      </c>
      <c r="GK20">
        <v>1.0656699999999999</v>
      </c>
      <c r="GL20">
        <v>2.5415000000000001</v>
      </c>
      <c r="GM20">
        <v>1.54541</v>
      </c>
      <c r="GN20">
        <v>2.2827099999999998</v>
      </c>
      <c r="GO20">
        <v>1.5979000000000001</v>
      </c>
      <c r="GP20">
        <v>2.4414099999999999</v>
      </c>
      <c r="GQ20">
        <v>29.007100000000001</v>
      </c>
      <c r="GR20">
        <v>15.2966</v>
      </c>
      <c r="GS20">
        <v>18</v>
      </c>
      <c r="GT20">
        <v>642.31700000000001</v>
      </c>
      <c r="GU20">
        <v>391.49</v>
      </c>
      <c r="GV20">
        <v>17.460799999999999</v>
      </c>
      <c r="GW20">
        <v>23.746200000000002</v>
      </c>
      <c r="GX20">
        <v>30.000399999999999</v>
      </c>
      <c r="GY20">
        <v>23.775500000000001</v>
      </c>
      <c r="GZ20">
        <v>23.76</v>
      </c>
      <c r="HA20">
        <v>21.403500000000001</v>
      </c>
      <c r="HB20">
        <v>25</v>
      </c>
      <c r="HC20">
        <v>-30</v>
      </c>
      <c r="HD20">
        <v>17.464600000000001</v>
      </c>
      <c r="HE20">
        <v>415.63400000000001</v>
      </c>
      <c r="HF20">
        <v>0</v>
      </c>
      <c r="HG20">
        <v>100.453</v>
      </c>
      <c r="HH20">
        <v>99.194699999999997</v>
      </c>
    </row>
    <row r="21" spans="1:216" x14ac:dyDescent="0.2">
      <c r="A21">
        <v>3</v>
      </c>
      <c r="B21">
        <v>1689815851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1689815851</v>
      </c>
      <c r="M21">
        <f t="shared" si="0"/>
        <v>1.8844840491673825E-3</v>
      </c>
      <c r="N21">
        <f t="shared" si="1"/>
        <v>1.8844840491673824</v>
      </c>
      <c r="O21">
        <f t="shared" si="2"/>
        <v>14.574539354704768</v>
      </c>
      <c r="P21">
        <f t="shared" si="3"/>
        <v>400.08600000000001</v>
      </c>
      <c r="Q21">
        <f t="shared" si="4"/>
        <v>291.85390435313627</v>
      </c>
      <c r="R21">
        <f t="shared" si="5"/>
        <v>29.555026061047403</v>
      </c>
      <c r="S21">
        <f t="shared" si="6"/>
        <v>40.5153125597826</v>
      </c>
      <c r="T21">
        <f t="shared" si="7"/>
        <v>0.2335565085399271</v>
      </c>
      <c r="U21">
        <f t="shared" si="8"/>
        <v>2.9466247389450571</v>
      </c>
      <c r="V21">
        <f t="shared" si="9"/>
        <v>0.22373781615804755</v>
      </c>
      <c r="W21">
        <f t="shared" si="10"/>
        <v>0.14068390822583066</v>
      </c>
      <c r="X21">
        <f t="shared" si="11"/>
        <v>248.03857500000001</v>
      </c>
      <c r="Y21">
        <f t="shared" si="12"/>
        <v>21.186185110330808</v>
      </c>
      <c r="Z21">
        <f t="shared" si="13"/>
        <v>20.0152</v>
      </c>
      <c r="AA21">
        <f t="shared" si="14"/>
        <v>2.3488227962485171</v>
      </c>
      <c r="AB21">
        <f t="shared" si="15"/>
        <v>63.590133509757585</v>
      </c>
      <c r="AC21">
        <f t="shared" si="16"/>
        <v>1.5121418938339297</v>
      </c>
      <c r="AD21">
        <f t="shared" si="17"/>
        <v>2.3779504938480733</v>
      </c>
      <c r="AE21">
        <f t="shared" si="18"/>
        <v>0.83668090241458737</v>
      </c>
      <c r="AF21">
        <f t="shared" si="19"/>
        <v>-83.10574656828156</v>
      </c>
      <c r="AG21">
        <f t="shared" si="20"/>
        <v>31.644599838860561</v>
      </c>
      <c r="AH21">
        <f t="shared" si="21"/>
        <v>2.1617191894753232</v>
      </c>
      <c r="AI21">
        <f t="shared" si="22"/>
        <v>198.73914746005434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54634.487330946984</v>
      </c>
      <c r="AO21">
        <f t="shared" si="26"/>
        <v>1499.72</v>
      </c>
      <c r="AP21">
        <f t="shared" si="27"/>
        <v>1264.2638999999999</v>
      </c>
      <c r="AQ21">
        <f t="shared" si="28"/>
        <v>0.84299995999253186</v>
      </c>
      <c r="AR21">
        <f t="shared" si="29"/>
        <v>0.16538992278558665</v>
      </c>
      <c r="AS21">
        <v>1689815851</v>
      </c>
      <c r="AT21">
        <v>400.08600000000001</v>
      </c>
      <c r="AU21">
        <v>415.41</v>
      </c>
      <c r="AV21">
        <v>14.9323</v>
      </c>
      <c r="AW21">
        <v>13.076499999999999</v>
      </c>
      <c r="AX21">
        <v>404.21899999999999</v>
      </c>
      <c r="AY21">
        <v>15.065200000000001</v>
      </c>
      <c r="AZ21">
        <v>600.17600000000004</v>
      </c>
      <c r="BA21">
        <v>101.217</v>
      </c>
      <c r="BB21">
        <v>4.95091E-2</v>
      </c>
      <c r="BC21">
        <v>20.214400000000001</v>
      </c>
      <c r="BD21">
        <v>20.0152</v>
      </c>
      <c r="BE21">
        <v>999.9</v>
      </c>
      <c r="BF21">
        <v>0</v>
      </c>
      <c r="BG21">
        <v>0</v>
      </c>
      <c r="BH21">
        <v>9976.25</v>
      </c>
      <c r="BI21">
        <v>0</v>
      </c>
      <c r="BJ21">
        <v>882.07100000000003</v>
      </c>
      <c r="BK21">
        <v>-15.3246</v>
      </c>
      <c r="BL21">
        <v>406.15100000000001</v>
      </c>
      <c r="BM21">
        <v>420.91500000000002</v>
      </c>
      <c r="BN21">
        <v>1.8557300000000001</v>
      </c>
      <c r="BO21">
        <v>415.41</v>
      </c>
      <c r="BP21">
        <v>13.076499999999999</v>
      </c>
      <c r="BQ21">
        <v>1.5114000000000001</v>
      </c>
      <c r="BR21">
        <v>1.3235699999999999</v>
      </c>
      <c r="BS21">
        <v>13.084</v>
      </c>
      <c r="BT21">
        <v>11.0692</v>
      </c>
      <c r="BU21">
        <v>1499.72</v>
      </c>
      <c r="BV21">
        <v>0.9</v>
      </c>
      <c r="BW21">
        <v>0.1</v>
      </c>
      <c r="BX21">
        <v>0</v>
      </c>
      <c r="BY21">
        <v>2.3267000000000002</v>
      </c>
      <c r="BZ21">
        <v>0</v>
      </c>
      <c r="CA21">
        <v>11780.4</v>
      </c>
      <c r="CB21">
        <v>14330.3</v>
      </c>
      <c r="CC21">
        <v>37.186999999999998</v>
      </c>
      <c r="CD21">
        <v>39.5</v>
      </c>
      <c r="CE21">
        <v>38.625</v>
      </c>
      <c r="CF21">
        <v>37.561999999999998</v>
      </c>
      <c r="CG21">
        <v>36.686999999999998</v>
      </c>
      <c r="CH21">
        <v>1349.75</v>
      </c>
      <c r="CI21">
        <v>149.97</v>
      </c>
      <c r="CJ21">
        <v>0</v>
      </c>
      <c r="CK21">
        <v>1689815855.4000001</v>
      </c>
      <c r="CL21">
        <v>0</v>
      </c>
      <c r="CM21">
        <v>1689815563</v>
      </c>
      <c r="CN21" t="s">
        <v>354</v>
      </c>
      <c r="CO21">
        <v>1689815561</v>
      </c>
      <c r="CP21">
        <v>1689815563</v>
      </c>
      <c r="CQ21">
        <v>66</v>
      </c>
      <c r="CR21">
        <v>6.0000000000000001E-3</v>
      </c>
      <c r="CS21">
        <v>3.0000000000000001E-3</v>
      </c>
      <c r="CT21">
        <v>-4.1349999999999998</v>
      </c>
      <c r="CU21">
        <v>-0.13300000000000001</v>
      </c>
      <c r="CV21">
        <v>416</v>
      </c>
      <c r="CW21">
        <v>13</v>
      </c>
      <c r="CX21">
        <v>0.12</v>
      </c>
      <c r="CY21">
        <v>0.05</v>
      </c>
      <c r="CZ21">
        <v>14.6573390386732</v>
      </c>
      <c r="DA21">
        <v>-6.7401655711295402E-2</v>
      </c>
      <c r="DB21">
        <v>3.50229375657682E-2</v>
      </c>
      <c r="DC21">
        <v>1</v>
      </c>
      <c r="DD21">
        <v>415.44314285714302</v>
      </c>
      <c r="DE21">
        <v>6.2805194805479497E-2</v>
      </c>
      <c r="DF21">
        <v>3.08024206134235E-2</v>
      </c>
      <c r="DG21">
        <v>-1</v>
      </c>
      <c r="DH21">
        <v>1500.02761904762</v>
      </c>
      <c r="DI21">
        <v>9.1771683854052905E-3</v>
      </c>
      <c r="DJ21">
        <v>1.7969487870567701E-2</v>
      </c>
      <c r="DK21">
        <v>1</v>
      </c>
      <c r="DL21">
        <v>2</v>
      </c>
      <c r="DM21">
        <v>2</v>
      </c>
      <c r="DN21" t="s">
        <v>355</v>
      </c>
      <c r="DO21">
        <v>3.1576200000000001</v>
      </c>
      <c r="DP21">
        <v>2.78112</v>
      </c>
      <c r="DQ21">
        <v>9.5857999999999999E-2</v>
      </c>
      <c r="DR21">
        <v>9.8188200000000003E-2</v>
      </c>
      <c r="DS21">
        <v>8.6622199999999996E-2</v>
      </c>
      <c r="DT21">
        <v>7.8357200000000002E-2</v>
      </c>
      <c r="DU21">
        <v>28702.1</v>
      </c>
      <c r="DV21">
        <v>29847.1</v>
      </c>
      <c r="DW21">
        <v>29491.599999999999</v>
      </c>
      <c r="DX21">
        <v>30855.5</v>
      </c>
      <c r="DY21">
        <v>35317.5</v>
      </c>
      <c r="DZ21">
        <v>37268.9</v>
      </c>
      <c r="EA21">
        <v>40501.800000000003</v>
      </c>
      <c r="EB21">
        <v>42788.1</v>
      </c>
      <c r="EC21">
        <v>2.2602799999999998</v>
      </c>
      <c r="ED21">
        <v>1.9164699999999999</v>
      </c>
      <c r="EE21">
        <v>1.6782399999999999E-2</v>
      </c>
      <c r="EF21">
        <v>0</v>
      </c>
      <c r="EG21">
        <v>19.7376</v>
      </c>
      <c r="EH21">
        <v>999.9</v>
      </c>
      <c r="EI21">
        <v>47.991999999999997</v>
      </c>
      <c r="EJ21">
        <v>26.385000000000002</v>
      </c>
      <c r="EK21">
        <v>16.3672</v>
      </c>
      <c r="EL21">
        <v>61.276800000000001</v>
      </c>
      <c r="EM21">
        <v>26.053699999999999</v>
      </c>
      <c r="EN21">
        <v>1</v>
      </c>
      <c r="EO21">
        <v>-0.23336100000000001</v>
      </c>
      <c r="EP21">
        <v>3.2438099999999999</v>
      </c>
      <c r="EQ21">
        <v>20.262899999999998</v>
      </c>
      <c r="ER21">
        <v>5.2403500000000003</v>
      </c>
      <c r="ES21">
        <v>11.8302</v>
      </c>
      <c r="ET21">
        <v>4.9816500000000001</v>
      </c>
      <c r="EU21">
        <v>3.2989999999999999</v>
      </c>
      <c r="EV21">
        <v>70.099999999999994</v>
      </c>
      <c r="EW21">
        <v>9999</v>
      </c>
      <c r="EX21">
        <v>4739.2</v>
      </c>
      <c r="EY21">
        <v>184.8</v>
      </c>
      <c r="EZ21">
        <v>1.8733500000000001</v>
      </c>
      <c r="FA21">
        <v>1.8790800000000001</v>
      </c>
      <c r="FB21">
        <v>1.8793899999999999</v>
      </c>
      <c r="FC21">
        <v>1.87998</v>
      </c>
      <c r="FD21">
        <v>1.8775900000000001</v>
      </c>
      <c r="FE21">
        <v>1.8768</v>
      </c>
      <c r="FF21">
        <v>1.8773200000000001</v>
      </c>
      <c r="FG21">
        <v>1.8749899999999999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-4.133</v>
      </c>
      <c r="FV21">
        <v>-0.13289999999999999</v>
      </c>
      <c r="FW21">
        <v>-4.1342310081993601</v>
      </c>
      <c r="FX21">
        <v>1.4527828764109799E-4</v>
      </c>
      <c r="FY21">
        <v>-4.3579519040863002E-7</v>
      </c>
      <c r="FZ21">
        <v>2.0799061152897499E-10</v>
      </c>
      <c r="GA21">
        <v>-0.13297999999999799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4.8</v>
      </c>
      <c r="GJ21">
        <v>4.8</v>
      </c>
      <c r="GK21">
        <v>1.0656699999999999</v>
      </c>
      <c r="GL21">
        <v>2.5402800000000001</v>
      </c>
      <c r="GM21">
        <v>1.54541</v>
      </c>
      <c r="GN21">
        <v>2.2839399999999999</v>
      </c>
      <c r="GO21">
        <v>1.5979000000000001</v>
      </c>
      <c r="GP21">
        <v>2.4536099999999998</v>
      </c>
      <c r="GQ21">
        <v>29.049399999999999</v>
      </c>
      <c r="GR21">
        <v>15.2791</v>
      </c>
      <c r="GS21">
        <v>18</v>
      </c>
      <c r="GT21">
        <v>642.18399999999997</v>
      </c>
      <c r="GU21">
        <v>391.41899999999998</v>
      </c>
      <c r="GV21">
        <v>17.1646</v>
      </c>
      <c r="GW21">
        <v>23.792100000000001</v>
      </c>
      <c r="GX21">
        <v>30</v>
      </c>
      <c r="GY21">
        <v>23.817799999999998</v>
      </c>
      <c r="GZ21">
        <v>23.802499999999998</v>
      </c>
      <c r="HA21">
        <v>21.391200000000001</v>
      </c>
      <c r="HB21">
        <v>25</v>
      </c>
      <c r="HC21">
        <v>-30</v>
      </c>
      <c r="HD21">
        <v>17.1767</v>
      </c>
      <c r="HE21">
        <v>415.38200000000001</v>
      </c>
      <c r="HF21">
        <v>0</v>
      </c>
      <c r="HG21">
        <v>100.443</v>
      </c>
      <c r="HH21">
        <v>99.181899999999999</v>
      </c>
    </row>
    <row r="22" spans="1:216" x14ac:dyDescent="0.2">
      <c r="A22">
        <v>4</v>
      </c>
      <c r="B22">
        <v>1689815912.0999999</v>
      </c>
      <c r="C22">
        <v>183.09999990463299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1689815912.0999999</v>
      </c>
      <c r="M22">
        <f t="shared" si="0"/>
        <v>1.8370605530302817E-3</v>
      </c>
      <c r="N22">
        <f t="shared" si="1"/>
        <v>1.8370605530302817</v>
      </c>
      <c r="O22">
        <f t="shared" si="2"/>
        <v>14.348890747488594</v>
      </c>
      <c r="P22">
        <f t="shared" si="3"/>
        <v>400.07100000000003</v>
      </c>
      <c r="Q22">
        <f t="shared" si="4"/>
        <v>291.40641931041165</v>
      </c>
      <c r="R22">
        <f t="shared" si="5"/>
        <v>29.511015381154184</v>
      </c>
      <c r="S22">
        <f t="shared" si="6"/>
        <v>40.515584599998903</v>
      </c>
      <c r="T22">
        <f t="shared" si="7"/>
        <v>0.22874860812603526</v>
      </c>
      <c r="U22">
        <f t="shared" si="8"/>
        <v>2.9479057119268401</v>
      </c>
      <c r="V22">
        <f t="shared" si="9"/>
        <v>0.21932514511234752</v>
      </c>
      <c r="W22">
        <f t="shared" si="10"/>
        <v>0.13789252760708856</v>
      </c>
      <c r="X22">
        <f t="shared" si="11"/>
        <v>206.73111600000001</v>
      </c>
      <c r="Y22">
        <f t="shared" si="12"/>
        <v>20.917140731896406</v>
      </c>
      <c r="Z22">
        <f t="shared" si="13"/>
        <v>19.971900000000002</v>
      </c>
      <c r="AA22">
        <f t="shared" si="14"/>
        <v>2.3425328496997948</v>
      </c>
      <c r="AB22">
        <f t="shared" si="15"/>
        <v>63.666229966034884</v>
      </c>
      <c r="AC22">
        <f t="shared" si="16"/>
        <v>1.5104263734027299</v>
      </c>
      <c r="AD22">
        <f t="shared" si="17"/>
        <v>2.3724137179294629</v>
      </c>
      <c r="AE22">
        <f t="shared" si="18"/>
        <v>0.83210647629706491</v>
      </c>
      <c r="AF22">
        <f t="shared" si="19"/>
        <v>-81.014370388635427</v>
      </c>
      <c r="AG22">
        <f t="shared" si="20"/>
        <v>32.548350513438486</v>
      </c>
      <c r="AH22">
        <f t="shared" si="21"/>
        <v>2.2215693016899749</v>
      </c>
      <c r="AI22">
        <f t="shared" si="22"/>
        <v>160.48666542649306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54679.781714307894</v>
      </c>
      <c r="AO22">
        <f t="shared" si="26"/>
        <v>1249.96</v>
      </c>
      <c r="AP22">
        <f t="shared" si="27"/>
        <v>1053.7164</v>
      </c>
      <c r="AQ22">
        <f t="shared" si="28"/>
        <v>0.84300009600307213</v>
      </c>
      <c r="AR22">
        <f t="shared" si="29"/>
        <v>0.16539018528592916</v>
      </c>
      <c r="AS22">
        <v>1689815912.0999999</v>
      </c>
      <c r="AT22">
        <v>400.07100000000003</v>
      </c>
      <c r="AU22">
        <v>415.15100000000001</v>
      </c>
      <c r="AV22">
        <v>14.9147</v>
      </c>
      <c r="AW22">
        <v>13.105499999999999</v>
      </c>
      <c r="AX22">
        <v>404.20400000000001</v>
      </c>
      <c r="AY22">
        <v>15.047700000000001</v>
      </c>
      <c r="AZ22">
        <v>600.15300000000002</v>
      </c>
      <c r="BA22">
        <v>101.221</v>
      </c>
      <c r="BB22">
        <v>4.99859E-2</v>
      </c>
      <c r="BC22">
        <v>20.1767</v>
      </c>
      <c r="BD22">
        <v>19.971900000000002</v>
      </c>
      <c r="BE22">
        <v>999.9</v>
      </c>
      <c r="BF22">
        <v>0</v>
      </c>
      <c r="BG22">
        <v>0</v>
      </c>
      <c r="BH22">
        <v>9983.1200000000008</v>
      </c>
      <c r="BI22">
        <v>0</v>
      </c>
      <c r="BJ22">
        <v>853.53200000000004</v>
      </c>
      <c r="BK22">
        <v>-15.079599999999999</v>
      </c>
      <c r="BL22">
        <v>406.12900000000002</v>
      </c>
      <c r="BM22">
        <v>420.66399999999999</v>
      </c>
      <c r="BN22">
        <v>1.80924</v>
      </c>
      <c r="BO22">
        <v>415.15100000000001</v>
      </c>
      <c r="BP22">
        <v>13.105499999999999</v>
      </c>
      <c r="BQ22">
        <v>1.50969</v>
      </c>
      <c r="BR22">
        <v>1.3265499999999999</v>
      </c>
      <c r="BS22">
        <v>13.066599999999999</v>
      </c>
      <c r="BT22">
        <v>11.1031</v>
      </c>
      <c r="BU22">
        <v>1249.96</v>
      </c>
      <c r="BV22">
        <v>0.9</v>
      </c>
      <c r="BW22">
        <v>0.1</v>
      </c>
      <c r="BX22">
        <v>0</v>
      </c>
      <c r="BY22">
        <v>2.532</v>
      </c>
      <c r="BZ22">
        <v>0</v>
      </c>
      <c r="CA22">
        <v>9929.2900000000009</v>
      </c>
      <c r="CB22">
        <v>11943.8</v>
      </c>
      <c r="CC22">
        <v>36.936999999999998</v>
      </c>
      <c r="CD22">
        <v>39.561999999999998</v>
      </c>
      <c r="CE22">
        <v>38.5</v>
      </c>
      <c r="CF22">
        <v>37.625</v>
      </c>
      <c r="CG22">
        <v>36.561999999999998</v>
      </c>
      <c r="CH22">
        <v>1124.96</v>
      </c>
      <c r="CI22">
        <v>125</v>
      </c>
      <c r="CJ22">
        <v>0</v>
      </c>
      <c r="CK22">
        <v>1689815916.5999999</v>
      </c>
      <c r="CL22">
        <v>0</v>
      </c>
      <c r="CM22">
        <v>1689815563</v>
      </c>
      <c r="CN22" t="s">
        <v>354</v>
      </c>
      <c r="CO22">
        <v>1689815561</v>
      </c>
      <c r="CP22">
        <v>1689815563</v>
      </c>
      <c r="CQ22">
        <v>66</v>
      </c>
      <c r="CR22">
        <v>6.0000000000000001E-3</v>
      </c>
      <c r="CS22">
        <v>3.0000000000000001E-3</v>
      </c>
      <c r="CT22">
        <v>-4.1349999999999998</v>
      </c>
      <c r="CU22">
        <v>-0.13300000000000001</v>
      </c>
      <c r="CV22">
        <v>416</v>
      </c>
      <c r="CW22">
        <v>13</v>
      </c>
      <c r="CX22">
        <v>0.12</v>
      </c>
      <c r="CY22">
        <v>0.05</v>
      </c>
      <c r="CZ22">
        <v>14.428563142498099</v>
      </c>
      <c r="DA22">
        <v>0.38257810908699602</v>
      </c>
      <c r="DB22">
        <v>5.8586472435428097E-2</v>
      </c>
      <c r="DC22">
        <v>1</v>
      </c>
      <c r="DD22">
        <v>415.18754999999999</v>
      </c>
      <c r="DE22">
        <v>0.409849624059347</v>
      </c>
      <c r="DF22">
        <v>6.3016247904798095E-2</v>
      </c>
      <c r="DG22">
        <v>-1</v>
      </c>
      <c r="DH22">
        <v>1250.0119999999999</v>
      </c>
      <c r="DI22">
        <v>-0.19466578923409</v>
      </c>
      <c r="DJ22">
        <v>0.142147810394642</v>
      </c>
      <c r="DK22">
        <v>1</v>
      </c>
      <c r="DL22">
        <v>2</v>
      </c>
      <c r="DM22">
        <v>2</v>
      </c>
      <c r="DN22" t="s">
        <v>355</v>
      </c>
      <c r="DO22">
        <v>3.1575299999999999</v>
      </c>
      <c r="DP22">
        <v>2.78166</v>
      </c>
      <c r="DQ22">
        <v>9.5846700000000007E-2</v>
      </c>
      <c r="DR22">
        <v>9.8133499999999999E-2</v>
      </c>
      <c r="DS22">
        <v>8.6539099999999994E-2</v>
      </c>
      <c r="DT22">
        <v>7.8480599999999998E-2</v>
      </c>
      <c r="DU22">
        <v>28700.400000000001</v>
      </c>
      <c r="DV22">
        <v>29845.599999999999</v>
      </c>
      <c r="DW22">
        <v>29489.8</v>
      </c>
      <c r="DX22">
        <v>30852.3</v>
      </c>
      <c r="DY22">
        <v>35318.400000000001</v>
      </c>
      <c r="DZ22">
        <v>37260.1</v>
      </c>
      <c r="EA22">
        <v>40498.9</v>
      </c>
      <c r="EB22">
        <v>42783.6</v>
      </c>
      <c r="EC22">
        <v>2.2592500000000002</v>
      </c>
      <c r="ED22">
        <v>1.9154</v>
      </c>
      <c r="EE22">
        <v>9.9539799999999994E-3</v>
      </c>
      <c r="EF22">
        <v>0</v>
      </c>
      <c r="EG22">
        <v>19.807200000000002</v>
      </c>
      <c r="EH22">
        <v>999.9</v>
      </c>
      <c r="EI22">
        <v>48.040999999999997</v>
      </c>
      <c r="EJ22">
        <v>26.405000000000001</v>
      </c>
      <c r="EK22">
        <v>16.403199999999998</v>
      </c>
      <c r="EL22">
        <v>61.264099999999999</v>
      </c>
      <c r="EM22">
        <v>25.464700000000001</v>
      </c>
      <c r="EN22">
        <v>1</v>
      </c>
      <c r="EO22">
        <v>-0.23191100000000001</v>
      </c>
      <c r="EP22">
        <v>2.4493800000000001</v>
      </c>
      <c r="EQ22">
        <v>20.279199999999999</v>
      </c>
      <c r="ER22">
        <v>5.2409499999999998</v>
      </c>
      <c r="ES22">
        <v>11.8302</v>
      </c>
      <c r="ET22">
        <v>4.9817999999999998</v>
      </c>
      <c r="EU22">
        <v>3.2989999999999999</v>
      </c>
      <c r="EV22">
        <v>70.2</v>
      </c>
      <c r="EW22">
        <v>9999</v>
      </c>
      <c r="EX22">
        <v>4740.6000000000004</v>
      </c>
      <c r="EY22">
        <v>184.8</v>
      </c>
      <c r="EZ22">
        <v>1.8733900000000001</v>
      </c>
      <c r="FA22">
        <v>1.8791</v>
      </c>
      <c r="FB22">
        <v>1.8794299999999999</v>
      </c>
      <c r="FC22">
        <v>1.88001</v>
      </c>
      <c r="FD22">
        <v>1.8775999999999999</v>
      </c>
      <c r="FE22">
        <v>1.8768199999999999</v>
      </c>
      <c r="FF22">
        <v>1.87731</v>
      </c>
      <c r="FG22">
        <v>1.875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-4.133</v>
      </c>
      <c r="FV22">
        <v>-0.13300000000000001</v>
      </c>
      <c r="FW22">
        <v>-4.1342310081993601</v>
      </c>
      <c r="FX22">
        <v>1.4527828764109799E-4</v>
      </c>
      <c r="FY22">
        <v>-4.3579519040863002E-7</v>
      </c>
      <c r="FZ22">
        <v>2.0799061152897499E-10</v>
      </c>
      <c r="GA22">
        <v>-0.13297999999999799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5.9</v>
      </c>
      <c r="GJ22">
        <v>5.8</v>
      </c>
      <c r="GK22">
        <v>1.0644499999999999</v>
      </c>
      <c r="GL22">
        <v>2.5415000000000001</v>
      </c>
      <c r="GM22">
        <v>1.54541</v>
      </c>
      <c r="GN22">
        <v>2.2839399999999999</v>
      </c>
      <c r="GO22">
        <v>1.5979000000000001</v>
      </c>
      <c r="GP22">
        <v>2.3547400000000001</v>
      </c>
      <c r="GQ22">
        <v>29.113</v>
      </c>
      <c r="GR22">
        <v>15.2791</v>
      </c>
      <c r="GS22">
        <v>18</v>
      </c>
      <c r="GT22">
        <v>642.02300000000002</v>
      </c>
      <c r="GU22">
        <v>391.18799999999999</v>
      </c>
      <c r="GV22">
        <v>17.6432</v>
      </c>
      <c r="GW22">
        <v>23.849299999999999</v>
      </c>
      <c r="GX22">
        <v>30.000499999999999</v>
      </c>
      <c r="GY22">
        <v>23.866900000000001</v>
      </c>
      <c r="GZ22">
        <v>23.851700000000001</v>
      </c>
      <c r="HA22">
        <v>21.379300000000001</v>
      </c>
      <c r="HB22">
        <v>25</v>
      </c>
      <c r="HC22">
        <v>-30</v>
      </c>
      <c r="HD22">
        <v>17.658000000000001</v>
      </c>
      <c r="HE22">
        <v>415.17200000000003</v>
      </c>
      <c r="HF22">
        <v>0</v>
      </c>
      <c r="HG22">
        <v>100.437</v>
      </c>
      <c r="HH22">
        <v>99.171700000000001</v>
      </c>
    </row>
    <row r="23" spans="1:216" x14ac:dyDescent="0.2">
      <c r="A23">
        <v>5</v>
      </c>
      <c r="B23">
        <v>1689815973.0999999</v>
      </c>
      <c r="C23">
        <v>244.09999990463299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1689815973.0999999</v>
      </c>
      <c r="M23">
        <f t="shared" si="0"/>
        <v>1.7495515240916906E-3</v>
      </c>
      <c r="N23">
        <f t="shared" si="1"/>
        <v>1.7495515240916906</v>
      </c>
      <c r="O23">
        <f t="shared" si="2"/>
        <v>14.04763233336919</v>
      </c>
      <c r="P23">
        <f t="shared" si="3"/>
        <v>400.029</v>
      </c>
      <c r="Q23">
        <f t="shared" si="4"/>
        <v>286.66262290737643</v>
      </c>
      <c r="R23">
        <f t="shared" si="5"/>
        <v>29.03057794824522</v>
      </c>
      <c r="S23">
        <f t="shared" si="6"/>
        <v>40.511291455708502</v>
      </c>
      <c r="T23">
        <f t="shared" si="7"/>
        <v>0.21383992122982201</v>
      </c>
      <c r="U23">
        <f t="shared" si="8"/>
        <v>2.95395950738952</v>
      </c>
      <c r="V23">
        <f t="shared" si="9"/>
        <v>0.20559715477059529</v>
      </c>
      <c r="W23">
        <f t="shared" si="10"/>
        <v>0.12921232817663719</v>
      </c>
      <c r="X23">
        <f t="shared" si="11"/>
        <v>165.37905156648532</v>
      </c>
      <c r="Y23">
        <f t="shared" si="12"/>
        <v>20.771294001563088</v>
      </c>
      <c r="Z23">
        <f t="shared" si="13"/>
        <v>20.029</v>
      </c>
      <c r="AA23">
        <f t="shared" si="14"/>
        <v>2.3508305517433854</v>
      </c>
      <c r="AB23">
        <f t="shared" si="15"/>
        <v>63.15954195632407</v>
      </c>
      <c r="AC23">
        <f t="shared" si="16"/>
        <v>1.5054626174430501</v>
      </c>
      <c r="AD23">
        <f t="shared" si="17"/>
        <v>2.3835869780121328</v>
      </c>
      <c r="AE23">
        <f t="shared" si="18"/>
        <v>0.8453679343003353</v>
      </c>
      <c r="AF23">
        <f t="shared" si="19"/>
        <v>-77.155222212443562</v>
      </c>
      <c r="AG23">
        <f t="shared" si="20"/>
        <v>35.625089592085402</v>
      </c>
      <c r="AH23">
        <f t="shared" si="21"/>
        <v>2.4282406599465554</v>
      </c>
      <c r="AI23">
        <f t="shared" si="22"/>
        <v>126.27715960607372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54846.160283647099</v>
      </c>
      <c r="AO23">
        <f t="shared" si="26"/>
        <v>999.92399999999998</v>
      </c>
      <c r="AP23">
        <f t="shared" si="27"/>
        <v>842.93677200336026</v>
      </c>
      <c r="AQ23">
        <f t="shared" si="28"/>
        <v>0.84300084006720544</v>
      </c>
      <c r="AR23">
        <f t="shared" si="29"/>
        <v>0.16539162132970639</v>
      </c>
      <c r="AS23">
        <v>1689815973.0999999</v>
      </c>
      <c r="AT23">
        <v>400.029</v>
      </c>
      <c r="AU23">
        <v>414.77100000000002</v>
      </c>
      <c r="AV23">
        <v>14.8657</v>
      </c>
      <c r="AW23">
        <v>13.142799999999999</v>
      </c>
      <c r="AX23">
        <v>404.16199999999998</v>
      </c>
      <c r="AY23">
        <v>14.998699999999999</v>
      </c>
      <c r="AZ23">
        <v>600.22400000000005</v>
      </c>
      <c r="BA23">
        <v>101.221</v>
      </c>
      <c r="BB23">
        <v>4.98865E-2</v>
      </c>
      <c r="BC23">
        <v>20.252700000000001</v>
      </c>
      <c r="BD23">
        <v>20.029</v>
      </c>
      <c r="BE23">
        <v>999.9</v>
      </c>
      <c r="BF23">
        <v>0</v>
      </c>
      <c r="BG23">
        <v>0</v>
      </c>
      <c r="BH23">
        <v>10017.5</v>
      </c>
      <c r="BI23">
        <v>0</v>
      </c>
      <c r="BJ23">
        <v>787.58900000000006</v>
      </c>
      <c r="BK23">
        <v>-14.742000000000001</v>
      </c>
      <c r="BL23">
        <v>406.065</v>
      </c>
      <c r="BM23">
        <v>420.29500000000002</v>
      </c>
      <c r="BN23">
        <v>1.7229000000000001</v>
      </c>
      <c r="BO23">
        <v>414.77100000000002</v>
      </c>
      <c r="BP23">
        <v>13.142799999999999</v>
      </c>
      <c r="BQ23">
        <v>1.5047200000000001</v>
      </c>
      <c r="BR23">
        <v>1.33033</v>
      </c>
      <c r="BS23">
        <v>13.0162</v>
      </c>
      <c r="BT23">
        <v>11.145899999999999</v>
      </c>
      <c r="BU23">
        <v>999.92399999999998</v>
      </c>
      <c r="BV23">
        <v>0.89997000000000005</v>
      </c>
      <c r="BW23">
        <v>0.10002999999999999</v>
      </c>
      <c r="BX23">
        <v>0</v>
      </c>
      <c r="BY23">
        <v>2.6194000000000002</v>
      </c>
      <c r="BZ23">
        <v>0</v>
      </c>
      <c r="CA23">
        <v>8036.31</v>
      </c>
      <c r="CB23">
        <v>9554.5499999999993</v>
      </c>
      <c r="CC23">
        <v>36.625</v>
      </c>
      <c r="CD23">
        <v>39.561999999999998</v>
      </c>
      <c r="CE23">
        <v>38.375</v>
      </c>
      <c r="CF23">
        <v>37.625</v>
      </c>
      <c r="CG23">
        <v>36.375</v>
      </c>
      <c r="CH23">
        <v>899.9</v>
      </c>
      <c r="CI23">
        <v>100.02</v>
      </c>
      <c r="CJ23">
        <v>0</v>
      </c>
      <c r="CK23">
        <v>1689815977.2</v>
      </c>
      <c r="CL23">
        <v>0</v>
      </c>
      <c r="CM23">
        <v>1689815563</v>
      </c>
      <c r="CN23" t="s">
        <v>354</v>
      </c>
      <c r="CO23">
        <v>1689815561</v>
      </c>
      <c r="CP23">
        <v>1689815563</v>
      </c>
      <c r="CQ23">
        <v>66</v>
      </c>
      <c r="CR23">
        <v>6.0000000000000001E-3</v>
      </c>
      <c r="CS23">
        <v>3.0000000000000001E-3</v>
      </c>
      <c r="CT23">
        <v>-4.1349999999999998</v>
      </c>
      <c r="CU23">
        <v>-0.13300000000000001</v>
      </c>
      <c r="CV23">
        <v>416</v>
      </c>
      <c r="CW23">
        <v>13</v>
      </c>
      <c r="CX23">
        <v>0.12</v>
      </c>
      <c r="CY23">
        <v>0.05</v>
      </c>
      <c r="CZ23">
        <v>14.0815802053519</v>
      </c>
      <c r="DA23">
        <v>-6.2514867190322093E-2</v>
      </c>
      <c r="DB23">
        <v>6.4370062233653505E-2</v>
      </c>
      <c r="DC23">
        <v>1</v>
      </c>
      <c r="DD23">
        <v>414.82980952381001</v>
      </c>
      <c r="DE23">
        <v>-0.207974025973437</v>
      </c>
      <c r="DF23">
        <v>6.0930576457079402E-2</v>
      </c>
      <c r="DG23">
        <v>-1</v>
      </c>
      <c r="DH23">
        <v>999.97947619047602</v>
      </c>
      <c r="DI23">
        <v>2.9386505409669202E-2</v>
      </c>
      <c r="DJ23">
        <v>0.14528874994878199</v>
      </c>
      <c r="DK23">
        <v>1</v>
      </c>
      <c r="DL23">
        <v>2</v>
      </c>
      <c r="DM23">
        <v>2</v>
      </c>
      <c r="DN23" t="s">
        <v>355</v>
      </c>
      <c r="DO23">
        <v>3.1576399999999998</v>
      </c>
      <c r="DP23">
        <v>2.7818700000000001</v>
      </c>
      <c r="DQ23">
        <v>9.5825199999999999E-2</v>
      </c>
      <c r="DR23">
        <v>9.8052299999999995E-2</v>
      </c>
      <c r="DS23">
        <v>8.6315699999999995E-2</v>
      </c>
      <c r="DT23">
        <v>7.8637299999999993E-2</v>
      </c>
      <c r="DU23">
        <v>28697.7</v>
      </c>
      <c r="DV23">
        <v>29842.799999999999</v>
      </c>
      <c r="DW23">
        <v>29486.5</v>
      </c>
      <c r="DX23">
        <v>30846.9</v>
      </c>
      <c r="DY23">
        <v>35324.400000000001</v>
      </c>
      <c r="DZ23">
        <v>37247.800000000003</v>
      </c>
      <c r="EA23">
        <v>40495.5</v>
      </c>
      <c r="EB23">
        <v>42776.7</v>
      </c>
      <c r="EC23">
        <v>2.2585700000000002</v>
      </c>
      <c r="ED23">
        <v>1.9146700000000001</v>
      </c>
      <c r="EE23">
        <v>6.6310199999999996E-3</v>
      </c>
      <c r="EF23">
        <v>0</v>
      </c>
      <c r="EG23">
        <v>19.9193</v>
      </c>
      <c r="EH23">
        <v>999.9</v>
      </c>
      <c r="EI23">
        <v>48.064999999999998</v>
      </c>
      <c r="EJ23">
        <v>26.454999999999998</v>
      </c>
      <c r="EK23">
        <v>16.458500000000001</v>
      </c>
      <c r="EL23">
        <v>61.074100000000001</v>
      </c>
      <c r="EM23">
        <v>25.749199999999998</v>
      </c>
      <c r="EN23">
        <v>1</v>
      </c>
      <c r="EO23">
        <v>-0.224187</v>
      </c>
      <c r="EP23">
        <v>3.2757399999999999</v>
      </c>
      <c r="EQ23">
        <v>20.265999999999998</v>
      </c>
      <c r="ER23">
        <v>5.24125</v>
      </c>
      <c r="ES23">
        <v>11.8302</v>
      </c>
      <c r="ET23">
        <v>4.9816000000000003</v>
      </c>
      <c r="EU23">
        <v>3.2990499999999998</v>
      </c>
      <c r="EV23">
        <v>70.2</v>
      </c>
      <c r="EW23">
        <v>9999</v>
      </c>
      <c r="EX23">
        <v>4741.8</v>
      </c>
      <c r="EY23">
        <v>184.8</v>
      </c>
      <c r="EZ23">
        <v>1.8734299999999999</v>
      </c>
      <c r="FA23">
        <v>1.8791199999999999</v>
      </c>
      <c r="FB23">
        <v>1.8794299999999999</v>
      </c>
      <c r="FC23">
        <v>1.8800300000000001</v>
      </c>
      <c r="FD23">
        <v>1.8776200000000001</v>
      </c>
      <c r="FE23">
        <v>1.8768199999999999</v>
      </c>
      <c r="FF23">
        <v>1.8773200000000001</v>
      </c>
      <c r="FG23">
        <v>1.8749899999999999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-4.133</v>
      </c>
      <c r="FV23">
        <v>-0.13300000000000001</v>
      </c>
      <c r="FW23">
        <v>-4.1342310081993601</v>
      </c>
      <c r="FX23">
        <v>1.4527828764109799E-4</v>
      </c>
      <c r="FY23">
        <v>-4.3579519040863002E-7</v>
      </c>
      <c r="FZ23">
        <v>2.0799061152897499E-10</v>
      </c>
      <c r="GA23">
        <v>-0.13297999999999799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6.9</v>
      </c>
      <c r="GJ23">
        <v>6.8</v>
      </c>
      <c r="GK23">
        <v>1.0644499999999999</v>
      </c>
      <c r="GL23">
        <v>2.5378400000000001</v>
      </c>
      <c r="GM23">
        <v>1.54541</v>
      </c>
      <c r="GN23">
        <v>2.2839399999999999</v>
      </c>
      <c r="GO23">
        <v>1.5979000000000001</v>
      </c>
      <c r="GP23">
        <v>2.3864700000000001</v>
      </c>
      <c r="GQ23">
        <v>29.176600000000001</v>
      </c>
      <c r="GR23">
        <v>15.270300000000001</v>
      </c>
      <c r="GS23">
        <v>18</v>
      </c>
      <c r="GT23">
        <v>642.16999999999996</v>
      </c>
      <c r="GU23">
        <v>391.18700000000001</v>
      </c>
      <c r="GV23">
        <v>17.473299999999998</v>
      </c>
      <c r="GW23">
        <v>23.906400000000001</v>
      </c>
      <c r="GX23">
        <v>30.000399999999999</v>
      </c>
      <c r="GY23">
        <v>23.920200000000001</v>
      </c>
      <c r="GZ23">
        <v>23.9054</v>
      </c>
      <c r="HA23">
        <v>21.3674</v>
      </c>
      <c r="HB23">
        <v>25</v>
      </c>
      <c r="HC23">
        <v>-30</v>
      </c>
      <c r="HD23">
        <v>17.4711</v>
      </c>
      <c r="HE23">
        <v>414.774</v>
      </c>
      <c r="HF23">
        <v>0</v>
      </c>
      <c r="HG23">
        <v>100.42700000000001</v>
      </c>
      <c r="HH23">
        <v>99.155100000000004</v>
      </c>
    </row>
    <row r="24" spans="1:216" x14ac:dyDescent="0.2">
      <c r="A24">
        <v>6</v>
      </c>
      <c r="B24">
        <v>1689816034.0999999</v>
      </c>
      <c r="C24">
        <v>305.09999990463302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1689816034.0999999</v>
      </c>
      <c r="M24">
        <f t="shared" si="0"/>
        <v>1.6945069521131012E-3</v>
      </c>
      <c r="N24">
        <f t="shared" si="1"/>
        <v>1.6945069521131011</v>
      </c>
      <c r="O24">
        <f t="shared" si="2"/>
        <v>13.539686909154712</v>
      </c>
      <c r="P24">
        <f t="shared" si="3"/>
        <v>400</v>
      </c>
      <c r="Q24">
        <f t="shared" si="4"/>
        <v>288.81040541601044</v>
      </c>
      <c r="R24">
        <f t="shared" si="5"/>
        <v>29.248404229256789</v>
      </c>
      <c r="S24">
        <f t="shared" si="6"/>
        <v>40.508795639999995</v>
      </c>
      <c r="T24">
        <f t="shared" si="7"/>
        <v>0.21010913238019605</v>
      </c>
      <c r="U24">
        <f t="shared" si="8"/>
        <v>2.9457184463300186</v>
      </c>
      <c r="V24">
        <f t="shared" si="9"/>
        <v>0.20212434576357818</v>
      </c>
      <c r="W24">
        <f t="shared" si="10"/>
        <v>0.12701983465565209</v>
      </c>
      <c r="X24">
        <f t="shared" si="11"/>
        <v>124.01253116722012</v>
      </c>
      <c r="Y24">
        <f t="shared" si="12"/>
        <v>20.486273316739499</v>
      </c>
      <c r="Z24">
        <f t="shared" si="13"/>
        <v>19.924800000000001</v>
      </c>
      <c r="AA24">
        <f t="shared" si="14"/>
        <v>2.3357076625786313</v>
      </c>
      <c r="AB24">
        <f t="shared" si="15"/>
        <v>63.269373489758387</v>
      </c>
      <c r="AC24">
        <f t="shared" si="16"/>
        <v>1.50278517345381</v>
      </c>
      <c r="AD24">
        <f t="shared" si="17"/>
        <v>2.3752174086204136</v>
      </c>
      <c r="AE24">
        <f t="shared" si="18"/>
        <v>0.83292248912482125</v>
      </c>
      <c r="AF24">
        <f t="shared" si="19"/>
        <v>-74.727756588187759</v>
      </c>
      <c r="AG24">
        <f t="shared" si="20"/>
        <v>43.037394250084979</v>
      </c>
      <c r="AH24">
        <f t="shared" si="21"/>
        <v>2.9392532321826379</v>
      </c>
      <c r="AI24">
        <f t="shared" si="22"/>
        <v>95.261422061299982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54611.056662934316</v>
      </c>
      <c r="AO24">
        <f t="shared" si="26"/>
        <v>749.82299999999998</v>
      </c>
      <c r="AP24">
        <f t="shared" si="27"/>
        <v>632.10042899855955</v>
      </c>
      <c r="AQ24">
        <f t="shared" si="28"/>
        <v>0.84299951988477229</v>
      </c>
      <c r="AR24">
        <f t="shared" si="29"/>
        <v>0.16538907337761061</v>
      </c>
      <c r="AS24">
        <v>1689816034.0999999</v>
      </c>
      <c r="AT24">
        <v>400</v>
      </c>
      <c r="AU24">
        <v>414.21100000000001</v>
      </c>
      <c r="AV24">
        <v>14.8391</v>
      </c>
      <c r="AW24">
        <v>13.170500000000001</v>
      </c>
      <c r="AX24">
        <v>404.13299999999998</v>
      </c>
      <c r="AY24">
        <v>14.972099999999999</v>
      </c>
      <c r="AZ24">
        <v>600.274</v>
      </c>
      <c r="BA24">
        <v>101.22199999999999</v>
      </c>
      <c r="BB24">
        <v>4.9989100000000002E-2</v>
      </c>
      <c r="BC24">
        <v>20.195799999999998</v>
      </c>
      <c r="BD24">
        <v>19.924800000000001</v>
      </c>
      <c r="BE24">
        <v>999.9</v>
      </c>
      <c r="BF24">
        <v>0</v>
      </c>
      <c r="BG24">
        <v>0</v>
      </c>
      <c r="BH24">
        <v>9970.6200000000008</v>
      </c>
      <c r="BI24">
        <v>0</v>
      </c>
      <c r="BJ24">
        <v>784.62599999999998</v>
      </c>
      <c r="BK24">
        <v>-14.210800000000001</v>
      </c>
      <c r="BL24">
        <v>406.02499999999998</v>
      </c>
      <c r="BM24">
        <v>419.73899999999998</v>
      </c>
      <c r="BN24">
        <v>1.66855</v>
      </c>
      <c r="BO24">
        <v>414.21100000000001</v>
      </c>
      <c r="BP24">
        <v>13.170500000000001</v>
      </c>
      <c r="BQ24">
        <v>1.50204</v>
      </c>
      <c r="BR24">
        <v>1.3331500000000001</v>
      </c>
      <c r="BS24">
        <v>12.989000000000001</v>
      </c>
      <c r="BT24">
        <v>11.177899999999999</v>
      </c>
      <c r="BU24">
        <v>749.82299999999998</v>
      </c>
      <c r="BV24">
        <v>0.90001299999999995</v>
      </c>
      <c r="BW24">
        <v>9.9986699999999998E-2</v>
      </c>
      <c r="BX24">
        <v>0</v>
      </c>
      <c r="BY24">
        <v>2.1288999999999998</v>
      </c>
      <c r="BZ24">
        <v>0</v>
      </c>
      <c r="CA24">
        <v>6420.94</v>
      </c>
      <c r="CB24">
        <v>7164.84</v>
      </c>
      <c r="CC24">
        <v>36.186999999999998</v>
      </c>
      <c r="CD24">
        <v>39.5</v>
      </c>
      <c r="CE24">
        <v>38.186999999999998</v>
      </c>
      <c r="CF24">
        <v>37.625</v>
      </c>
      <c r="CG24">
        <v>36.125</v>
      </c>
      <c r="CH24">
        <v>674.85</v>
      </c>
      <c r="CI24">
        <v>74.97</v>
      </c>
      <c r="CJ24">
        <v>0</v>
      </c>
      <c r="CK24">
        <v>1689816038.4000001</v>
      </c>
      <c r="CL24">
        <v>0</v>
      </c>
      <c r="CM24">
        <v>1689815563</v>
      </c>
      <c r="CN24" t="s">
        <v>354</v>
      </c>
      <c r="CO24">
        <v>1689815561</v>
      </c>
      <c r="CP24">
        <v>1689815563</v>
      </c>
      <c r="CQ24">
        <v>66</v>
      </c>
      <c r="CR24">
        <v>6.0000000000000001E-3</v>
      </c>
      <c r="CS24">
        <v>3.0000000000000001E-3</v>
      </c>
      <c r="CT24">
        <v>-4.1349999999999998</v>
      </c>
      <c r="CU24">
        <v>-0.13300000000000001</v>
      </c>
      <c r="CV24">
        <v>416</v>
      </c>
      <c r="CW24">
        <v>13</v>
      </c>
      <c r="CX24">
        <v>0.12</v>
      </c>
      <c r="CY24">
        <v>0.05</v>
      </c>
      <c r="CZ24">
        <v>13.5439935900901</v>
      </c>
      <c r="DA24">
        <v>7.9423369354758994E-2</v>
      </c>
      <c r="DB24">
        <v>3.6344765305140699E-2</v>
      </c>
      <c r="DC24">
        <v>1</v>
      </c>
      <c r="DD24">
        <v>414.234952380952</v>
      </c>
      <c r="DE24">
        <v>-4.2311688311672202E-2</v>
      </c>
      <c r="DF24">
        <v>2.1497455420801101E-2</v>
      </c>
      <c r="DG24">
        <v>-1</v>
      </c>
      <c r="DH24">
        <v>749.99609523809499</v>
      </c>
      <c r="DI24">
        <v>3.8913605500360798E-2</v>
      </c>
      <c r="DJ24">
        <v>0.15000631883893201</v>
      </c>
      <c r="DK24">
        <v>1</v>
      </c>
      <c r="DL24">
        <v>2</v>
      </c>
      <c r="DM24">
        <v>2</v>
      </c>
      <c r="DN24" t="s">
        <v>355</v>
      </c>
      <c r="DO24">
        <v>3.1577000000000002</v>
      </c>
      <c r="DP24">
        <v>2.7815599999999998</v>
      </c>
      <c r="DQ24">
        <v>9.5808000000000004E-2</v>
      </c>
      <c r="DR24">
        <v>9.7941399999999998E-2</v>
      </c>
      <c r="DS24">
        <v>8.6190199999999995E-2</v>
      </c>
      <c r="DT24">
        <v>7.8752699999999995E-2</v>
      </c>
      <c r="DU24">
        <v>28695.8</v>
      </c>
      <c r="DV24">
        <v>29844.400000000001</v>
      </c>
      <c r="DW24">
        <v>29484.2</v>
      </c>
      <c r="DX24">
        <v>30845.1</v>
      </c>
      <c r="DY24">
        <v>35328</v>
      </c>
      <c r="DZ24">
        <v>37241.599999999999</v>
      </c>
      <c r="EA24">
        <v>40493.9</v>
      </c>
      <c r="EB24">
        <v>42774.9</v>
      </c>
      <c r="EC24">
        <v>2.2578999999999998</v>
      </c>
      <c r="ED24">
        <v>1.91337</v>
      </c>
      <c r="EE24">
        <v>-8.2701400000000005E-4</v>
      </c>
      <c r="EF24">
        <v>0</v>
      </c>
      <c r="EG24">
        <v>19.938500000000001</v>
      </c>
      <c r="EH24">
        <v>999.9</v>
      </c>
      <c r="EI24">
        <v>48.064999999999998</v>
      </c>
      <c r="EJ24">
        <v>26.484999999999999</v>
      </c>
      <c r="EK24">
        <v>16.4877</v>
      </c>
      <c r="EL24">
        <v>61.574100000000001</v>
      </c>
      <c r="EM24">
        <v>26.2059</v>
      </c>
      <c r="EN24">
        <v>1</v>
      </c>
      <c r="EO24">
        <v>-0.22464200000000001</v>
      </c>
      <c r="EP24">
        <v>1.9659199999999999</v>
      </c>
      <c r="EQ24">
        <v>20.2896</v>
      </c>
      <c r="ER24">
        <v>5.23691</v>
      </c>
      <c r="ES24">
        <v>11.8302</v>
      </c>
      <c r="ET24">
        <v>4.9815500000000004</v>
      </c>
      <c r="EU24">
        <v>3.29908</v>
      </c>
      <c r="EV24">
        <v>70.2</v>
      </c>
      <c r="EW24">
        <v>9999</v>
      </c>
      <c r="EX24">
        <v>4743.2</v>
      </c>
      <c r="EY24">
        <v>184.8</v>
      </c>
      <c r="EZ24">
        <v>1.8734599999999999</v>
      </c>
      <c r="FA24">
        <v>1.8791199999999999</v>
      </c>
      <c r="FB24">
        <v>1.8794299999999999</v>
      </c>
      <c r="FC24">
        <v>1.8800399999999999</v>
      </c>
      <c r="FD24">
        <v>1.87767</v>
      </c>
      <c r="FE24">
        <v>1.87683</v>
      </c>
      <c r="FF24">
        <v>1.8774200000000001</v>
      </c>
      <c r="FG24">
        <v>1.875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-4.133</v>
      </c>
      <c r="FV24">
        <v>-0.13300000000000001</v>
      </c>
      <c r="FW24">
        <v>-4.1342310081993601</v>
      </c>
      <c r="FX24">
        <v>1.4527828764109799E-4</v>
      </c>
      <c r="FY24">
        <v>-4.3579519040863002E-7</v>
      </c>
      <c r="FZ24">
        <v>2.0799061152897499E-10</v>
      </c>
      <c r="GA24">
        <v>-0.13297999999999799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7.9</v>
      </c>
      <c r="GJ24">
        <v>7.9</v>
      </c>
      <c r="GK24">
        <v>1.0632299999999999</v>
      </c>
      <c r="GL24">
        <v>2.5439500000000002</v>
      </c>
      <c r="GM24">
        <v>1.54541</v>
      </c>
      <c r="GN24">
        <v>2.2839399999999999</v>
      </c>
      <c r="GO24">
        <v>1.5979000000000001</v>
      </c>
      <c r="GP24">
        <v>2.4182100000000002</v>
      </c>
      <c r="GQ24">
        <v>29.240200000000002</v>
      </c>
      <c r="GR24">
        <v>15.287800000000001</v>
      </c>
      <c r="GS24">
        <v>18</v>
      </c>
      <c r="GT24">
        <v>642.29700000000003</v>
      </c>
      <c r="GU24">
        <v>390.82900000000001</v>
      </c>
      <c r="GV24">
        <v>18.099799999999998</v>
      </c>
      <c r="GW24">
        <v>23.963899999999999</v>
      </c>
      <c r="GX24">
        <v>30.0002</v>
      </c>
      <c r="GY24">
        <v>23.972000000000001</v>
      </c>
      <c r="GZ24">
        <v>23.9544</v>
      </c>
      <c r="HA24">
        <v>21.346599999999999</v>
      </c>
      <c r="HB24">
        <v>25</v>
      </c>
      <c r="HC24">
        <v>-30</v>
      </c>
      <c r="HD24">
        <v>18.113800000000001</v>
      </c>
      <c r="HE24">
        <v>414.13299999999998</v>
      </c>
      <c r="HF24">
        <v>0</v>
      </c>
      <c r="HG24">
        <v>100.42100000000001</v>
      </c>
      <c r="HH24">
        <v>99.150099999999995</v>
      </c>
    </row>
    <row r="25" spans="1:216" x14ac:dyDescent="0.2">
      <c r="A25">
        <v>7</v>
      </c>
      <c r="B25">
        <v>1689816095.0999999</v>
      </c>
      <c r="C25">
        <v>366.09999990463302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1689816095.0999999</v>
      </c>
      <c r="M25">
        <f t="shared" si="0"/>
        <v>1.6171647204686519E-3</v>
      </c>
      <c r="N25">
        <f t="shared" si="1"/>
        <v>1.6171647204686519</v>
      </c>
      <c r="O25">
        <f t="shared" si="2"/>
        <v>12.990350078710078</v>
      </c>
      <c r="P25">
        <f t="shared" si="3"/>
        <v>400.03300000000002</v>
      </c>
      <c r="Q25">
        <f t="shared" si="4"/>
        <v>286.11789139650114</v>
      </c>
      <c r="R25">
        <f t="shared" si="5"/>
        <v>28.974773918712582</v>
      </c>
      <c r="S25">
        <f t="shared" si="6"/>
        <v>40.510803705601802</v>
      </c>
      <c r="T25">
        <f t="shared" si="7"/>
        <v>0.1962353679624759</v>
      </c>
      <c r="U25">
        <f t="shared" si="8"/>
        <v>2.9594235360602386</v>
      </c>
      <c r="V25">
        <f t="shared" si="9"/>
        <v>0.18928251381860689</v>
      </c>
      <c r="W25">
        <f t="shared" si="10"/>
        <v>0.11890573385746933</v>
      </c>
      <c r="X25">
        <f t="shared" si="11"/>
        <v>99.216609391061681</v>
      </c>
      <c r="Y25">
        <f t="shared" si="12"/>
        <v>20.455710965081234</v>
      </c>
      <c r="Z25">
        <f t="shared" si="13"/>
        <v>19.9985</v>
      </c>
      <c r="AA25">
        <f t="shared" si="14"/>
        <v>2.3463951305651496</v>
      </c>
      <c r="AB25">
        <f t="shared" si="15"/>
        <v>62.677755229373034</v>
      </c>
      <c r="AC25">
        <f t="shared" si="16"/>
        <v>1.4976114985520999</v>
      </c>
      <c r="AD25">
        <f t="shared" si="17"/>
        <v>2.3893827931001996</v>
      </c>
      <c r="AE25">
        <f t="shared" si="18"/>
        <v>0.84878363201304974</v>
      </c>
      <c r="AF25">
        <f t="shared" si="19"/>
        <v>-71.316964172667554</v>
      </c>
      <c r="AG25">
        <f t="shared" si="20"/>
        <v>46.827467631929622</v>
      </c>
      <c r="AH25">
        <f t="shared" si="21"/>
        <v>3.1860563302316214</v>
      </c>
      <c r="AI25">
        <f t="shared" si="22"/>
        <v>77.913169180555371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55001.919467032225</v>
      </c>
      <c r="AO25">
        <f t="shared" si="26"/>
        <v>599.89099999999996</v>
      </c>
      <c r="AP25">
        <f t="shared" si="27"/>
        <v>505.70844300055006</v>
      </c>
      <c r="AQ25">
        <f t="shared" si="28"/>
        <v>0.84300055010085184</v>
      </c>
      <c r="AR25">
        <f t="shared" si="29"/>
        <v>0.16539106169464401</v>
      </c>
      <c r="AS25">
        <v>1689816095.0999999</v>
      </c>
      <c r="AT25">
        <v>400.03300000000002</v>
      </c>
      <c r="AU25">
        <v>413.66300000000001</v>
      </c>
      <c r="AV25">
        <v>14.788500000000001</v>
      </c>
      <c r="AW25">
        <v>13.196099999999999</v>
      </c>
      <c r="AX25">
        <v>404.166</v>
      </c>
      <c r="AY25">
        <v>14.9215</v>
      </c>
      <c r="AZ25">
        <v>600.32000000000005</v>
      </c>
      <c r="BA25">
        <v>101.21899999999999</v>
      </c>
      <c r="BB25">
        <v>4.96546E-2</v>
      </c>
      <c r="BC25">
        <v>20.292000000000002</v>
      </c>
      <c r="BD25">
        <v>19.9985</v>
      </c>
      <c r="BE25">
        <v>999.9</v>
      </c>
      <c r="BF25">
        <v>0</v>
      </c>
      <c r="BG25">
        <v>0</v>
      </c>
      <c r="BH25">
        <v>10048.799999999999</v>
      </c>
      <c r="BI25">
        <v>0</v>
      </c>
      <c r="BJ25">
        <v>883.51199999999994</v>
      </c>
      <c r="BK25">
        <v>-13.6303</v>
      </c>
      <c r="BL25">
        <v>406.03800000000001</v>
      </c>
      <c r="BM25">
        <v>419.19499999999999</v>
      </c>
      <c r="BN25">
        <v>1.59243</v>
      </c>
      <c r="BO25">
        <v>413.66300000000001</v>
      </c>
      <c r="BP25">
        <v>13.196099999999999</v>
      </c>
      <c r="BQ25">
        <v>1.4968699999999999</v>
      </c>
      <c r="BR25">
        <v>1.33569</v>
      </c>
      <c r="BS25">
        <v>12.936299999999999</v>
      </c>
      <c r="BT25">
        <v>11.2066</v>
      </c>
      <c r="BU25">
        <v>599.89099999999996</v>
      </c>
      <c r="BV25">
        <v>0.89998</v>
      </c>
      <c r="BW25">
        <v>0.10002</v>
      </c>
      <c r="BX25">
        <v>0</v>
      </c>
      <c r="BY25">
        <v>2.6957</v>
      </c>
      <c r="BZ25">
        <v>0</v>
      </c>
      <c r="CA25">
        <v>5638.65</v>
      </c>
      <c r="CB25">
        <v>5732.14</v>
      </c>
      <c r="CC25">
        <v>35.686999999999998</v>
      </c>
      <c r="CD25">
        <v>39.311999999999998</v>
      </c>
      <c r="CE25">
        <v>37.875</v>
      </c>
      <c r="CF25">
        <v>37.436999999999998</v>
      </c>
      <c r="CG25">
        <v>35.75</v>
      </c>
      <c r="CH25">
        <v>539.89</v>
      </c>
      <c r="CI25">
        <v>60</v>
      </c>
      <c r="CJ25">
        <v>0</v>
      </c>
      <c r="CK25">
        <v>1689816099.5999999</v>
      </c>
      <c r="CL25">
        <v>0</v>
      </c>
      <c r="CM25">
        <v>1689815563</v>
      </c>
      <c r="CN25" t="s">
        <v>354</v>
      </c>
      <c r="CO25">
        <v>1689815561</v>
      </c>
      <c r="CP25">
        <v>1689815563</v>
      </c>
      <c r="CQ25">
        <v>66</v>
      </c>
      <c r="CR25">
        <v>6.0000000000000001E-3</v>
      </c>
      <c r="CS25">
        <v>3.0000000000000001E-3</v>
      </c>
      <c r="CT25">
        <v>-4.1349999999999998</v>
      </c>
      <c r="CU25">
        <v>-0.13300000000000001</v>
      </c>
      <c r="CV25">
        <v>416</v>
      </c>
      <c r="CW25">
        <v>13</v>
      </c>
      <c r="CX25">
        <v>0.12</v>
      </c>
      <c r="CY25">
        <v>0.05</v>
      </c>
      <c r="CZ25">
        <v>13.004669198752399</v>
      </c>
      <c r="DA25">
        <v>-0.39753930959897898</v>
      </c>
      <c r="DB25">
        <v>5.7163305385764002E-2</v>
      </c>
      <c r="DC25">
        <v>1</v>
      </c>
      <c r="DD25">
        <v>413.65880952381002</v>
      </c>
      <c r="DE25">
        <v>-0.190987012987028</v>
      </c>
      <c r="DF25">
        <v>4.8270684239155898E-2</v>
      </c>
      <c r="DG25">
        <v>-1</v>
      </c>
      <c r="DH25">
        <v>600.01289999999995</v>
      </c>
      <c r="DI25">
        <v>0.52343569340534302</v>
      </c>
      <c r="DJ25">
        <v>0.15100427146277701</v>
      </c>
      <c r="DK25">
        <v>1</v>
      </c>
      <c r="DL25">
        <v>2</v>
      </c>
      <c r="DM25">
        <v>2</v>
      </c>
      <c r="DN25" t="s">
        <v>355</v>
      </c>
      <c r="DO25">
        <v>3.1577899999999999</v>
      </c>
      <c r="DP25">
        <v>2.7818999999999998</v>
      </c>
      <c r="DQ25">
        <v>9.5803600000000003E-2</v>
      </c>
      <c r="DR25">
        <v>9.7834099999999993E-2</v>
      </c>
      <c r="DS25">
        <v>8.5962800000000006E-2</v>
      </c>
      <c r="DT25">
        <v>7.8859499999999999E-2</v>
      </c>
      <c r="DU25">
        <v>28692.7</v>
      </c>
      <c r="DV25">
        <v>29845</v>
      </c>
      <c r="DW25">
        <v>29481</v>
      </c>
      <c r="DX25">
        <v>30842.1</v>
      </c>
      <c r="DY25">
        <v>35333.300000000003</v>
      </c>
      <c r="DZ25">
        <v>37233.5</v>
      </c>
      <c r="EA25">
        <v>40489.599999999999</v>
      </c>
      <c r="EB25">
        <v>42770.6</v>
      </c>
      <c r="EC25">
        <v>2.2575799999999999</v>
      </c>
      <c r="ED25">
        <v>1.9130499999999999</v>
      </c>
      <c r="EE25">
        <v>2.90573E-3</v>
      </c>
      <c r="EF25">
        <v>0</v>
      </c>
      <c r="EG25">
        <v>19.950399999999998</v>
      </c>
      <c r="EH25">
        <v>999.9</v>
      </c>
      <c r="EI25">
        <v>48.088999999999999</v>
      </c>
      <c r="EJ25">
        <v>26.526</v>
      </c>
      <c r="EK25">
        <v>16.536000000000001</v>
      </c>
      <c r="EL25">
        <v>60.964100000000002</v>
      </c>
      <c r="EM25">
        <v>25.5288</v>
      </c>
      <c r="EN25">
        <v>1</v>
      </c>
      <c r="EO25">
        <v>-0.22039900000000001</v>
      </c>
      <c r="EP25">
        <v>2.6806299999999998</v>
      </c>
      <c r="EQ25">
        <v>20.280200000000001</v>
      </c>
      <c r="ER25">
        <v>5.2408000000000001</v>
      </c>
      <c r="ES25">
        <v>11.8302</v>
      </c>
      <c r="ET25">
        <v>4.9813999999999998</v>
      </c>
      <c r="EU25">
        <v>3.2989999999999999</v>
      </c>
      <c r="EV25">
        <v>70.2</v>
      </c>
      <c r="EW25">
        <v>9999</v>
      </c>
      <c r="EX25">
        <v>4744.3999999999996</v>
      </c>
      <c r="EY25">
        <v>184.8</v>
      </c>
      <c r="EZ25">
        <v>1.8734500000000001</v>
      </c>
      <c r="FA25">
        <v>1.8791199999999999</v>
      </c>
      <c r="FB25">
        <v>1.8794299999999999</v>
      </c>
      <c r="FC25">
        <v>1.8800399999999999</v>
      </c>
      <c r="FD25">
        <v>1.8776200000000001</v>
      </c>
      <c r="FE25">
        <v>1.87683</v>
      </c>
      <c r="FF25">
        <v>1.8774</v>
      </c>
      <c r="FG25">
        <v>1.875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-4.133</v>
      </c>
      <c r="FV25">
        <v>-0.13300000000000001</v>
      </c>
      <c r="FW25">
        <v>-4.1342310081993601</v>
      </c>
      <c r="FX25">
        <v>1.4527828764109799E-4</v>
      </c>
      <c r="FY25">
        <v>-4.3579519040863002E-7</v>
      </c>
      <c r="FZ25">
        <v>2.0799061152897499E-10</v>
      </c>
      <c r="GA25">
        <v>-0.13297999999999799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8.9</v>
      </c>
      <c r="GJ25">
        <v>8.9</v>
      </c>
      <c r="GK25">
        <v>1.0620099999999999</v>
      </c>
      <c r="GL25">
        <v>2.5512700000000001</v>
      </c>
      <c r="GM25">
        <v>1.54541</v>
      </c>
      <c r="GN25">
        <v>2.2839399999999999</v>
      </c>
      <c r="GO25">
        <v>1.5979000000000001</v>
      </c>
      <c r="GP25">
        <v>2.3852500000000001</v>
      </c>
      <c r="GQ25">
        <v>29.282699999999998</v>
      </c>
      <c r="GR25">
        <v>15.270300000000001</v>
      </c>
      <c r="GS25">
        <v>18</v>
      </c>
      <c r="GT25">
        <v>642.399</v>
      </c>
      <c r="GU25">
        <v>390.84800000000001</v>
      </c>
      <c r="GV25">
        <v>17.862100000000002</v>
      </c>
      <c r="GW25">
        <v>23.9861</v>
      </c>
      <c r="GX25">
        <v>29.999400000000001</v>
      </c>
      <c r="GY25">
        <v>24.000399999999999</v>
      </c>
      <c r="GZ25">
        <v>23.981200000000001</v>
      </c>
      <c r="HA25">
        <v>21.319600000000001</v>
      </c>
      <c r="HB25">
        <v>25</v>
      </c>
      <c r="HC25">
        <v>-30</v>
      </c>
      <c r="HD25">
        <v>17.8962</v>
      </c>
      <c r="HE25">
        <v>413.63299999999998</v>
      </c>
      <c r="HF25">
        <v>0</v>
      </c>
      <c r="HG25">
        <v>100.411</v>
      </c>
      <c r="HH25">
        <v>99.1404</v>
      </c>
    </row>
    <row r="26" spans="1:216" x14ac:dyDescent="0.2">
      <c r="A26">
        <v>8</v>
      </c>
      <c r="B26">
        <v>1689816156.0999999</v>
      </c>
      <c r="C26">
        <v>427.09999990463302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1689816156.0999999</v>
      </c>
      <c r="M26">
        <f t="shared" si="0"/>
        <v>1.5850580956065889E-3</v>
      </c>
      <c r="N26">
        <f t="shared" si="1"/>
        <v>1.5850580956065889</v>
      </c>
      <c r="O26">
        <f t="shared" si="2"/>
        <v>12.324222726757375</v>
      </c>
      <c r="P26">
        <f t="shared" si="3"/>
        <v>400</v>
      </c>
      <c r="Q26">
        <f t="shared" si="4"/>
        <v>289.47497997551017</v>
      </c>
      <c r="R26">
        <f t="shared" si="5"/>
        <v>29.315784046094755</v>
      </c>
      <c r="S26">
        <f t="shared" si="6"/>
        <v>40.508902079999999</v>
      </c>
      <c r="T26">
        <f t="shared" si="7"/>
        <v>0.19208279527223179</v>
      </c>
      <c r="U26">
        <f t="shared" si="8"/>
        <v>2.9471699550185635</v>
      </c>
      <c r="V26">
        <f t="shared" si="9"/>
        <v>0.18538902982470898</v>
      </c>
      <c r="W26">
        <f t="shared" si="10"/>
        <v>0.11645011847335304</v>
      </c>
      <c r="X26">
        <f t="shared" si="11"/>
        <v>82.698712834515931</v>
      </c>
      <c r="Y26">
        <f t="shared" si="12"/>
        <v>20.352187689816216</v>
      </c>
      <c r="Z26">
        <f t="shared" si="13"/>
        <v>19.9969</v>
      </c>
      <c r="AA26">
        <f t="shared" si="14"/>
        <v>2.3461626552970611</v>
      </c>
      <c r="AB26">
        <f t="shared" si="15"/>
        <v>62.699427225289881</v>
      </c>
      <c r="AC26">
        <f t="shared" si="16"/>
        <v>1.4967229140518401</v>
      </c>
      <c r="AD26">
        <f t="shared" si="17"/>
        <v>2.3871396921599555</v>
      </c>
      <c r="AE26">
        <f t="shared" si="18"/>
        <v>0.84943974124522104</v>
      </c>
      <c r="AF26">
        <f t="shared" si="19"/>
        <v>-69.901062016250577</v>
      </c>
      <c r="AG26">
        <f t="shared" si="20"/>
        <v>44.472702669527749</v>
      </c>
      <c r="AH26">
        <f t="shared" si="21"/>
        <v>3.0381617986035225</v>
      </c>
      <c r="AI26">
        <f t="shared" si="22"/>
        <v>60.308515286396627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54639.237699247387</v>
      </c>
      <c r="AO26">
        <f t="shared" si="26"/>
        <v>500.02699999999999</v>
      </c>
      <c r="AP26">
        <f t="shared" si="27"/>
        <v>421.52237100233981</v>
      </c>
      <c r="AQ26">
        <f t="shared" si="28"/>
        <v>0.84299922004679706</v>
      </c>
      <c r="AR26">
        <f t="shared" si="29"/>
        <v>0.16538849469031858</v>
      </c>
      <c r="AS26">
        <v>1689816156.0999999</v>
      </c>
      <c r="AT26">
        <v>400</v>
      </c>
      <c r="AU26">
        <v>412.95299999999997</v>
      </c>
      <c r="AV26">
        <v>14.779199999999999</v>
      </c>
      <c r="AW26">
        <v>13.2182</v>
      </c>
      <c r="AX26">
        <v>404.13299999999998</v>
      </c>
      <c r="AY26">
        <v>14.9122</v>
      </c>
      <c r="AZ26">
        <v>600.24300000000005</v>
      </c>
      <c r="BA26">
        <v>101.223</v>
      </c>
      <c r="BB26">
        <v>4.9255199999999999E-2</v>
      </c>
      <c r="BC26">
        <v>20.276800000000001</v>
      </c>
      <c r="BD26">
        <v>19.9969</v>
      </c>
      <c r="BE26">
        <v>999.9</v>
      </c>
      <c r="BF26">
        <v>0</v>
      </c>
      <c r="BG26">
        <v>0</v>
      </c>
      <c r="BH26">
        <v>9978.75</v>
      </c>
      <c r="BI26">
        <v>0</v>
      </c>
      <c r="BJ26">
        <v>926.53499999999997</v>
      </c>
      <c r="BK26">
        <v>-12.9521</v>
      </c>
      <c r="BL26">
        <v>406.00099999999998</v>
      </c>
      <c r="BM26">
        <v>418.48399999999998</v>
      </c>
      <c r="BN26">
        <v>1.5609999999999999</v>
      </c>
      <c r="BO26">
        <v>412.95299999999997</v>
      </c>
      <c r="BP26">
        <v>13.2182</v>
      </c>
      <c r="BQ26">
        <v>1.496</v>
      </c>
      <c r="BR26">
        <v>1.33799</v>
      </c>
      <c r="BS26">
        <v>12.927300000000001</v>
      </c>
      <c r="BT26">
        <v>11.2325</v>
      </c>
      <c r="BU26">
        <v>500.02699999999999</v>
      </c>
      <c r="BV26">
        <v>0.90003299999999997</v>
      </c>
      <c r="BW26">
        <v>9.99665E-2</v>
      </c>
      <c r="BX26">
        <v>0</v>
      </c>
      <c r="BY26">
        <v>2.3393999999999999</v>
      </c>
      <c r="BZ26">
        <v>0</v>
      </c>
      <c r="CA26">
        <v>5094.9799999999996</v>
      </c>
      <c r="CB26">
        <v>4777.96</v>
      </c>
      <c r="CC26">
        <v>35.311999999999998</v>
      </c>
      <c r="CD26">
        <v>39.061999999999998</v>
      </c>
      <c r="CE26">
        <v>37.625</v>
      </c>
      <c r="CF26">
        <v>37.25</v>
      </c>
      <c r="CG26">
        <v>35.436999999999998</v>
      </c>
      <c r="CH26">
        <v>450.04</v>
      </c>
      <c r="CI26">
        <v>49.99</v>
      </c>
      <c r="CJ26">
        <v>0</v>
      </c>
      <c r="CK26">
        <v>1689816160.2</v>
      </c>
      <c r="CL26">
        <v>0</v>
      </c>
      <c r="CM26">
        <v>1689815563</v>
      </c>
      <c r="CN26" t="s">
        <v>354</v>
      </c>
      <c r="CO26">
        <v>1689815561</v>
      </c>
      <c r="CP26">
        <v>1689815563</v>
      </c>
      <c r="CQ26">
        <v>66</v>
      </c>
      <c r="CR26">
        <v>6.0000000000000001E-3</v>
      </c>
      <c r="CS26">
        <v>3.0000000000000001E-3</v>
      </c>
      <c r="CT26">
        <v>-4.1349999999999998</v>
      </c>
      <c r="CU26">
        <v>-0.13300000000000001</v>
      </c>
      <c r="CV26">
        <v>416</v>
      </c>
      <c r="CW26">
        <v>13</v>
      </c>
      <c r="CX26">
        <v>0.12</v>
      </c>
      <c r="CY26">
        <v>0.05</v>
      </c>
      <c r="CZ26">
        <v>12.3428306234917</v>
      </c>
      <c r="DA26">
        <v>-5.02142822053709E-2</v>
      </c>
      <c r="DB26">
        <v>3.1893516049288501E-2</v>
      </c>
      <c r="DC26">
        <v>1</v>
      </c>
      <c r="DD26">
        <v>413.00304999999997</v>
      </c>
      <c r="DE26">
        <v>-3.9563909774536603E-2</v>
      </c>
      <c r="DF26">
        <v>3.14332228700753E-2</v>
      </c>
      <c r="DG26">
        <v>-1</v>
      </c>
      <c r="DH26">
        <v>500.00180952380998</v>
      </c>
      <c r="DI26">
        <v>-9.3038042764281695E-2</v>
      </c>
      <c r="DJ26">
        <v>6.2908564825024105E-2</v>
      </c>
      <c r="DK26">
        <v>1</v>
      </c>
      <c r="DL26">
        <v>2</v>
      </c>
      <c r="DM26">
        <v>2</v>
      </c>
      <c r="DN26" t="s">
        <v>355</v>
      </c>
      <c r="DO26">
        <v>3.1576</v>
      </c>
      <c r="DP26">
        <v>2.7808999999999999</v>
      </c>
      <c r="DQ26">
        <v>9.5795699999999998E-2</v>
      </c>
      <c r="DR26">
        <v>9.7704700000000005E-2</v>
      </c>
      <c r="DS26">
        <v>8.5920899999999995E-2</v>
      </c>
      <c r="DT26">
        <v>7.8956600000000002E-2</v>
      </c>
      <c r="DU26">
        <v>28693.7</v>
      </c>
      <c r="DV26">
        <v>29847.1</v>
      </c>
      <c r="DW26">
        <v>29481.9</v>
      </c>
      <c r="DX26">
        <v>30839.9</v>
      </c>
      <c r="DY26">
        <v>35336.199999999997</v>
      </c>
      <c r="DZ26">
        <v>37226.800000000003</v>
      </c>
      <c r="EA26">
        <v>40491</v>
      </c>
      <c r="EB26">
        <v>42767.5</v>
      </c>
      <c r="EC26">
        <v>2.2570700000000001</v>
      </c>
      <c r="ED26">
        <v>1.9129499999999999</v>
      </c>
      <c r="EE26">
        <v>2.5332000000000002E-3</v>
      </c>
      <c r="EF26">
        <v>0</v>
      </c>
      <c r="EG26">
        <v>19.954999999999998</v>
      </c>
      <c r="EH26">
        <v>999.9</v>
      </c>
      <c r="EI26">
        <v>48.101999999999997</v>
      </c>
      <c r="EJ26">
        <v>26.565999999999999</v>
      </c>
      <c r="EK26">
        <v>16.580400000000001</v>
      </c>
      <c r="EL26">
        <v>61.344099999999997</v>
      </c>
      <c r="EM26">
        <v>25.512799999999999</v>
      </c>
      <c r="EN26">
        <v>1</v>
      </c>
      <c r="EO26">
        <v>-0.22085399999999999</v>
      </c>
      <c r="EP26">
        <v>2.3444600000000002</v>
      </c>
      <c r="EQ26">
        <v>20.286899999999999</v>
      </c>
      <c r="ER26">
        <v>5.2409499999999998</v>
      </c>
      <c r="ES26">
        <v>11.8301</v>
      </c>
      <c r="ET26">
        <v>4.9818499999999997</v>
      </c>
      <c r="EU26">
        <v>3.2989999999999999</v>
      </c>
      <c r="EV26">
        <v>70.2</v>
      </c>
      <c r="EW26">
        <v>9999</v>
      </c>
      <c r="EX26">
        <v>4745.8999999999996</v>
      </c>
      <c r="EY26">
        <v>184.8</v>
      </c>
      <c r="EZ26">
        <v>1.87347</v>
      </c>
      <c r="FA26">
        <v>1.8791199999999999</v>
      </c>
      <c r="FB26">
        <v>1.8794299999999999</v>
      </c>
      <c r="FC26">
        <v>1.8800399999999999</v>
      </c>
      <c r="FD26">
        <v>1.8777299999999999</v>
      </c>
      <c r="FE26">
        <v>1.87683</v>
      </c>
      <c r="FF26">
        <v>1.87741</v>
      </c>
      <c r="FG26">
        <v>1.875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-4.133</v>
      </c>
      <c r="FV26">
        <v>-0.13300000000000001</v>
      </c>
      <c r="FW26">
        <v>-4.1342310081993601</v>
      </c>
      <c r="FX26">
        <v>1.4527828764109799E-4</v>
      </c>
      <c r="FY26">
        <v>-4.3579519040863002E-7</v>
      </c>
      <c r="FZ26">
        <v>2.0799061152897499E-10</v>
      </c>
      <c r="GA26">
        <v>-0.13297999999999799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9.9</v>
      </c>
      <c r="GJ26">
        <v>9.9</v>
      </c>
      <c r="GK26">
        <v>1.0607899999999999</v>
      </c>
      <c r="GL26">
        <v>2.5524900000000001</v>
      </c>
      <c r="GM26">
        <v>1.54541</v>
      </c>
      <c r="GN26">
        <v>2.2839399999999999</v>
      </c>
      <c r="GO26">
        <v>1.5979000000000001</v>
      </c>
      <c r="GP26">
        <v>2.2900399999999999</v>
      </c>
      <c r="GQ26">
        <v>29.325099999999999</v>
      </c>
      <c r="GR26">
        <v>15.2615</v>
      </c>
      <c r="GS26">
        <v>18</v>
      </c>
      <c r="GT26">
        <v>642.32500000000005</v>
      </c>
      <c r="GU26">
        <v>390.99200000000002</v>
      </c>
      <c r="GV26">
        <v>18.153700000000001</v>
      </c>
      <c r="GW26">
        <v>24.002199999999998</v>
      </c>
      <c r="GX26">
        <v>30.000299999999999</v>
      </c>
      <c r="GY26">
        <v>24.024699999999999</v>
      </c>
      <c r="GZ26">
        <v>24.0078</v>
      </c>
      <c r="HA26">
        <v>21.291899999999998</v>
      </c>
      <c r="HB26">
        <v>25</v>
      </c>
      <c r="HC26">
        <v>-30</v>
      </c>
      <c r="HD26">
        <v>18.150700000000001</v>
      </c>
      <c r="HE26">
        <v>413.053</v>
      </c>
      <c r="HF26">
        <v>0</v>
      </c>
      <c r="HG26">
        <v>100.414</v>
      </c>
      <c r="HH26">
        <v>99.133300000000006</v>
      </c>
    </row>
    <row r="27" spans="1:216" x14ac:dyDescent="0.2">
      <c r="A27">
        <v>9</v>
      </c>
      <c r="B27">
        <v>1689816217.0999999</v>
      </c>
      <c r="C27">
        <v>488.09999990463302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1689816217.0999999</v>
      </c>
      <c r="M27">
        <f t="shared" si="0"/>
        <v>1.5165064392413121E-3</v>
      </c>
      <c r="N27">
        <f t="shared" si="1"/>
        <v>1.5165064392413121</v>
      </c>
      <c r="O27">
        <f t="shared" si="2"/>
        <v>10.994531898855726</v>
      </c>
      <c r="P27">
        <f t="shared" si="3"/>
        <v>399.96600000000001</v>
      </c>
      <c r="Q27">
        <f t="shared" si="4"/>
        <v>296.08545819009657</v>
      </c>
      <c r="R27">
        <f t="shared" si="5"/>
        <v>29.985303727828786</v>
      </c>
      <c r="S27">
        <f t="shared" si="6"/>
        <v>40.505542096244397</v>
      </c>
      <c r="T27">
        <f t="shared" si="7"/>
        <v>0.18268258002254656</v>
      </c>
      <c r="U27">
        <f t="shared" si="8"/>
        <v>2.9520061444678412</v>
      </c>
      <c r="V27">
        <f t="shared" si="9"/>
        <v>0.17662639807490005</v>
      </c>
      <c r="W27">
        <f t="shared" si="10"/>
        <v>0.11091889739211525</v>
      </c>
      <c r="X27">
        <f t="shared" si="11"/>
        <v>62.028402772281019</v>
      </c>
      <c r="Y27">
        <f t="shared" si="12"/>
        <v>20.226376051673608</v>
      </c>
      <c r="Z27">
        <f t="shared" si="13"/>
        <v>19.9937</v>
      </c>
      <c r="AA27">
        <f t="shared" si="14"/>
        <v>2.3456977653080129</v>
      </c>
      <c r="AB27">
        <f t="shared" si="15"/>
        <v>62.613695540263045</v>
      </c>
      <c r="AC27">
        <f t="shared" si="16"/>
        <v>1.4926548380525999</v>
      </c>
      <c r="AD27">
        <f t="shared" si="17"/>
        <v>2.3839110999170536</v>
      </c>
      <c r="AE27">
        <f t="shared" si="18"/>
        <v>0.85304292725541297</v>
      </c>
      <c r="AF27">
        <f t="shared" si="19"/>
        <v>-66.877933970541861</v>
      </c>
      <c r="AG27">
        <f t="shared" si="20"/>
        <v>41.569602634055535</v>
      </c>
      <c r="AH27">
        <f t="shared" si="21"/>
        <v>2.834819286542154</v>
      </c>
      <c r="AI27">
        <f t="shared" si="22"/>
        <v>39.554890722336843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54787.508859645313</v>
      </c>
      <c r="AO27">
        <f t="shared" si="26"/>
        <v>375.05200000000002</v>
      </c>
      <c r="AP27">
        <f t="shared" si="27"/>
        <v>316.16808599600051</v>
      </c>
      <c r="AQ27">
        <f t="shared" si="28"/>
        <v>0.84299800026663108</v>
      </c>
      <c r="AR27">
        <f t="shared" si="29"/>
        <v>0.16538614051459802</v>
      </c>
      <c r="AS27">
        <v>1689816217.0999999</v>
      </c>
      <c r="AT27">
        <v>399.96600000000001</v>
      </c>
      <c r="AU27">
        <v>411.56200000000001</v>
      </c>
      <c r="AV27">
        <v>14.739000000000001</v>
      </c>
      <c r="AW27">
        <v>13.2455</v>
      </c>
      <c r="AX27">
        <v>404.09899999999999</v>
      </c>
      <c r="AY27">
        <v>14.872</v>
      </c>
      <c r="AZ27">
        <v>600.26300000000003</v>
      </c>
      <c r="BA27">
        <v>101.223</v>
      </c>
      <c r="BB27">
        <v>4.9463399999999998E-2</v>
      </c>
      <c r="BC27">
        <v>20.254899999999999</v>
      </c>
      <c r="BD27">
        <v>19.9937</v>
      </c>
      <c r="BE27">
        <v>999.9</v>
      </c>
      <c r="BF27">
        <v>0</v>
      </c>
      <c r="BG27">
        <v>0</v>
      </c>
      <c r="BH27">
        <v>10006.200000000001</v>
      </c>
      <c r="BI27">
        <v>0</v>
      </c>
      <c r="BJ27">
        <v>880.60199999999998</v>
      </c>
      <c r="BK27">
        <v>-11.5961</v>
      </c>
      <c r="BL27">
        <v>405.95</v>
      </c>
      <c r="BM27">
        <v>417.08699999999999</v>
      </c>
      <c r="BN27">
        <v>1.4935099999999999</v>
      </c>
      <c r="BO27">
        <v>411.56200000000001</v>
      </c>
      <c r="BP27">
        <v>13.2455</v>
      </c>
      <c r="BQ27">
        <v>1.49193</v>
      </c>
      <c r="BR27">
        <v>1.3407500000000001</v>
      </c>
      <c r="BS27">
        <v>12.8857</v>
      </c>
      <c r="BT27">
        <v>11.2636</v>
      </c>
      <c r="BU27">
        <v>375.05200000000002</v>
      </c>
      <c r="BV27">
        <v>0.90005800000000002</v>
      </c>
      <c r="BW27">
        <v>9.9942000000000003E-2</v>
      </c>
      <c r="BX27">
        <v>0</v>
      </c>
      <c r="BY27">
        <v>2.0245000000000002</v>
      </c>
      <c r="BZ27">
        <v>0</v>
      </c>
      <c r="CA27">
        <v>4181.6400000000003</v>
      </c>
      <c r="CB27">
        <v>3583.8</v>
      </c>
      <c r="CC27">
        <v>34.875</v>
      </c>
      <c r="CD27">
        <v>38.936999999999998</v>
      </c>
      <c r="CE27">
        <v>37.25</v>
      </c>
      <c r="CF27">
        <v>37.061999999999998</v>
      </c>
      <c r="CG27">
        <v>35.125</v>
      </c>
      <c r="CH27">
        <v>337.57</v>
      </c>
      <c r="CI27">
        <v>37.479999999999997</v>
      </c>
      <c r="CJ27">
        <v>0</v>
      </c>
      <c r="CK27">
        <v>1689816221.4000001</v>
      </c>
      <c r="CL27">
        <v>0</v>
      </c>
      <c r="CM27">
        <v>1689815563</v>
      </c>
      <c r="CN27" t="s">
        <v>354</v>
      </c>
      <c r="CO27">
        <v>1689815561</v>
      </c>
      <c r="CP27">
        <v>1689815563</v>
      </c>
      <c r="CQ27">
        <v>66</v>
      </c>
      <c r="CR27">
        <v>6.0000000000000001E-3</v>
      </c>
      <c r="CS27">
        <v>3.0000000000000001E-3</v>
      </c>
      <c r="CT27">
        <v>-4.1349999999999998</v>
      </c>
      <c r="CU27">
        <v>-0.13300000000000001</v>
      </c>
      <c r="CV27">
        <v>416</v>
      </c>
      <c r="CW27">
        <v>13</v>
      </c>
      <c r="CX27">
        <v>0.12</v>
      </c>
      <c r="CY27">
        <v>0.05</v>
      </c>
      <c r="CZ27">
        <v>11.000383683990499</v>
      </c>
      <c r="DA27">
        <v>-5.2554569926835701E-2</v>
      </c>
      <c r="DB27">
        <v>6.7727583430924707E-2</v>
      </c>
      <c r="DC27">
        <v>1</v>
      </c>
      <c r="DD27">
        <v>411.66430000000003</v>
      </c>
      <c r="DE27">
        <v>-0.410436090225614</v>
      </c>
      <c r="DF27">
        <v>7.7338929395224298E-2</v>
      </c>
      <c r="DG27">
        <v>-1</v>
      </c>
      <c r="DH27">
        <v>374.98480000000001</v>
      </c>
      <c r="DI27">
        <v>2.6585626208200999E-2</v>
      </c>
      <c r="DJ27">
        <v>0.123241875999997</v>
      </c>
      <c r="DK27">
        <v>1</v>
      </c>
      <c r="DL27">
        <v>2</v>
      </c>
      <c r="DM27">
        <v>2</v>
      </c>
      <c r="DN27" t="s">
        <v>355</v>
      </c>
      <c r="DO27">
        <v>3.1576200000000001</v>
      </c>
      <c r="DP27">
        <v>2.7813300000000001</v>
      </c>
      <c r="DQ27">
        <v>9.5781000000000005E-2</v>
      </c>
      <c r="DR27">
        <v>9.7447500000000006E-2</v>
      </c>
      <c r="DS27">
        <v>8.5739700000000002E-2</v>
      </c>
      <c r="DT27">
        <v>7.9071799999999998E-2</v>
      </c>
      <c r="DU27">
        <v>28691.599999999999</v>
      </c>
      <c r="DV27">
        <v>29854.7</v>
      </c>
      <c r="DW27">
        <v>29479.4</v>
      </c>
      <c r="DX27">
        <v>30839.1</v>
      </c>
      <c r="DY27">
        <v>35340.800000000003</v>
      </c>
      <c r="DZ27">
        <v>37221.800000000003</v>
      </c>
      <c r="EA27">
        <v>40488</v>
      </c>
      <c r="EB27">
        <v>42767.1</v>
      </c>
      <c r="EC27">
        <v>2.25678</v>
      </c>
      <c r="ED27">
        <v>1.9125000000000001</v>
      </c>
      <c r="EE27">
        <v>-1.885E-3</v>
      </c>
      <c r="EF27">
        <v>0</v>
      </c>
      <c r="EG27">
        <v>20.024899999999999</v>
      </c>
      <c r="EH27">
        <v>999.9</v>
      </c>
      <c r="EI27">
        <v>48.101999999999997</v>
      </c>
      <c r="EJ27">
        <v>26.616</v>
      </c>
      <c r="EK27">
        <v>16.629000000000001</v>
      </c>
      <c r="EL27">
        <v>61.274099999999997</v>
      </c>
      <c r="EM27">
        <v>26.0337</v>
      </c>
      <c r="EN27">
        <v>1</v>
      </c>
      <c r="EO27">
        <v>-0.218445</v>
      </c>
      <c r="EP27">
        <v>2.4212400000000001</v>
      </c>
      <c r="EQ27">
        <v>20.2864</v>
      </c>
      <c r="ER27">
        <v>5.2411000000000003</v>
      </c>
      <c r="ES27">
        <v>11.8302</v>
      </c>
      <c r="ET27">
        <v>4.9819000000000004</v>
      </c>
      <c r="EU27">
        <v>3.2989999999999999</v>
      </c>
      <c r="EV27">
        <v>70.2</v>
      </c>
      <c r="EW27">
        <v>9999</v>
      </c>
      <c r="EX27">
        <v>4747.1000000000004</v>
      </c>
      <c r="EY27">
        <v>184.8</v>
      </c>
      <c r="EZ27">
        <v>1.8734599999999999</v>
      </c>
      <c r="FA27">
        <v>1.8791199999999999</v>
      </c>
      <c r="FB27">
        <v>1.8794299999999999</v>
      </c>
      <c r="FC27">
        <v>1.8800399999999999</v>
      </c>
      <c r="FD27">
        <v>1.8776900000000001</v>
      </c>
      <c r="FE27">
        <v>1.87683</v>
      </c>
      <c r="FF27">
        <v>1.8774200000000001</v>
      </c>
      <c r="FG27">
        <v>1.875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-4.133</v>
      </c>
      <c r="FV27">
        <v>-0.13300000000000001</v>
      </c>
      <c r="FW27">
        <v>-4.1342310081993601</v>
      </c>
      <c r="FX27">
        <v>1.4527828764109799E-4</v>
      </c>
      <c r="FY27">
        <v>-4.3579519040863002E-7</v>
      </c>
      <c r="FZ27">
        <v>2.0799061152897499E-10</v>
      </c>
      <c r="GA27">
        <v>-0.13297999999999799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10.9</v>
      </c>
      <c r="GJ27">
        <v>10.9</v>
      </c>
      <c r="GK27">
        <v>1.0583499999999999</v>
      </c>
      <c r="GL27">
        <v>2.5427200000000001</v>
      </c>
      <c r="GM27">
        <v>1.54541</v>
      </c>
      <c r="GN27">
        <v>2.2827099999999998</v>
      </c>
      <c r="GO27">
        <v>1.5979000000000001</v>
      </c>
      <c r="GP27">
        <v>2.34497</v>
      </c>
      <c r="GQ27">
        <v>29.4101</v>
      </c>
      <c r="GR27">
        <v>15.2615</v>
      </c>
      <c r="GS27">
        <v>18</v>
      </c>
      <c r="GT27">
        <v>642.495</v>
      </c>
      <c r="GU27">
        <v>390.99799999999999</v>
      </c>
      <c r="GV27">
        <v>18.104700000000001</v>
      </c>
      <c r="GW27">
        <v>24.030999999999999</v>
      </c>
      <c r="GX27">
        <v>30.000299999999999</v>
      </c>
      <c r="GY27">
        <v>24.057200000000002</v>
      </c>
      <c r="GZ27">
        <v>24.042200000000001</v>
      </c>
      <c r="HA27">
        <v>21.241399999999999</v>
      </c>
      <c r="HB27">
        <v>25</v>
      </c>
      <c r="HC27">
        <v>-30</v>
      </c>
      <c r="HD27">
        <v>18.112100000000002</v>
      </c>
      <c r="HE27">
        <v>411.60899999999998</v>
      </c>
      <c r="HF27">
        <v>0</v>
      </c>
      <c r="HG27">
        <v>100.40600000000001</v>
      </c>
      <c r="HH27">
        <v>99.131600000000006</v>
      </c>
    </row>
    <row r="28" spans="1:216" x14ac:dyDescent="0.2">
      <c r="A28">
        <v>10</v>
      </c>
      <c r="B28">
        <v>1689816278.0999999</v>
      </c>
      <c r="C28">
        <v>549.09999990463302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1689816278.0999999</v>
      </c>
      <c r="M28">
        <f t="shared" si="0"/>
        <v>1.4383264917636272E-3</v>
      </c>
      <c r="N28">
        <f t="shared" si="1"/>
        <v>1.4383264917636271</v>
      </c>
      <c r="O28">
        <f t="shared" si="2"/>
        <v>8.6284565852143498</v>
      </c>
      <c r="P28">
        <f t="shared" si="3"/>
        <v>400.03699999999998</v>
      </c>
      <c r="Q28">
        <f t="shared" si="4"/>
        <v>311.93428882830977</v>
      </c>
      <c r="R28">
        <f t="shared" si="5"/>
        <v>31.59070206081665</v>
      </c>
      <c r="S28">
        <f t="shared" si="6"/>
        <v>40.513179002448894</v>
      </c>
      <c r="T28">
        <f t="shared" si="7"/>
        <v>0.17055491846748305</v>
      </c>
      <c r="U28">
        <f t="shared" si="8"/>
        <v>2.9482892901413602</v>
      </c>
      <c r="V28">
        <f t="shared" si="9"/>
        <v>0.16525716230198131</v>
      </c>
      <c r="W28">
        <f t="shared" si="10"/>
        <v>0.10374800101724742</v>
      </c>
      <c r="X28">
        <f t="shared" si="11"/>
        <v>41.325842218609665</v>
      </c>
      <c r="Y28">
        <f t="shared" si="12"/>
        <v>20.114132389798833</v>
      </c>
      <c r="Z28">
        <f t="shared" si="13"/>
        <v>20.046800000000001</v>
      </c>
      <c r="AA28">
        <f t="shared" si="14"/>
        <v>2.3534224860469095</v>
      </c>
      <c r="AB28">
        <f t="shared" si="15"/>
        <v>62.488782352419982</v>
      </c>
      <c r="AC28">
        <f t="shared" si="16"/>
        <v>1.4887013668740599</v>
      </c>
      <c r="AD28">
        <f t="shared" si="17"/>
        <v>2.3823497767618247</v>
      </c>
      <c r="AE28">
        <f t="shared" si="18"/>
        <v>0.86472111917284966</v>
      </c>
      <c r="AF28">
        <f t="shared" si="19"/>
        <v>-63.430198286775962</v>
      </c>
      <c r="AG28">
        <f t="shared" si="20"/>
        <v>31.392264011494632</v>
      </c>
      <c r="AH28">
        <f t="shared" si="21"/>
        <v>2.1439453860817128</v>
      </c>
      <c r="AI28">
        <f t="shared" si="22"/>
        <v>11.431853329410046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54678.675156646132</v>
      </c>
      <c r="AO28">
        <f t="shared" si="26"/>
        <v>249.86799999999999</v>
      </c>
      <c r="AP28">
        <f t="shared" si="27"/>
        <v>210.63881399927959</v>
      </c>
      <c r="AQ28">
        <f t="shared" si="28"/>
        <v>0.84300036018729729</v>
      </c>
      <c r="AR28">
        <f t="shared" si="29"/>
        <v>0.16539069516148394</v>
      </c>
      <c r="AS28">
        <v>1689816278.0999999</v>
      </c>
      <c r="AT28">
        <v>400.03699999999998</v>
      </c>
      <c r="AU28">
        <v>409.23899999999998</v>
      </c>
      <c r="AV28">
        <v>14.6998</v>
      </c>
      <c r="AW28">
        <v>13.2829</v>
      </c>
      <c r="AX28">
        <v>404.17</v>
      </c>
      <c r="AY28">
        <v>14.832800000000001</v>
      </c>
      <c r="AZ28">
        <v>600.12</v>
      </c>
      <c r="BA28">
        <v>101.224</v>
      </c>
      <c r="BB28">
        <v>4.9579699999999997E-2</v>
      </c>
      <c r="BC28">
        <v>20.244299999999999</v>
      </c>
      <c r="BD28">
        <v>20.046800000000001</v>
      </c>
      <c r="BE28">
        <v>999.9</v>
      </c>
      <c r="BF28">
        <v>0</v>
      </c>
      <c r="BG28">
        <v>0</v>
      </c>
      <c r="BH28">
        <v>9985</v>
      </c>
      <c r="BI28">
        <v>0</v>
      </c>
      <c r="BJ28">
        <v>960.16099999999994</v>
      </c>
      <c r="BK28">
        <v>-9.2016600000000004</v>
      </c>
      <c r="BL28">
        <v>406.005</v>
      </c>
      <c r="BM28">
        <v>414.74799999999999</v>
      </c>
      <c r="BN28">
        <v>1.41683</v>
      </c>
      <c r="BO28">
        <v>409.23899999999998</v>
      </c>
      <c r="BP28">
        <v>13.2829</v>
      </c>
      <c r="BQ28">
        <v>1.4879599999999999</v>
      </c>
      <c r="BR28">
        <v>1.3445499999999999</v>
      </c>
      <c r="BS28">
        <v>12.8451</v>
      </c>
      <c r="BT28">
        <v>11.3063</v>
      </c>
      <c r="BU28">
        <v>249.86799999999999</v>
      </c>
      <c r="BV28">
        <v>0.89998599999999995</v>
      </c>
      <c r="BW28">
        <v>0.10001400000000001</v>
      </c>
      <c r="BX28">
        <v>0</v>
      </c>
      <c r="BY28">
        <v>2.6585000000000001</v>
      </c>
      <c r="BZ28">
        <v>0</v>
      </c>
      <c r="CA28">
        <v>3264.87</v>
      </c>
      <c r="CB28">
        <v>2387.56</v>
      </c>
      <c r="CC28">
        <v>34.436999999999998</v>
      </c>
      <c r="CD28">
        <v>38.75</v>
      </c>
      <c r="CE28">
        <v>37.061999999999998</v>
      </c>
      <c r="CF28">
        <v>37</v>
      </c>
      <c r="CG28">
        <v>34.875</v>
      </c>
      <c r="CH28">
        <v>224.88</v>
      </c>
      <c r="CI28">
        <v>24.99</v>
      </c>
      <c r="CJ28">
        <v>0</v>
      </c>
      <c r="CK28">
        <v>1689816282.5999999</v>
      </c>
      <c r="CL28">
        <v>0</v>
      </c>
      <c r="CM28">
        <v>1689815563</v>
      </c>
      <c r="CN28" t="s">
        <v>354</v>
      </c>
      <c r="CO28">
        <v>1689815561</v>
      </c>
      <c r="CP28">
        <v>1689815563</v>
      </c>
      <c r="CQ28">
        <v>66</v>
      </c>
      <c r="CR28">
        <v>6.0000000000000001E-3</v>
      </c>
      <c r="CS28">
        <v>3.0000000000000001E-3</v>
      </c>
      <c r="CT28">
        <v>-4.1349999999999998</v>
      </c>
      <c r="CU28">
        <v>-0.13300000000000001</v>
      </c>
      <c r="CV28">
        <v>416</v>
      </c>
      <c r="CW28">
        <v>13</v>
      </c>
      <c r="CX28">
        <v>0.12</v>
      </c>
      <c r="CY28">
        <v>0.05</v>
      </c>
      <c r="CZ28">
        <v>8.5305128931442997</v>
      </c>
      <c r="DA28">
        <v>0.58748905871690005</v>
      </c>
      <c r="DB28">
        <v>7.4174980342295097E-2</v>
      </c>
      <c r="DC28">
        <v>1</v>
      </c>
      <c r="DD28">
        <v>409.23304999999999</v>
      </c>
      <c r="DE28">
        <v>1.06917293235189E-2</v>
      </c>
      <c r="DF28">
        <v>3.0950726970454999E-2</v>
      </c>
      <c r="DG28">
        <v>-1</v>
      </c>
      <c r="DH28">
        <v>250.00890000000001</v>
      </c>
      <c r="DI28">
        <v>-0.157953040732594</v>
      </c>
      <c r="DJ28">
        <v>0.15194304854122101</v>
      </c>
      <c r="DK28">
        <v>1</v>
      </c>
      <c r="DL28">
        <v>2</v>
      </c>
      <c r="DM28">
        <v>2</v>
      </c>
      <c r="DN28" t="s">
        <v>355</v>
      </c>
      <c r="DO28">
        <v>3.1572800000000001</v>
      </c>
      <c r="DP28">
        <v>2.7812700000000001</v>
      </c>
      <c r="DQ28">
        <v>9.5783699999999999E-2</v>
      </c>
      <c r="DR28">
        <v>9.7020800000000004E-2</v>
      </c>
      <c r="DS28">
        <v>8.5561100000000001E-2</v>
      </c>
      <c r="DT28">
        <v>7.9230999999999996E-2</v>
      </c>
      <c r="DU28">
        <v>28690.400000000001</v>
      </c>
      <c r="DV28">
        <v>29865.3</v>
      </c>
      <c r="DW28">
        <v>29478.5</v>
      </c>
      <c r="DX28">
        <v>30835.7</v>
      </c>
      <c r="DY28">
        <v>35346.699999999997</v>
      </c>
      <c r="DZ28">
        <v>37210.9</v>
      </c>
      <c r="EA28">
        <v>40486.6</v>
      </c>
      <c r="EB28">
        <v>42762</v>
      </c>
      <c r="EC28">
        <v>2.2552500000000002</v>
      </c>
      <c r="ED28">
        <v>1.91205</v>
      </c>
      <c r="EE28">
        <v>-5.0813000000000004E-3</v>
      </c>
      <c r="EF28">
        <v>0</v>
      </c>
      <c r="EG28">
        <v>20.130800000000001</v>
      </c>
      <c r="EH28">
        <v>999.9</v>
      </c>
      <c r="EI28">
        <v>48.113999999999997</v>
      </c>
      <c r="EJ28">
        <v>26.657</v>
      </c>
      <c r="EK28">
        <v>16.6724</v>
      </c>
      <c r="EL28">
        <v>61.384099999999997</v>
      </c>
      <c r="EM28">
        <v>25.9054</v>
      </c>
      <c r="EN28">
        <v>1</v>
      </c>
      <c r="EO28">
        <v>-0.21370400000000001</v>
      </c>
      <c r="EP28">
        <v>2.8895</v>
      </c>
      <c r="EQ28">
        <v>20.280200000000001</v>
      </c>
      <c r="ER28">
        <v>5.2411000000000003</v>
      </c>
      <c r="ES28">
        <v>11.8302</v>
      </c>
      <c r="ET28">
        <v>4.9817</v>
      </c>
      <c r="EU28">
        <v>3.2989999999999999</v>
      </c>
      <c r="EV28">
        <v>70.3</v>
      </c>
      <c r="EW28">
        <v>9999</v>
      </c>
      <c r="EX28">
        <v>4748.5</v>
      </c>
      <c r="EY28">
        <v>184.8</v>
      </c>
      <c r="EZ28">
        <v>1.87347</v>
      </c>
      <c r="FA28">
        <v>1.8791199999999999</v>
      </c>
      <c r="FB28">
        <v>1.8794299999999999</v>
      </c>
      <c r="FC28">
        <v>1.8800399999999999</v>
      </c>
      <c r="FD28">
        <v>1.87767</v>
      </c>
      <c r="FE28">
        <v>1.87683</v>
      </c>
      <c r="FF28">
        <v>1.8774299999999999</v>
      </c>
      <c r="FG28">
        <v>1.875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-4.133</v>
      </c>
      <c r="FV28">
        <v>-0.13300000000000001</v>
      </c>
      <c r="FW28">
        <v>-4.1342310081993601</v>
      </c>
      <c r="FX28">
        <v>1.4527828764109799E-4</v>
      </c>
      <c r="FY28">
        <v>-4.3579519040863002E-7</v>
      </c>
      <c r="FZ28">
        <v>2.0799061152897499E-10</v>
      </c>
      <c r="GA28">
        <v>-0.13297999999999799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</v>
      </c>
      <c r="GJ28">
        <v>11.9</v>
      </c>
      <c r="GK28">
        <v>1.0534699999999999</v>
      </c>
      <c r="GL28">
        <v>2.5415000000000001</v>
      </c>
      <c r="GM28">
        <v>1.54541</v>
      </c>
      <c r="GN28">
        <v>2.2839399999999999</v>
      </c>
      <c r="GO28">
        <v>1.5979000000000001</v>
      </c>
      <c r="GP28">
        <v>2.4389599999999998</v>
      </c>
      <c r="GQ28">
        <v>29.4739</v>
      </c>
      <c r="GR28">
        <v>15.252800000000001</v>
      </c>
      <c r="GS28">
        <v>18</v>
      </c>
      <c r="GT28">
        <v>641.88</v>
      </c>
      <c r="GU28">
        <v>391.07799999999997</v>
      </c>
      <c r="GV28">
        <v>17.961200000000002</v>
      </c>
      <c r="GW28">
        <v>24.075399999999998</v>
      </c>
      <c r="GX28">
        <v>30.000599999999999</v>
      </c>
      <c r="GY28">
        <v>24.099799999999998</v>
      </c>
      <c r="GZ28">
        <v>24.086400000000001</v>
      </c>
      <c r="HA28">
        <v>21.1374</v>
      </c>
      <c r="HB28">
        <v>25</v>
      </c>
      <c r="HC28">
        <v>-30</v>
      </c>
      <c r="HD28">
        <v>17.9358</v>
      </c>
      <c r="HE28">
        <v>409.21800000000002</v>
      </c>
      <c r="HF28">
        <v>0</v>
      </c>
      <c r="HG28">
        <v>100.40300000000001</v>
      </c>
      <c r="HH28">
        <v>99.120199999999997</v>
      </c>
    </row>
    <row r="29" spans="1:216" x14ac:dyDescent="0.2">
      <c r="A29">
        <v>11</v>
      </c>
      <c r="B29">
        <v>1689816339.0999999</v>
      </c>
      <c r="C29">
        <v>610.09999990463302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1689816339.0999999</v>
      </c>
      <c r="M29">
        <f t="shared" si="0"/>
        <v>1.3647686606433811E-3</v>
      </c>
      <c r="N29">
        <f t="shared" si="1"/>
        <v>1.3647686606433811</v>
      </c>
      <c r="O29">
        <f t="shared" si="2"/>
        <v>6.7140913440708694</v>
      </c>
      <c r="P29">
        <f t="shared" si="3"/>
        <v>400.036</v>
      </c>
      <c r="Q29">
        <f t="shared" si="4"/>
        <v>327.42039358017996</v>
      </c>
      <c r="R29">
        <f t="shared" si="5"/>
        <v>33.159479012023063</v>
      </c>
      <c r="S29">
        <f t="shared" si="6"/>
        <v>40.513619817652796</v>
      </c>
      <c r="T29">
        <f t="shared" si="7"/>
        <v>0.16304490108544306</v>
      </c>
      <c r="U29">
        <f t="shared" si="8"/>
        <v>2.9488565945197527</v>
      </c>
      <c r="V29">
        <f t="shared" si="9"/>
        <v>0.15819718759704424</v>
      </c>
      <c r="W29">
        <f t="shared" si="10"/>
        <v>9.9296784032285576E-2</v>
      </c>
      <c r="X29">
        <f t="shared" si="11"/>
        <v>29.781099104565143</v>
      </c>
      <c r="Y29">
        <f t="shared" si="12"/>
        <v>19.982073078495482</v>
      </c>
      <c r="Z29">
        <f t="shared" si="13"/>
        <v>19.965699999999998</v>
      </c>
      <c r="AA29">
        <f t="shared" si="14"/>
        <v>2.3416334197881192</v>
      </c>
      <c r="AB29">
        <f t="shared" si="15"/>
        <v>62.63115934519503</v>
      </c>
      <c r="AC29">
        <f t="shared" si="16"/>
        <v>1.4844373568310001</v>
      </c>
      <c r="AD29">
        <f t="shared" si="17"/>
        <v>2.3701259442595388</v>
      </c>
      <c r="AE29">
        <f t="shared" si="18"/>
        <v>0.85719606295711914</v>
      </c>
      <c r="AF29">
        <f t="shared" si="19"/>
        <v>-60.186297934373108</v>
      </c>
      <c r="AG29">
        <f t="shared" si="20"/>
        <v>31.064449063821002</v>
      </c>
      <c r="AH29">
        <f t="shared" si="21"/>
        <v>2.1193662311766741</v>
      </c>
      <c r="AI29">
        <f t="shared" si="22"/>
        <v>2.7786164651897103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54711.130749975295</v>
      </c>
      <c r="AO29">
        <f t="shared" si="26"/>
        <v>180.06800000000001</v>
      </c>
      <c r="AP29">
        <f t="shared" si="27"/>
        <v>151.79714399200267</v>
      </c>
      <c r="AQ29">
        <f t="shared" si="28"/>
        <v>0.84299900033322217</v>
      </c>
      <c r="AR29">
        <f t="shared" si="29"/>
        <v>0.16538807064311895</v>
      </c>
      <c r="AS29">
        <v>1689816339.0999999</v>
      </c>
      <c r="AT29">
        <v>400.036</v>
      </c>
      <c r="AU29">
        <v>407.29300000000001</v>
      </c>
      <c r="AV29">
        <v>14.657500000000001</v>
      </c>
      <c r="AW29">
        <v>13.3133</v>
      </c>
      <c r="AX29">
        <v>404.16899999999998</v>
      </c>
      <c r="AY29">
        <v>14.7904</v>
      </c>
      <c r="AZ29">
        <v>600.25199999999995</v>
      </c>
      <c r="BA29">
        <v>101.22499999999999</v>
      </c>
      <c r="BB29">
        <v>4.9934800000000001E-2</v>
      </c>
      <c r="BC29">
        <v>20.161100000000001</v>
      </c>
      <c r="BD29">
        <v>19.965699999999998</v>
      </c>
      <c r="BE29">
        <v>999.9</v>
      </c>
      <c r="BF29">
        <v>0</v>
      </c>
      <c r="BG29">
        <v>0</v>
      </c>
      <c r="BH29">
        <v>9988.1200000000008</v>
      </c>
      <c r="BI29">
        <v>0</v>
      </c>
      <c r="BJ29">
        <v>791.94100000000003</v>
      </c>
      <c r="BK29">
        <v>-7.2567700000000004</v>
      </c>
      <c r="BL29">
        <v>405.98700000000002</v>
      </c>
      <c r="BM29">
        <v>412.78899999999999</v>
      </c>
      <c r="BN29">
        <v>1.34412</v>
      </c>
      <c r="BO29">
        <v>407.29300000000001</v>
      </c>
      <c r="BP29">
        <v>13.3133</v>
      </c>
      <c r="BQ29">
        <v>1.48369</v>
      </c>
      <c r="BR29">
        <v>1.3476399999999999</v>
      </c>
      <c r="BS29">
        <v>12.8012</v>
      </c>
      <c r="BT29">
        <v>11.3409</v>
      </c>
      <c r="BU29">
        <v>180.06800000000001</v>
      </c>
      <c r="BV29">
        <v>0.90002000000000004</v>
      </c>
      <c r="BW29">
        <v>9.9979799999999994E-2</v>
      </c>
      <c r="BX29">
        <v>0</v>
      </c>
      <c r="BY29">
        <v>2.6675</v>
      </c>
      <c r="BZ29">
        <v>0</v>
      </c>
      <c r="CA29">
        <v>2419.65</v>
      </c>
      <c r="CB29">
        <v>1720.62</v>
      </c>
      <c r="CC29">
        <v>34.125</v>
      </c>
      <c r="CD29">
        <v>38.561999999999998</v>
      </c>
      <c r="CE29">
        <v>36.686999999999998</v>
      </c>
      <c r="CF29">
        <v>36.875</v>
      </c>
      <c r="CG29">
        <v>34.561999999999998</v>
      </c>
      <c r="CH29">
        <v>162.06</v>
      </c>
      <c r="CI29">
        <v>18</v>
      </c>
      <c r="CJ29">
        <v>0</v>
      </c>
      <c r="CK29">
        <v>1689816343.2</v>
      </c>
      <c r="CL29">
        <v>0</v>
      </c>
      <c r="CM29">
        <v>1689815563</v>
      </c>
      <c r="CN29" t="s">
        <v>354</v>
      </c>
      <c r="CO29">
        <v>1689815561</v>
      </c>
      <c r="CP29">
        <v>1689815563</v>
      </c>
      <c r="CQ29">
        <v>66</v>
      </c>
      <c r="CR29">
        <v>6.0000000000000001E-3</v>
      </c>
      <c r="CS29">
        <v>3.0000000000000001E-3</v>
      </c>
      <c r="CT29">
        <v>-4.1349999999999998</v>
      </c>
      <c r="CU29">
        <v>-0.13300000000000001</v>
      </c>
      <c r="CV29">
        <v>416</v>
      </c>
      <c r="CW29">
        <v>13</v>
      </c>
      <c r="CX29">
        <v>0.12</v>
      </c>
      <c r="CY29">
        <v>0.05</v>
      </c>
      <c r="CZ29">
        <v>6.5863666778759704</v>
      </c>
      <c r="DA29">
        <v>-3.8120418628684198E-2</v>
      </c>
      <c r="DB29">
        <v>2.5632661251088699E-2</v>
      </c>
      <c r="DC29">
        <v>1</v>
      </c>
      <c r="DD29">
        <v>407.270904761905</v>
      </c>
      <c r="DE29">
        <v>-0.356181818182362</v>
      </c>
      <c r="DF29">
        <v>5.11150939984195E-2</v>
      </c>
      <c r="DG29">
        <v>-1</v>
      </c>
      <c r="DH29">
        <v>179.996571428571</v>
      </c>
      <c r="DI29">
        <v>-0.404264663664827</v>
      </c>
      <c r="DJ29">
        <v>0.13033823085253399</v>
      </c>
      <c r="DK29">
        <v>1</v>
      </c>
      <c r="DL29">
        <v>2</v>
      </c>
      <c r="DM29">
        <v>2</v>
      </c>
      <c r="DN29" t="s">
        <v>355</v>
      </c>
      <c r="DO29">
        <v>3.1575199999999999</v>
      </c>
      <c r="DP29">
        <v>2.78165</v>
      </c>
      <c r="DQ29">
        <v>9.5772200000000002E-2</v>
      </c>
      <c r="DR29">
        <v>9.6660399999999994E-2</v>
      </c>
      <c r="DS29">
        <v>8.5367899999999997E-2</v>
      </c>
      <c r="DT29">
        <v>7.9357899999999995E-2</v>
      </c>
      <c r="DU29">
        <v>28686.799999999999</v>
      </c>
      <c r="DV29">
        <v>29874.3</v>
      </c>
      <c r="DW29">
        <v>29474.6</v>
      </c>
      <c r="DX29">
        <v>30833</v>
      </c>
      <c r="DY29">
        <v>35350.6</v>
      </c>
      <c r="DZ29">
        <v>37203</v>
      </c>
      <c r="EA29">
        <v>40482.199999999997</v>
      </c>
      <c r="EB29">
        <v>42758.9</v>
      </c>
      <c r="EC29">
        <v>2.2548300000000001</v>
      </c>
      <c r="ED29">
        <v>1.91042</v>
      </c>
      <c r="EE29">
        <v>-1.29789E-2</v>
      </c>
      <c r="EF29">
        <v>0</v>
      </c>
      <c r="EG29">
        <v>20.180299999999999</v>
      </c>
      <c r="EH29">
        <v>999.9</v>
      </c>
      <c r="EI29">
        <v>48.088999999999999</v>
      </c>
      <c r="EJ29">
        <v>26.727</v>
      </c>
      <c r="EK29">
        <v>16.732199999999999</v>
      </c>
      <c r="EL29">
        <v>61.194099999999999</v>
      </c>
      <c r="EM29">
        <v>25.404599999999999</v>
      </c>
      <c r="EN29">
        <v>1</v>
      </c>
      <c r="EO29">
        <v>-0.21165100000000001</v>
      </c>
      <c r="EP29">
        <v>2.3423600000000002</v>
      </c>
      <c r="EQ29">
        <v>20.2896</v>
      </c>
      <c r="ER29">
        <v>5.2409499999999998</v>
      </c>
      <c r="ES29">
        <v>11.8302</v>
      </c>
      <c r="ET29">
        <v>4.9819000000000004</v>
      </c>
      <c r="EU29">
        <v>3.2989999999999999</v>
      </c>
      <c r="EV29">
        <v>70.3</v>
      </c>
      <c r="EW29">
        <v>9999</v>
      </c>
      <c r="EX29">
        <v>4749.7</v>
      </c>
      <c r="EY29">
        <v>184.8</v>
      </c>
      <c r="EZ29">
        <v>1.87344</v>
      </c>
      <c r="FA29">
        <v>1.8791199999999999</v>
      </c>
      <c r="FB29">
        <v>1.8794299999999999</v>
      </c>
      <c r="FC29">
        <v>1.8800399999999999</v>
      </c>
      <c r="FD29">
        <v>1.87764</v>
      </c>
      <c r="FE29">
        <v>1.87683</v>
      </c>
      <c r="FF29">
        <v>1.8774</v>
      </c>
      <c r="FG29">
        <v>1.875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-4.133</v>
      </c>
      <c r="FV29">
        <v>-0.13289999999999999</v>
      </c>
      <c r="FW29">
        <v>-4.1342310081993601</v>
      </c>
      <c r="FX29">
        <v>1.4527828764109799E-4</v>
      </c>
      <c r="FY29">
        <v>-4.3579519040863002E-7</v>
      </c>
      <c r="FZ29">
        <v>2.0799061152897499E-10</v>
      </c>
      <c r="GA29">
        <v>-0.13297999999999799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</v>
      </c>
      <c r="GJ29">
        <v>12.9</v>
      </c>
      <c r="GK29">
        <v>1.0485800000000001</v>
      </c>
      <c r="GL29">
        <v>2.5561500000000001</v>
      </c>
      <c r="GM29">
        <v>1.54541</v>
      </c>
      <c r="GN29">
        <v>2.2827099999999998</v>
      </c>
      <c r="GO29">
        <v>1.5979000000000001</v>
      </c>
      <c r="GP29">
        <v>2.2729499999999998</v>
      </c>
      <c r="GQ29">
        <v>29.537800000000001</v>
      </c>
      <c r="GR29">
        <v>15.235300000000001</v>
      </c>
      <c r="GS29">
        <v>18</v>
      </c>
      <c r="GT29">
        <v>642.149</v>
      </c>
      <c r="GU29">
        <v>390.52499999999998</v>
      </c>
      <c r="GV29">
        <v>18.150400000000001</v>
      </c>
      <c r="GW29">
        <v>24.130400000000002</v>
      </c>
      <c r="GX29">
        <v>30.000299999999999</v>
      </c>
      <c r="GY29">
        <v>24.148199999999999</v>
      </c>
      <c r="GZ29">
        <v>24.1342</v>
      </c>
      <c r="HA29">
        <v>21.056799999999999</v>
      </c>
      <c r="HB29">
        <v>25</v>
      </c>
      <c r="HC29">
        <v>-30</v>
      </c>
      <c r="HD29">
        <v>18.1602</v>
      </c>
      <c r="HE29">
        <v>407.34899999999999</v>
      </c>
      <c r="HF29">
        <v>0</v>
      </c>
      <c r="HG29">
        <v>100.39100000000001</v>
      </c>
      <c r="HH29">
        <v>99.112300000000005</v>
      </c>
    </row>
    <row r="30" spans="1:216" x14ac:dyDescent="0.2">
      <c r="A30">
        <v>12</v>
      </c>
      <c r="B30">
        <v>1689816400.0999999</v>
      </c>
      <c r="C30">
        <v>671.09999990463302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1689816400.0999999</v>
      </c>
      <c r="M30">
        <f t="shared" si="0"/>
        <v>1.2987781369147343E-3</v>
      </c>
      <c r="N30">
        <f t="shared" si="1"/>
        <v>1.2987781369147344</v>
      </c>
      <c r="O30">
        <f t="shared" si="2"/>
        <v>4.5978180325491183</v>
      </c>
      <c r="P30">
        <f t="shared" si="3"/>
        <v>400.05099999999999</v>
      </c>
      <c r="Q30">
        <f t="shared" si="4"/>
        <v>345.63882960749294</v>
      </c>
      <c r="R30">
        <f t="shared" si="5"/>
        <v>35.005274460961779</v>
      </c>
      <c r="S30">
        <f t="shared" si="6"/>
        <v>40.515977528580997</v>
      </c>
      <c r="T30">
        <f t="shared" si="7"/>
        <v>0.15311474752013787</v>
      </c>
      <c r="U30">
        <f t="shared" si="8"/>
        <v>2.9554000856208043</v>
      </c>
      <c r="V30">
        <f t="shared" si="9"/>
        <v>0.14884039391819354</v>
      </c>
      <c r="W30">
        <f t="shared" si="10"/>
        <v>9.33993409874328E-2</v>
      </c>
      <c r="X30">
        <f t="shared" si="11"/>
        <v>20.688196828611396</v>
      </c>
      <c r="Y30">
        <f t="shared" si="12"/>
        <v>20.000123128619538</v>
      </c>
      <c r="Z30">
        <f t="shared" si="13"/>
        <v>20.002700000000001</v>
      </c>
      <c r="AA30">
        <f t="shared" si="14"/>
        <v>2.3470054741811111</v>
      </c>
      <c r="AB30">
        <f t="shared" si="15"/>
        <v>62.234147074813642</v>
      </c>
      <c r="AC30">
        <f t="shared" si="16"/>
        <v>1.4799612540029998</v>
      </c>
      <c r="AD30">
        <f t="shared" si="17"/>
        <v>2.3780534056711526</v>
      </c>
      <c r="AE30">
        <f t="shared" si="18"/>
        <v>0.86704422017811122</v>
      </c>
      <c r="AF30">
        <f t="shared" si="19"/>
        <v>-57.276115837939784</v>
      </c>
      <c r="AG30">
        <f t="shared" si="20"/>
        <v>33.842016847955833</v>
      </c>
      <c r="AH30">
        <f t="shared" si="21"/>
        <v>2.3048264936244931</v>
      </c>
      <c r="AI30">
        <f t="shared" si="22"/>
        <v>-0.44107566774806628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54896.35739717845</v>
      </c>
      <c r="AO30">
        <f t="shared" si="26"/>
        <v>125.087</v>
      </c>
      <c r="AP30">
        <f t="shared" si="27"/>
        <v>105.4483709992805</v>
      </c>
      <c r="AQ30">
        <f t="shared" si="28"/>
        <v>0.84300023982732419</v>
      </c>
      <c r="AR30">
        <f t="shared" si="29"/>
        <v>0.16539046286673592</v>
      </c>
      <c r="AS30">
        <v>1689816400.0999999</v>
      </c>
      <c r="AT30">
        <v>400.05099999999999</v>
      </c>
      <c r="AU30">
        <v>405.166</v>
      </c>
      <c r="AV30">
        <v>14.613</v>
      </c>
      <c r="AW30">
        <v>13.3338</v>
      </c>
      <c r="AX30">
        <v>404.18299999999999</v>
      </c>
      <c r="AY30">
        <v>14.746</v>
      </c>
      <c r="AZ30">
        <v>600.28099999999995</v>
      </c>
      <c r="BA30">
        <v>101.22799999999999</v>
      </c>
      <c r="BB30">
        <v>4.9030999999999998E-2</v>
      </c>
      <c r="BC30">
        <v>20.2151</v>
      </c>
      <c r="BD30">
        <v>20.002700000000001</v>
      </c>
      <c r="BE30">
        <v>999.9</v>
      </c>
      <c r="BF30">
        <v>0</v>
      </c>
      <c r="BG30">
        <v>0</v>
      </c>
      <c r="BH30">
        <v>10025</v>
      </c>
      <c r="BI30">
        <v>0</v>
      </c>
      <c r="BJ30">
        <v>766.86900000000003</v>
      </c>
      <c r="BK30">
        <v>-5.1153000000000004</v>
      </c>
      <c r="BL30">
        <v>405.983</v>
      </c>
      <c r="BM30">
        <v>410.64100000000002</v>
      </c>
      <c r="BN30">
        <v>1.2791699999999999</v>
      </c>
      <c r="BO30">
        <v>405.166</v>
      </c>
      <c r="BP30">
        <v>13.3338</v>
      </c>
      <c r="BQ30">
        <v>1.4792400000000001</v>
      </c>
      <c r="BR30">
        <v>1.34975</v>
      </c>
      <c r="BS30">
        <v>12.7553</v>
      </c>
      <c r="BT30">
        <v>11.364599999999999</v>
      </c>
      <c r="BU30">
        <v>125.087</v>
      </c>
      <c r="BV30">
        <v>0.90001200000000003</v>
      </c>
      <c r="BW30">
        <v>9.9987900000000005E-2</v>
      </c>
      <c r="BX30">
        <v>0</v>
      </c>
      <c r="BY30">
        <v>2.3384</v>
      </c>
      <c r="BZ30">
        <v>0</v>
      </c>
      <c r="CA30">
        <v>1919.47</v>
      </c>
      <c r="CB30">
        <v>1195.25</v>
      </c>
      <c r="CC30">
        <v>33.811999999999998</v>
      </c>
      <c r="CD30">
        <v>38.375</v>
      </c>
      <c r="CE30">
        <v>36.5</v>
      </c>
      <c r="CF30">
        <v>36.625</v>
      </c>
      <c r="CG30">
        <v>34.311999999999998</v>
      </c>
      <c r="CH30">
        <v>112.58</v>
      </c>
      <c r="CI30">
        <v>12.51</v>
      </c>
      <c r="CJ30">
        <v>0</v>
      </c>
      <c r="CK30">
        <v>1689816404.4000001</v>
      </c>
      <c r="CL30">
        <v>0</v>
      </c>
      <c r="CM30">
        <v>1689815563</v>
      </c>
      <c r="CN30" t="s">
        <v>354</v>
      </c>
      <c r="CO30">
        <v>1689815561</v>
      </c>
      <c r="CP30">
        <v>1689815563</v>
      </c>
      <c r="CQ30">
        <v>66</v>
      </c>
      <c r="CR30">
        <v>6.0000000000000001E-3</v>
      </c>
      <c r="CS30">
        <v>3.0000000000000001E-3</v>
      </c>
      <c r="CT30">
        <v>-4.1349999999999998</v>
      </c>
      <c r="CU30">
        <v>-0.13300000000000001</v>
      </c>
      <c r="CV30">
        <v>416</v>
      </c>
      <c r="CW30">
        <v>13</v>
      </c>
      <c r="CX30">
        <v>0.12</v>
      </c>
      <c r="CY30">
        <v>0.05</v>
      </c>
      <c r="CZ30">
        <v>4.5811481300842001</v>
      </c>
      <c r="DA30">
        <v>0.42633475973000701</v>
      </c>
      <c r="DB30">
        <v>6.0536322350156997E-2</v>
      </c>
      <c r="DC30">
        <v>1</v>
      </c>
      <c r="DD30">
        <v>405.25450000000001</v>
      </c>
      <c r="DE30">
        <v>-0.149954887218156</v>
      </c>
      <c r="DF30">
        <v>4.6967541983799897E-2</v>
      </c>
      <c r="DG30">
        <v>-1</v>
      </c>
      <c r="DH30">
        <v>124.963714285714</v>
      </c>
      <c r="DI30">
        <v>5.6206790009820703E-3</v>
      </c>
      <c r="DJ30">
        <v>0.15022273712157899</v>
      </c>
      <c r="DK30">
        <v>1</v>
      </c>
      <c r="DL30">
        <v>2</v>
      </c>
      <c r="DM30">
        <v>2</v>
      </c>
      <c r="DN30" t="s">
        <v>355</v>
      </c>
      <c r="DO30">
        <v>3.1575600000000001</v>
      </c>
      <c r="DP30">
        <v>2.7810800000000002</v>
      </c>
      <c r="DQ30">
        <v>9.5767500000000005E-2</v>
      </c>
      <c r="DR30">
        <v>9.6270900000000006E-2</v>
      </c>
      <c r="DS30">
        <v>8.5168900000000006E-2</v>
      </c>
      <c r="DT30">
        <v>7.9444200000000006E-2</v>
      </c>
      <c r="DU30">
        <v>28686.1</v>
      </c>
      <c r="DV30">
        <v>29884.3</v>
      </c>
      <c r="DW30">
        <v>29473.9</v>
      </c>
      <c r="DX30">
        <v>30830.2</v>
      </c>
      <c r="DY30">
        <v>35357.300000000003</v>
      </c>
      <c r="DZ30">
        <v>37196.6</v>
      </c>
      <c r="EA30">
        <v>40480.699999999997</v>
      </c>
      <c r="EB30">
        <v>42755.5</v>
      </c>
      <c r="EC30">
        <v>2.2543500000000001</v>
      </c>
      <c r="ED30">
        <v>1.90943</v>
      </c>
      <c r="EE30">
        <v>-9.8943699999999996E-3</v>
      </c>
      <c r="EF30">
        <v>0</v>
      </c>
      <c r="EG30">
        <v>20.166399999999999</v>
      </c>
      <c r="EH30">
        <v>999.9</v>
      </c>
      <c r="EI30">
        <v>48.088999999999999</v>
      </c>
      <c r="EJ30">
        <v>26.747</v>
      </c>
      <c r="EK30">
        <v>16.752700000000001</v>
      </c>
      <c r="EL30">
        <v>61.094099999999997</v>
      </c>
      <c r="EM30">
        <v>26.1418</v>
      </c>
      <c r="EN30">
        <v>1</v>
      </c>
      <c r="EO30">
        <v>-0.20930599999999999</v>
      </c>
      <c r="EP30">
        <v>2.1236600000000001</v>
      </c>
      <c r="EQ30">
        <v>20.2925</v>
      </c>
      <c r="ER30">
        <v>5.2396000000000003</v>
      </c>
      <c r="ES30">
        <v>11.8302</v>
      </c>
      <c r="ET30">
        <v>4.9810499999999998</v>
      </c>
      <c r="EU30">
        <v>3.2987299999999999</v>
      </c>
      <c r="EV30">
        <v>70.3</v>
      </c>
      <c r="EW30">
        <v>9999</v>
      </c>
      <c r="EX30">
        <v>4751.1000000000004</v>
      </c>
      <c r="EY30">
        <v>184.8</v>
      </c>
      <c r="EZ30">
        <v>1.8734599999999999</v>
      </c>
      <c r="FA30">
        <v>1.8791199999999999</v>
      </c>
      <c r="FB30">
        <v>1.8794299999999999</v>
      </c>
      <c r="FC30">
        <v>1.8800399999999999</v>
      </c>
      <c r="FD30">
        <v>1.87764</v>
      </c>
      <c r="FE30">
        <v>1.8768199999999999</v>
      </c>
      <c r="FF30">
        <v>1.8773200000000001</v>
      </c>
      <c r="FG30">
        <v>1.875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-4.1319999999999997</v>
      </c>
      <c r="FV30">
        <v>-0.13300000000000001</v>
      </c>
      <c r="FW30">
        <v>-4.1342310081993601</v>
      </c>
      <c r="FX30">
        <v>1.4527828764109799E-4</v>
      </c>
      <c r="FY30">
        <v>-4.3579519040863002E-7</v>
      </c>
      <c r="FZ30">
        <v>2.0799061152897499E-10</v>
      </c>
      <c r="GA30">
        <v>-0.13297999999999799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</v>
      </c>
      <c r="GJ30">
        <v>14</v>
      </c>
      <c r="GK30">
        <v>1.0449200000000001</v>
      </c>
      <c r="GL30">
        <v>2.5488300000000002</v>
      </c>
      <c r="GM30">
        <v>1.54541</v>
      </c>
      <c r="GN30">
        <v>2.2827099999999998</v>
      </c>
      <c r="GO30">
        <v>1.5979000000000001</v>
      </c>
      <c r="GP30">
        <v>2.4096700000000002</v>
      </c>
      <c r="GQ30">
        <v>29.623000000000001</v>
      </c>
      <c r="GR30">
        <v>15.244</v>
      </c>
      <c r="GS30">
        <v>18</v>
      </c>
      <c r="GT30">
        <v>642.28</v>
      </c>
      <c r="GU30">
        <v>390.25099999999998</v>
      </c>
      <c r="GV30">
        <v>18.4847</v>
      </c>
      <c r="GW30">
        <v>24.171399999999998</v>
      </c>
      <c r="GX30">
        <v>30.000299999999999</v>
      </c>
      <c r="GY30">
        <v>24.188199999999998</v>
      </c>
      <c r="GZ30">
        <v>24.1724</v>
      </c>
      <c r="HA30">
        <v>20.977499999999999</v>
      </c>
      <c r="HB30">
        <v>25</v>
      </c>
      <c r="HC30">
        <v>-30</v>
      </c>
      <c r="HD30">
        <v>18.483799999999999</v>
      </c>
      <c r="HE30">
        <v>405.29199999999997</v>
      </c>
      <c r="HF30">
        <v>0</v>
      </c>
      <c r="HG30">
        <v>100.38800000000001</v>
      </c>
      <c r="HH30">
        <v>99.103899999999996</v>
      </c>
    </row>
    <row r="31" spans="1:216" x14ac:dyDescent="0.2">
      <c r="A31">
        <v>13</v>
      </c>
      <c r="B31">
        <v>1689816461.0999999</v>
      </c>
      <c r="C31">
        <v>732.09999990463302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1689816461.0999999</v>
      </c>
      <c r="M31">
        <f t="shared" si="0"/>
        <v>1.2167853059289685E-3</v>
      </c>
      <c r="N31">
        <f t="shared" si="1"/>
        <v>1.2167853059289686</v>
      </c>
      <c r="O31">
        <f t="shared" si="2"/>
        <v>3.6985562902728271</v>
      </c>
      <c r="P31">
        <f t="shared" si="3"/>
        <v>400.06200000000001</v>
      </c>
      <c r="Q31">
        <f t="shared" si="4"/>
        <v>352.50047069638202</v>
      </c>
      <c r="R31">
        <f t="shared" si="5"/>
        <v>35.700014096732367</v>
      </c>
      <c r="S31">
        <f t="shared" si="6"/>
        <v>40.516879343031</v>
      </c>
      <c r="T31">
        <f t="shared" si="7"/>
        <v>0.14304682269787516</v>
      </c>
      <c r="U31">
        <f t="shared" si="8"/>
        <v>2.9471283894766658</v>
      </c>
      <c r="V31">
        <f t="shared" si="9"/>
        <v>0.13929851628458612</v>
      </c>
      <c r="W31">
        <f t="shared" si="10"/>
        <v>8.7390162368583366E-2</v>
      </c>
      <c r="X31">
        <f t="shared" si="11"/>
        <v>16.539604033609361</v>
      </c>
      <c r="Y31">
        <f t="shared" si="12"/>
        <v>19.983618313787211</v>
      </c>
      <c r="Z31">
        <f t="shared" si="13"/>
        <v>19.962700000000002</v>
      </c>
      <c r="AA31">
        <f t="shared" si="14"/>
        <v>2.3411983204137194</v>
      </c>
      <c r="AB31">
        <f t="shared" si="15"/>
        <v>61.998804441731373</v>
      </c>
      <c r="AC31">
        <f t="shared" si="16"/>
        <v>1.4731983592231499</v>
      </c>
      <c r="AD31">
        <f t="shared" si="17"/>
        <v>2.3761722060426389</v>
      </c>
      <c r="AE31">
        <f t="shared" si="18"/>
        <v>0.86799996119056955</v>
      </c>
      <c r="AF31">
        <f t="shared" si="19"/>
        <v>-53.660231991467512</v>
      </c>
      <c r="AG31">
        <f t="shared" si="20"/>
        <v>38.068986341738352</v>
      </c>
      <c r="AH31">
        <f t="shared" si="21"/>
        <v>2.599280805440876</v>
      </c>
      <c r="AI31">
        <f t="shared" si="22"/>
        <v>3.5476391893210746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54651.969359646901</v>
      </c>
      <c r="AO31">
        <f t="shared" si="26"/>
        <v>99.996300000000005</v>
      </c>
      <c r="AP31">
        <f t="shared" si="27"/>
        <v>84.297510939693979</v>
      </c>
      <c r="AQ31">
        <f t="shared" si="28"/>
        <v>0.84300630063006299</v>
      </c>
      <c r="AR31">
        <f t="shared" si="29"/>
        <v>0.16540216021602161</v>
      </c>
      <c r="AS31">
        <v>1689816461.0999999</v>
      </c>
      <c r="AT31">
        <v>400.06200000000001</v>
      </c>
      <c r="AU31">
        <v>404.24599999999998</v>
      </c>
      <c r="AV31">
        <v>14.5463</v>
      </c>
      <c r="AW31">
        <v>13.3476</v>
      </c>
      <c r="AX31">
        <v>404.19499999999999</v>
      </c>
      <c r="AY31">
        <v>14.6793</v>
      </c>
      <c r="AZ31">
        <v>600.19299999999998</v>
      </c>
      <c r="BA31">
        <v>101.227</v>
      </c>
      <c r="BB31">
        <v>4.9500500000000003E-2</v>
      </c>
      <c r="BC31">
        <v>20.202300000000001</v>
      </c>
      <c r="BD31">
        <v>19.962700000000002</v>
      </c>
      <c r="BE31">
        <v>999.9</v>
      </c>
      <c r="BF31">
        <v>0</v>
      </c>
      <c r="BG31">
        <v>0</v>
      </c>
      <c r="BH31">
        <v>9978.1200000000008</v>
      </c>
      <c r="BI31">
        <v>0</v>
      </c>
      <c r="BJ31">
        <v>742.029</v>
      </c>
      <c r="BK31">
        <v>-4.1840799999999998</v>
      </c>
      <c r="BL31">
        <v>405.96699999999998</v>
      </c>
      <c r="BM31">
        <v>409.71499999999997</v>
      </c>
      <c r="BN31">
        <v>1.1987000000000001</v>
      </c>
      <c r="BO31">
        <v>404.24599999999998</v>
      </c>
      <c r="BP31">
        <v>13.3476</v>
      </c>
      <c r="BQ31">
        <v>1.4724699999999999</v>
      </c>
      <c r="BR31">
        <v>1.3511299999999999</v>
      </c>
      <c r="BS31">
        <v>12.6853</v>
      </c>
      <c r="BT31">
        <v>11.38</v>
      </c>
      <c r="BU31">
        <v>99.996300000000005</v>
      </c>
      <c r="BV31">
        <v>0.89977499999999999</v>
      </c>
      <c r="BW31">
        <v>0.10022499999999999</v>
      </c>
      <c r="BX31">
        <v>0</v>
      </c>
      <c r="BY31">
        <v>2.5503999999999998</v>
      </c>
      <c r="BZ31">
        <v>0</v>
      </c>
      <c r="CA31">
        <v>1647.13</v>
      </c>
      <c r="CB31">
        <v>955.452</v>
      </c>
      <c r="CC31">
        <v>33.375</v>
      </c>
      <c r="CD31">
        <v>38.061999999999998</v>
      </c>
      <c r="CE31">
        <v>36.125</v>
      </c>
      <c r="CF31">
        <v>36.375</v>
      </c>
      <c r="CG31">
        <v>33.936999999999998</v>
      </c>
      <c r="CH31">
        <v>89.97</v>
      </c>
      <c r="CI31">
        <v>10.02</v>
      </c>
      <c r="CJ31">
        <v>0</v>
      </c>
      <c r="CK31">
        <v>1689816465.5999999</v>
      </c>
      <c r="CL31">
        <v>0</v>
      </c>
      <c r="CM31">
        <v>1689815563</v>
      </c>
      <c r="CN31" t="s">
        <v>354</v>
      </c>
      <c r="CO31">
        <v>1689815561</v>
      </c>
      <c r="CP31">
        <v>1689815563</v>
      </c>
      <c r="CQ31">
        <v>66</v>
      </c>
      <c r="CR31">
        <v>6.0000000000000001E-3</v>
      </c>
      <c r="CS31">
        <v>3.0000000000000001E-3</v>
      </c>
      <c r="CT31">
        <v>-4.1349999999999998</v>
      </c>
      <c r="CU31">
        <v>-0.13300000000000001</v>
      </c>
      <c r="CV31">
        <v>416</v>
      </c>
      <c r="CW31">
        <v>13</v>
      </c>
      <c r="CX31">
        <v>0.12</v>
      </c>
      <c r="CY31">
        <v>0.05</v>
      </c>
      <c r="CZ31">
        <v>3.6919406211857702</v>
      </c>
      <c r="DA31">
        <v>-0.208749731290262</v>
      </c>
      <c r="DB31">
        <v>6.3796344410704101E-2</v>
      </c>
      <c r="DC31">
        <v>1</v>
      </c>
      <c r="DD31">
        <v>404.285666666667</v>
      </c>
      <c r="DE31">
        <v>-0.38166233766204</v>
      </c>
      <c r="DF31">
        <v>6.7834064580125794E-2</v>
      </c>
      <c r="DG31">
        <v>-1</v>
      </c>
      <c r="DH31">
        <v>100.00105499999999</v>
      </c>
      <c r="DI31">
        <v>9.8349276009047091E-4</v>
      </c>
      <c r="DJ31">
        <v>3.4787174360673598E-3</v>
      </c>
      <c r="DK31">
        <v>1</v>
      </c>
      <c r="DL31">
        <v>2</v>
      </c>
      <c r="DM31">
        <v>2</v>
      </c>
      <c r="DN31" t="s">
        <v>355</v>
      </c>
      <c r="DO31">
        <v>3.1573500000000001</v>
      </c>
      <c r="DP31">
        <v>2.7811300000000001</v>
      </c>
      <c r="DQ31">
        <v>9.5762200000000006E-2</v>
      </c>
      <c r="DR31">
        <v>9.6098699999999995E-2</v>
      </c>
      <c r="DS31">
        <v>8.4873299999999999E-2</v>
      </c>
      <c r="DT31">
        <v>7.9500600000000005E-2</v>
      </c>
      <c r="DU31">
        <v>28685.5</v>
      </c>
      <c r="DV31">
        <v>29889.8</v>
      </c>
      <c r="DW31">
        <v>29473.200000000001</v>
      </c>
      <c r="DX31">
        <v>30830.1</v>
      </c>
      <c r="DY31">
        <v>35368.699999999997</v>
      </c>
      <c r="DZ31">
        <v>37194.300000000003</v>
      </c>
      <c r="EA31">
        <v>40480.5</v>
      </c>
      <c r="EB31">
        <v>42755.5</v>
      </c>
      <c r="EC31">
        <v>2.2538499999999999</v>
      </c>
      <c r="ED31">
        <v>1.9097</v>
      </c>
      <c r="EE31">
        <v>-9.7528100000000006E-3</v>
      </c>
      <c r="EF31">
        <v>0</v>
      </c>
      <c r="EG31">
        <v>20.123999999999999</v>
      </c>
      <c r="EH31">
        <v>999.9</v>
      </c>
      <c r="EI31">
        <v>48.076999999999998</v>
      </c>
      <c r="EJ31">
        <v>26.808</v>
      </c>
      <c r="EK31">
        <v>16.807300000000001</v>
      </c>
      <c r="EL31">
        <v>61.624099999999999</v>
      </c>
      <c r="EM31">
        <v>25.865400000000001</v>
      </c>
      <c r="EN31">
        <v>1</v>
      </c>
      <c r="EO31">
        <v>-0.20841999999999999</v>
      </c>
      <c r="EP31">
        <v>2.0622199999999999</v>
      </c>
      <c r="EQ31">
        <v>20.2941</v>
      </c>
      <c r="ER31">
        <v>5.2408000000000001</v>
      </c>
      <c r="ES31">
        <v>11.8302</v>
      </c>
      <c r="ET31">
        <v>4.9818499999999997</v>
      </c>
      <c r="EU31">
        <v>3.2990300000000001</v>
      </c>
      <c r="EV31">
        <v>70.3</v>
      </c>
      <c r="EW31">
        <v>9999</v>
      </c>
      <c r="EX31">
        <v>4752.3</v>
      </c>
      <c r="EY31">
        <v>184.8</v>
      </c>
      <c r="EZ31">
        <v>1.87347</v>
      </c>
      <c r="FA31">
        <v>1.8791199999999999</v>
      </c>
      <c r="FB31">
        <v>1.8794299999999999</v>
      </c>
      <c r="FC31">
        <v>1.8800399999999999</v>
      </c>
      <c r="FD31">
        <v>1.8776900000000001</v>
      </c>
      <c r="FE31">
        <v>1.87683</v>
      </c>
      <c r="FF31">
        <v>1.8774</v>
      </c>
      <c r="FG31">
        <v>1.875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-4.133</v>
      </c>
      <c r="FV31">
        <v>-0.13300000000000001</v>
      </c>
      <c r="FW31">
        <v>-4.1342310081993601</v>
      </c>
      <c r="FX31">
        <v>1.4527828764109799E-4</v>
      </c>
      <c r="FY31">
        <v>-4.3579519040863002E-7</v>
      </c>
      <c r="FZ31">
        <v>2.0799061152897499E-10</v>
      </c>
      <c r="GA31">
        <v>-0.13297999999999799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15</v>
      </c>
      <c r="GJ31">
        <v>15</v>
      </c>
      <c r="GK31">
        <v>1.0424800000000001</v>
      </c>
      <c r="GL31">
        <v>2.5415000000000001</v>
      </c>
      <c r="GM31">
        <v>1.54541</v>
      </c>
      <c r="GN31">
        <v>2.2827099999999998</v>
      </c>
      <c r="GO31">
        <v>1.5979000000000001</v>
      </c>
      <c r="GP31">
        <v>2.36084</v>
      </c>
      <c r="GQ31">
        <v>29.644300000000001</v>
      </c>
      <c r="GR31">
        <v>15.235300000000001</v>
      </c>
      <c r="GS31">
        <v>18</v>
      </c>
      <c r="GT31">
        <v>642.18100000000004</v>
      </c>
      <c r="GU31">
        <v>390.56299999999999</v>
      </c>
      <c r="GV31">
        <v>18.460599999999999</v>
      </c>
      <c r="GW31">
        <v>24.1876</v>
      </c>
      <c r="GX31">
        <v>30</v>
      </c>
      <c r="GY31">
        <v>24.210699999999999</v>
      </c>
      <c r="GZ31">
        <v>24.1934</v>
      </c>
      <c r="HA31">
        <v>20.934999999999999</v>
      </c>
      <c r="HB31">
        <v>25</v>
      </c>
      <c r="HC31">
        <v>-30</v>
      </c>
      <c r="HD31">
        <v>18.489100000000001</v>
      </c>
      <c r="HE31">
        <v>404.16</v>
      </c>
      <c r="HF31">
        <v>0</v>
      </c>
      <c r="HG31">
        <v>100.386</v>
      </c>
      <c r="HH31">
        <v>99.103800000000007</v>
      </c>
    </row>
    <row r="32" spans="1:216" x14ac:dyDescent="0.2">
      <c r="A32">
        <v>14</v>
      </c>
      <c r="B32">
        <v>1689816522.0999999</v>
      </c>
      <c r="C32">
        <v>793.09999990463302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1689816522.0999999</v>
      </c>
      <c r="M32">
        <f t="shared" si="0"/>
        <v>1.1455614223482616E-3</v>
      </c>
      <c r="N32">
        <f t="shared" si="1"/>
        <v>1.1455614223482615</v>
      </c>
      <c r="O32">
        <f t="shared" si="2"/>
        <v>2.5509490061821012</v>
      </c>
      <c r="P32">
        <f t="shared" si="3"/>
        <v>400.07400000000001</v>
      </c>
      <c r="Q32">
        <f t="shared" si="4"/>
        <v>363.20856946832362</v>
      </c>
      <c r="R32">
        <f t="shared" si="5"/>
        <v>36.783802298909833</v>
      </c>
      <c r="S32">
        <f t="shared" si="6"/>
        <v>40.517334000340803</v>
      </c>
      <c r="T32">
        <f t="shared" si="7"/>
        <v>0.13245294918051476</v>
      </c>
      <c r="U32">
        <f t="shared" si="8"/>
        <v>2.9510550682665011</v>
      </c>
      <c r="V32">
        <f t="shared" si="9"/>
        <v>0.12923671617280816</v>
      </c>
      <c r="W32">
        <f t="shared" si="10"/>
        <v>8.1055408713630442E-2</v>
      </c>
      <c r="X32">
        <f t="shared" si="11"/>
        <v>12.390084476347615</v>
      </c>
      <c r="Y32">
        <f t="shared" si="12"/>
        <v>20.042766147644969</v>
      </c>
      <c r="Z32">
        <f t="shared" si="13"/>
        <v>20.005400000000002</v>
      </c>
      <c r="AA32">
        <f t="shared" si="14"/>
        <v>2.3473979113910053</v>
      </c>
      <c r="AB32">
        <f t="shared" si="15"/>
        <v>61.474297803312837</v>
      </c>
      <c r="AC32">
        <f t="shared" si="16"/>
        <v>1.4665979808548799</v>
      </c>
      <c r="AD32">
        <f t="shared" si="17"/>
        <v>2.3857092041087866</v>
      </c>
      <c r="AE32">
        <f t="shared" si="18"/>
        <v>0.88079993053612538</v>
      </c>
      <c r="AF32">
        <f t="shared" si="19"/>
        <v>-50.519258725558338</v>
      </c>
      <c r="AG32">
        <f t="shared" si="20"/>
        <v>41.635758395928015</v>
      </c>
      <c r="AH32">
        <f t="shared" si="21"/>
        <v>2.8405932036120438</v>
      </c>
      <c r="AI32">
        <f t="shared" si="22"/>
        <v>6.3471773503293392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54756.906207863656</v>
      </c>
      <c r="AO32">
        <f t="shared" si="26"/>
        <v>74.911199999999994</v>
      </c>
      <c r="AP32">
        <f t="shared" si="27"/>
        <v>63.150411604325178</v>
      </c>
      <c r="AQ32">
        <f t="shared" si="28"/>
        <v>0.84300360432519017</v>
      </c>
      <c r="AR32">
        <f t="shared" si="29"/>
        <v>0.16539695634761714</v>
      </c>
      <c r="AS32">
        <v>1689816522.0999999</v>
      </c>
      <c r="AT32">
        <v>400.07400000000001</v>
      </c>
      <c r="AU32">
        <v>403.08199999999999</v>
      </c>
      <c r="AV32">
        <v>14.481400000000001</v>
      </c>
      <c r="AW32">
        <v>13.3529</v>
      </c>
      <c r="AX32">
        <v>404.20699999999999</v>
      </c>
      <c r="AY32">
        <v>14.6144</v>
      </c>
      <c r="AZ32">
        <v>600.25099999999998</v>
      </c>
      <c r="BA32">
        <v>101.22499999999999</v>
      </c>
      <c r="BB32">
        <v>4.9599200000000003E-2</v>
      </c>
      <c r="BC32">
        <v>20.267099999999999</v>
      </c>
      <c r="BD32">
        <v>20.005400000000002</v>
      </c>
      <c r="BE32">
        <v>999.9</v>
      </c>
      <c r="BF32">
        <v>0</v>
      </c>
      <c r="BG32">
        <v>0</v>
      </c>
      <c r="BH32">
        <v>10000.6</v>
      </c>
      <c r="BI32">
        <v>0</v>
      </c>
      <c r="BJ32">
        <v>730.42499999999995</v>
      </c>
      <c r="BK32">
        <v>-3.0082399999999998</v>
      </c>
      <c r="BL32">
        <v>405.95299999999997</v>
      </c>
      <c r="BM32">
        <v>408.53800000000001</v>
      </c>
      <c r="BN32">
        <v>1.1285400000000001</v>
      </c>
      <c r="BO32">
        <v>403.08199999999999</v>
      </c>
      <c r="BP32">
        <v>13.3529</v>
      </c>
      <c r="BQ32">
        <v>1.4658800000000001</v>
      </c>
      <c r="BR32">
        <v>1.35164</v>
      </c>
      <c r="BS32">
        <v>12.6168</v>
      </c>
      <c r="BT32">
        <v>11.3857</v>
      </c>
      <c r="BU32">
        <v>74.911199999999994</v>
      </c>
      <c r="BV32">
        <v>0.89982799999999996</v>
      </c>
      <c r="BW32">
        <v>0.100172</v>
      </c>
      <c r="BX32">
        <v>0</v>
      </c>
      <c r="BY32">
        <v>2.5526</v>
      </c>
      <c r="BZ32">
        <v>0</v>
      </c>
      <c r="CA32">
        <v>1407.09</v>
      </c>
      <c r="CB32">
        <v>715.77599999999995</v>
      </c>
      <c r="CC32">
        <v>33.186999999999998</v>
      </c>
      <c r="CD32">
        <v>38.061999999999998</v>
      </c>
      <c r="CE32">
        <v>36</v>
      </c>
      <c r="CF32">
        <v>36.5</v>
      </c>
      <c r="CG32">
        <v>33.811999999999998</v>
      </c>
      <c r="CH32">
        <v>67.41</v>
      </c>
      <c r="CI32">
        <v>7.5</v>
      </c>
      <c r="CJ32">
        <v>0</v>
      </c>
      <c r="CK32">
        <v>1689816526.2</v>
      </c>
      <c r="CL32">
        <v>0</v>
      </c>
      <c r="CM32">
        <v>1689815563</v>
      </c>
      <c r="CN32" t="s">
        <v>354</v>
      </c>
      <c r="CO32">
        <v>1689815561</v>
      </c>
      <c r="CP32">
        <v>1689815563</v>
      </c>
      <c r="CQ32">
        <v>66</v>
      </c>
      <c r="CR32">
        <v>6.0000000000000001E-3</v>
      </c>
      <c r="CS32">
        <v>3.0000000000000001E-3</v>
      </c>
      <c r="CT32">
        <v>-4.1349999999999998</v>
      </c>
      <c r="CU32">
        <v>-0.13300000000000001</v>
      </c>
      <c r="CV32">
        <v>416</v>
      </c>
      <c r="CW32">
        <v>13</v>
      </c>
      <c r="CX32">
        <v>0.12</v>
      </c>
      <c r="CY32">
        <v>0.05</v>
      </c>
      <c r="CZ32">
        <v>2.5762494244478802</v>
      </c>
      <c r="DA32">
        <v>7.0381902474171504E-2</v>
      </c>
      <c r="DB32">
        <v>2.8999653349206001E-2</v>
      </c>
      <c r="DC32">
        <v>1</v>
      </c>
      <c r="DD32">
        <v>403.15535</v>
      </c>
      <c r="DE32">
        <v>-9.2255639097328396E-2</v>
      </c>
      <c r="DF32">
        <v>2.6467480046278798E-2</v>
      </c>
      <c r="DG32">
        <v>-1</v>
      </c>
      <c r="DH32">
        <v>75.035420000000002</v>
      </c>
      <c r="DI32">
        <v>0.31348249687889101</v>
      </c>
      <c r="DJ32">
        <v>0.14854160225337501</v>
      </c>
      <c r="DK32">
        <v>1</v>
      </c>
      <c r="DL32">
        <v>2</v>
      </c>
      <c r="DM32">
        <v>2</v>
      </c>
      <c r="DN32" t="s">
        <v>355</v>
      </c>
      <c r="DO32">
        <v>3.15747</v>
      </c>
      <c r="DP32">
        <v>2.7814199999999998</v>
      </c>
      <c r="DQ32">
        <v>9.5760899999999996E-2</v>
      </c>
      <c r="DR32">
        <v>9.5885700000000004E-2</v>
      </c>
      <c r="DS32">
        <v>8.4588099999999999E-2</v>
      </c>
      <c r="DT32">
        <v>7.9521599999999998E-2</v>
      </c>
      <c r="DU32">
        <v>28684</v>
      </c>
      <c r="DV32">
        <v>29895</v>
      </c>
      <c r="DW32">
        <v>29471.599999999999</v>
      </c>
      <c r="DX32">
        <v>30828.2</v>
      </c>
      <c r="DY32">
        <v>35378.1</v>
      </c>
      <c r="DZ32">
        <v>37190.9</v>
      </c>
      <c r="EA32">
        <v>40478.400000000001</v>
      </c>
      <c r="EB32">
        <v>42752.6</v>
      </c>
      <c r="EC32">
        <v>2.2534299999999998</v>
      </c>
      <c r="ED32">
        <v>1.9092800000000001</v>
      </c>
      <c r="EE32">
        <v>-4.8428799999999999E-3</v>
      </c>
      <c r="EF32">
        <v>0</v>
      </c>
      <c r="EG32">
        <v>20.0855</v>
      </c>
      <c r="EH32">
        <v>999.9</v>
      </c>
      <c r="EI32">
        <v>48.052999999999997</v>
      </c>
      <c r="EJ32">
        <v>26.838000000000001</v>
      </c>
      <c r="EK32">
        <v>16.829699999999999</v>
      </c>
      <c r="EL32">
        <v>61.464100000000002</v>
      </c>
      <c r="EM32">
        <v>25.372599999999998</v>
      </c>
      <c r="EN32">
        <v>1</v>
      </c>
      <c r="EO32">
        <v>-0.20646600000000001</v>
      </c>
      <c r="EP32">
        <v>2.64181</v>
      </c>
      <c r="EQ32">
        <v>20.286000000000001</v>
      </c>
      <c r="ER32">
        <v>5.2408000000000001</v>
      </c>
      <c r="ES32">
        <v>11.8302</v>
      </c>
      <c r="ET32">
        <v>4.9816000000000003</v>
      </c>
      <c r="EU32">
        <v>3.2989999999999999</v>
      </c>
      <c r="EV32">
        <v>70.3</v>
      </c>
      <c r="EW32">
        <v>9999</v>
      </c>
      <c r="EX32">
        <v>4753.8</v>
      </c>
      <c r="EY32">
        <v>184.8</v>
      </c>
      <c r="EZ32">
        <v>1.8734599999999999</v>
      </c>
      <c r="FA32">
        <v>1.8791199999999999</v>
      </c>
      <c r="FB32">
        <v>1.8794299999999999</v>
      </c>
      <c r="FC32">
        <v>1.88005</v>
      </c>
      <c r="FD32">
        <v>1.87771</v>
      </c>
      <c r="FE32">
        <v>1.87683</v>
      </c>
      <c r="FF32">
        <v>1.8774200000000001</v>
      </c>
      <c r="FG32">
        <v>1.8750100000000001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-4.133</v>
      </c>
      <c r="FV32">
        <v>-0.13300000000000001</v>
      </c>
      <c r="FW32">
        <v>-4.1342310081993601</v>
      </c>
      <c r="FX32">
        <v>1.4527828764109799E-4</v>
      </c>
      <c r="FY32">
        <v>-4.3579519040863002E-7</v>
      </c>
      <c r="FZ32">
        <v>2.0799061152897499E-10</v>
      </c>
      <c r="GA32">
        <v>-0.13297999999999799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16</v>
      </c>
      <c r="GJ32">
        <v>16</v>
      </c>
      <c r="GK32">
        <v>1.0412600000000001</v>
      </c>
      <c r="GL32">
        <v>2.5537100000000001</v>
      </c>
      <c r="GM32">
        <v>1.54541</v>
      </c>
      <c r="GN32">
        <v>2.2827099999999998</v>
      </c>
      <c r="GO32">
        <v>1.5979000000000001</v>
      </c>
      <c r="GP32">
        <v>2.34619</v>
      </c>
      <c r="GQ32">
        <v>29.665700000000001</v>
      </c>
      <c r="GR32">
        <v>15.2178</v>
      </c>
      <c r="GS32">
        <v>18</v>
      </c>
      <c r="GT32">
        <v>641.92499999999995</v>
      </c>
      <c r="GU32">
        <v>390.358</v>
      </c>
      <c r="GV32">
        <v>18.471599999999999</v>
      </c>
      <c r="GW32">
        <v>24.180700000000002</v>
      </c>
      <c r="GX32">
        <v>30.001000000000001</v>
      </c>
      <c r="GY32">
        <v>24.215499999999999</v>
      </c>
      <c r="GZ32">
        <v>24.197900000000001</v>
      </c>
      <c r="HA32">
        <v>20.886500000000002</v>
      </c>
      <c r="HB32">
        <v>25</v>
      </c>
      <c r="HC32">
        <v>-30</v>
      </c>
      <c r="HD32">
        <v>18.4391</v>
      </c>
      <c r="HE32">
        <v>403.08199999999999</v>
      </c>
      <c r="HF32">
        <v>0</v>
      </c>
      <c r="HG32">
        <v>100.381</v>
      </c>
      <c r="HH32">
        <v>99.097399999999993</v>
      </c>
    </row>
    <row r="33" spans="1:216" x14ac:dyDescent="0.2">
      <c r="A33">
        <v>15</v>
      </c>
      <c r="B33">
        <v>1689816583.0999999</v>
      </c>
      <c r="C33">
        <v>854.09999990463302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1689816583.0999999</v>
      </c>
      <c r="M33">
        <f t="shared" si="0"/>
        <v>1.0724711265114768E-3</v>
      </c>
      <c r="N33">
        <f t="shared" si="1"/>
        <v>1.0724711265114768</v>
      </c>
      <c r="O33">
        <f t="shared" si="2"/>
        <v>1.801589185954557</v>
      </c>
      <c r="P33">
        <f t="shared" si="3"/>
        <v>400.05399999999997</v>
      </c>
      <c r="Q33">
        <f t="shared" si="4"/>
        <v>370.76011689279767</v>
      </c>
      <c r="R33">
        <f t="shared" si="5"/>
        <v>37.548650717056823</v>
      </c>
      <c r="S33">
        <f t="shared" si="6"/>
        <v>40.515382398330594</v>
      </c>
      <c r="T33">
        <f t="shared" si="7"/>
        <v>0.12338086790434921</v>
      </c>
      <c r="U33">
        <f t="shared" si="8"/>
        <v>2.9489676208576365</v>
      </c>
      <c r="V33">
        <f t="shared" si="9"/>
        <v>0.12058318485791945</v>
      </c>
      <c r="W33">
        <f t="shared" si="10"/>
        <v>7.5610567570929946E-2</v>
      </c>
      <c r="X33">
        <f t="shared" si="11"/>
        <v>9.9002950667440679</v>
      </c>
      <c r="Y33">
        <f t="shared" si="12"/>
        <v>20.041135056539325</v>
      </c>
      <c r="Z33">
        <f t="shared" si="13"/>
        <v>19.986599999999999</v>
      </c>
      <c r="AA33">
        <f t="shared" si="14"/>
        <v>2.3446665788611254</v>
      </c>
      <c r="AB33">
        <f t="shared" si="15"/>
        <v>61.255243018774294</v>
      </c>
      <c r="AC33">
        <f t="shared" si="16"/>
        <v>1.4608482478439397</v>
      </c>
      <c r="AD33">
        <f t="shared" si="17"/>
        <v>2.3848542195746414</v>
      </c>
      <c r="AE33">
        <f t="shared" si="18"/>
        <v>0.88381833101718565</v>
      </c>
      <c r="AF33">
        <f t="shared" si="19"/>
        <v>-47.295976679156126</v>
      </c>
      <c r="AG33">
        <f t="shared" si="20"/>
        <v>43.673108730598329</v>
      </c>
      <c r="AH33">
        <f t="shared" si="21"/>
        <v>2.9813249806283024</v>
      </c>
      <c r="AI33">
        <f t="shared" si="22"/>
        <v>9.2587520988145755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54695.74701394156</v>
      </c>
      <c r="AO33">
        <f t="shared" si="26"/>
        <v>59.858899999999998</v>
      </c>
      <c r="AP33">
        <f t="shared" si="27"/>
        <v>50.461172697794844</v>
      </c>
      <c r="AQ33">
        <f t="shared" si="28"/>
        <v>0.84300200467758091</v>
      </c>
      <c r="AR33">
        <f t="shared" si="29"/>
        <v>0.16539386902773134</v>
      </c>
      <c r="AS33">
        <v>1689816583.0999999</v>
      </c>
      <c r="AT33">
        <v>400.05399999999997</v>
      </c>
      <c r="AU33">
        <v>402.28399999999999</v>
      </c>
      <c r="AV33">
        <v>14.4246</v>
      </c>
      <c r="AW33">
        <v>13.367900000000001</v>
      </c>
      <c r="AX33">
        <v>404.18700000000001</v>
      </c>
      <c r="AY33">
        <v>14.557499999999999</v>
      </c>
      <c r="AZ33">
        <v>600.17100000000005</v>
      </c>
      <c r="BA33">
        <v>101.22499999999999</v>
      </c>
      <c r="BB33">
        <v>4.9783899999999999E-2</v>
      </c>
      <c r="BC33">
        <v>20.261299999999999</v>
      </c>
      <c r="BD33">
        <v>19.986599999999999</v>
      </c>
      <c r="BE33">
        <v>999.9</v>
      </c>
      <c r="BF33">
        <v>0</v>
      </c>
      <c r="BG33">
        <v>0</v>
      </c>
      <c r="BH33">
        <v>9988.75</v>
      </c>
      <c r="BI33">
        <v>0</v>
      </c>
      <c r="BJ33">
        <v>748.81799999999998</v>
      </c>
      <c r="BK33">
        <v>-2.2301299999999999</v>
      </c>
      <c r="BL33">
        <v>405.90899999999999</v>
      </c>
      <c r="BM33">
        <v>407.73500000000001</v>
      </c>
      <c r="BN33">
        <v>1.0566899999999999</v>
      </c>
      <c r="BO33">
        <v>402.28399999999999</v>
      </c>
      <c r="BP33">
        <v>13.367900000000001</v>
      </c>
      <c r="BQ33">
        <v>1.4601200000000001</v>
      </c>
      <c r="BR33">
        <v>1.3531599999999999</v>
      </c>
      <c r="BS33">
        <v>12.556800000000001</v>
      </c>
      <c r="BT33">
        <v>11.4026</v>
      </c>
      <c r="BU33">
        <v>59.858899999999998</v>
      </c>
      <c r="BV33">
        <v>0.89999700000000005</v>
      </c>
      <c r="BW33">
        <v>0.10000299999999999</v>
      </c>
      <c r="BX33">
        <v>0</v>
      </c>
      <c r="BY33">
        <v>2.3654000000000002</v>
      </c>
      <c r="BZ33">
        <v>0</v>
      </c>
      <c r="CA33">
        <v>1321.03</v>
      </c>
      <c r="CB33">
        <v>571.97199999999998</v>
      </c>
      <c r="CC33">
        <v>33.125</v>
      </c>
      <c r="CD33">
        <v>38.25</v>
      </c>
      <c r="CE33">
        <v>36</v>
      </c>
      <c r="CF33">
        <v>36.686999999999998</v>
      </c>
      <c r="CG33">
        <v>33.811999999999998</v>
      </c>
      <c r="CH33">
        <v>53.87</v>
      </c>
      <c r="CI33">
        <v>5.99</v>
      </c>
      <c r="CJ33">
        <v>0</v>
      </c>
      <c r="CK33">
        <v>1689816587.4000001</v>
      </c>
      <c r="CL33">
        <v>0</v>
      </c>
      <c r="CM33">
        <v>1689815563</v>
      </c>
      <c r="CN33" t="s">
        <v>354</v>
      </c>
      <c r="CO33">
        <v>1689815561</v>
      </c>
      <c r="CP33">
        <v>1689815563</v>
      </c>
      <c r="CQ33">
        <v>66</v>
      </c>
      <c r="CR33">
        <v>6.0000000000000001E-3</v>
      </c>
      <c r="CS33">
        <v>3.0000000000000001E-3</v>
      </c>
      <c r="CT33">
        <v>-4.1349999999999998</v>
      </c>
      <c r="CU33">
        <v>-0.13300000000000001</v>
      </c>
      <c r="CV33">
        <v>416</v>
      </c>
      <c r="CW33">
        <v>13</v>
      </c>
      <c r="CX33">
        <v>0.12</v>
      </c>
      <c r="CY33">
        <v>0.05</v>
      </c>
      <c r="CZ33">
        <v>1.8680996691176299</v>
      </c>
      <c r="DA33">
        <v>-3.9619616719278702E-2</v>
      </c>
      <c r="DB33">
        <v>3.6115016061719803E-2</v>
      </c>
      <c r="DC33">
        <v>1</v>
      </c>
      <c r="DD33">
        <v>402.37142857142902</v>
      </c>
      <c r="DE33">
        <v>-0.18966233766271501</v>
      </c>
      <c r="DF33">
        <v>3.95938564601633E-2</v>
      </c>
      <c r="DG33">
        <v>-1</v>
      </c>
      <c r="DH33">
        <v>59.9617476190476</v>
      </c>
      <c r="DI33">
        <v>1.9717483190373E-2</v>
      </c>
      <c r="DJ33">
        <v>0.15245705599578699</v>
      </c>
      <c r="DK33">
        <v>1</v>
      </c>
      <c r="DL33">
        <v>2</v>
      </c>
      <c r="DM33">
        <v>2</v>
      </c>
      <c r="DN33" t="s">
        <v>355</v>
      </c>
      <c r="DO33">
        <v>3.1573199999999999</v>
      </c>
      <c r="DP33">
        <v>2.7814999999999999</v>
      </c>
      <c r="DQ33">
        <v>9.5756499999999994E-2</v>
      </c>
      <c r="DR33">
        <v>9.5740599999999995E-2</v>
      </c>
      <c r="DS33">
        <v>8.4340100000000001E-2</v>
      </c>
      <c r="DT33">
        <v>7.9587900000000003E-2</v>
      </c>
      <c r="DU33">
        <v>28686.799999999999</v>
      </c>
      <c r="DV33">
        <v>29901.4</v>
      </c>
      <c r="DW33">
        <v>29474.3</v>
      </c>
      <c r="DX33">
        <v>30829.7</v>
      </c>
      <c r="DY33">
        <v>35390.9</v>
      </c>
      <c r="DZ33">
        <v>37190.199999999997</v>
      </c>
      <c r="EA33">
        <v>40481.9</v>
      </c>
      <c r="EB33">
        <v>42755</v>
      </c>
      <c r="EC33">
        <v>2.2540499999999999</v>
      </c>
      <c r="ED33">
        <v>1.9092</v>
      </c>
      <c r="EE33">
        <v>-3.9190099999999997E-3</v>
      </c>
      <c r="EF33">
        <v>0</v>
      </c>
      <c r="EG33">
        <v>20.051400000000001</v>
      </c>
      <c r="EH33">
        <v>999.9</v>
      </c>
      <c r="EI33">
        <v>48.027999999999999</v>
      </c>
      <c r="EJ33">
        <v>26.858000000000001</v>
      </c>
      <c r="EK33">
        <v>16.842199999999998</v>
      </c>
      <c r="EL33">
        <v>61.334099999999999</v>
      </c>
      <c r="EM33">
        <v>26.129799999999999</v>
      </c>
      <c r="EN33">
        <v>1</v>
      </c>
      <c r="EO33">
        <v>-0.21029999999999999</v>
      </c>
      <c r="EP33">
        <v>2.0208400000000002</v>
      </c>
      <c r="EQ33">
        <v>20.295000000000002</v>
      </c>
      <c r="ER33">
        <v>5.2409499999999998</v>
      </c>
      <c r="ES33">
        <v>11.8302</v>
      </c>
      <c r="ET33">
        <v>4.9817499999999999</v>
      </c>
      <c r="EU33">
        <v>3.2989999999999999</v>
      </c>
      <c r="EV33">
        <v>70.3</v>
      </c>
      <c r="EW33">
        <v>9999</v>
      </c>
      <c r="EX33">
        <v>4755.2</v>
      </c>
      <c r="EY33">
        <v>184.8</v>
      </c>
      <c r="EZ33">
        <v>1.87347</v>
      </c>
      <c r="FA33">
        <v>1.8791199999999999</v>
      </c>
      <c r="FB33">
        <v>1.8794299999999999</v>
      </c>
      <c r="FC33">
        <v>1.8800399999999999</v>
      </c>
      <c r="FD33">
        <v>1.87767</v>
      </c>
      <c r="FE33">
        <v>1.87683</v>
      </c>
      <c r="FF33">
        <v>1.87741</v>
      </c>
      <c r="FG33">
        <v>1.875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-4.133</v>
      </c>
      <c r="FV33">
        <v>-0.13289999999999999</v>
      </c>
      <c r="FW33">
        <v>-4.1342310081993601</v>
      </c>
      <c r="FX33">
        <v>1.4527828764109799E-4</v>
      </c>
      <c r="FY33">
        <v>-4.3579519040863002E-7</v>
      </c>
      <c r="FZ33">
        <v>2.0799061152897499E-10</v>
      </c>
      <c r="GA33">
        <v>-0.13297999999999799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17</v>
      </c>
      <c r="GJ33">
        <v>17</v>
      </c>
      <c r="GK33">
        <v>1.0388200000000001</v>
      </c>
      <c r="GL33">
        <v>2.5378400000000001</v>
      </c>
      <c r="GM33">
        <v>1.54541</v>
      </c>
      <c r="GN33">
        <v>2.2827099999999998</v>
      </c>
      <c r="GO33">
        <v>1.5979000000000001</v>
      </c>
      <c r="GP33">
        <v>2.4182100000000002</v>
      </c>
      <c r="GQ33">
        <v>29.687000000000001</v>
      </c>
      <c r="GR33">
        <v>15.2178</v>
      </c>
      <c r="GS33">
        <v>18</v>
      </c>
      <c r="GT33">
        <v>642.38300000000004</v>
      </c>
      <c r="GU33">
        <v>390.33100000000002</v>
      </c>
      <c r="GV33">
        <v>18.598700000000001</v>
      </c>
      <c r="GW33">
        <v>24.165299999999998</v>
      </c>
      <c r="GX33">
        <v>30</v>
      </c>
      <c r="GY33">
        <v>24.215299999999999</v>
      </c>
      <c r="GZ33">
        <v>24.1999</v>
      </c>
      <c r="HA33">
        <v>20.8565</v>
      </c>
      <c r="HB33">
        <v>25</v>
      </c>
      <c r="HC33">
        <v>-30</v>
      </c>
      <c r="HD33">
        <v>18.601900000000001</v>
      </c>
      <c r="HE33">
        <v>402.41699999999997</v>
      </c>
      <c r="HF33">
        <v>0</v>
      </c>
      <c r="HG33">
        <v>100.39</v>
      </c>
      <c r="HH33">
        <v>99.102699999999999</v>
      </c>
    </row>
    <row r="34" spans="1:216" x14ac:dyDescent="0.2">
      <c r="A34">
        <v>16</v>
      </c>
      <c r="B34">
        <v>1689816644.0999999</v>
      </c>
      <c r="C34">
        <v>915.09999990463302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1689816644.0999999</v>
      </c>
      <c r="M34">
        <f t="shared" si="0"/>
        <v>9.9401940654986003E-4</v>
      </c>
      <c r="N34">
        <f t="shared" si="1"/>
        <v>0.99401940654985999</v>
      </c>
      <c r="O34">
        <f t="shared" si="2"/>
        <v>1.4998790504153756</v>
      </c>
      <c r="P34">
        <f t="shared" si="3"/>
        <v>399.98099999999999</v>
      </c>
      <c r="Q34">
        <f t="shared" si="4"/>
        <v>372.8808220237816</v>
      </c>
      <c r="R34">
        <f t="shared" si="5"/>
        <v>37.763010027438753</v>
      </c>
      <c r="S34">
        <f t="shared" si="6"/>
        <v>40.507544560233896</v>
      </c>
      <c r="T34">
        <f t="shared" si="7"/>
        <v>0.11325812551412066</v>
      </c>
      <c r="U34">
        <f t="shared" si="8"/>
        <v>2.9530092240896182</v>
      </c>
      <c r="V34">
        <f t="shared" si="9"/>
        <v>0.11089910561757289</v>
      </c>
      <c r="W34">
        <f t="shared" si="10"/>
        <v>6.9519797135842748E-2</v>
      </c>
      <c r="X34">
        <f t="shared" si="11"/>
        <v>8.243484238182182</v>
      </c>
      <c r="Y34">
        <f t="shared" si="12"/>
        <v>20.04291681266173</v>
      </c>
      <c r="Z34">
        <f t="shared" si="13"/>
        <v>19.991499999999998</v>
      </c>
      <c r="AA34">
        <f t="shared" si="14"/>
        <v>2.3453782002649288</v>
      </c>
      <c r="AB34">
        <f t="shared" si="15"/>
        <v>61.030271124324301</v>
      </c>
      <c r="AC34">
        <f t="shared" si="16"/>
        <v>1.4546646410700301</v>
      </c>
      <c r="AD34">
        <f t="shared" si="17"/>
        <v>2.3835133193276232</v>
      </c>
      <c r="AE34">
        <f t="shared" si="18"/>
        <v>0.8907135591948987</v>
      </c>
      <c r="AF34">
        <f t="shared" si="19"/>
        <v>-43.836255828848827</v>
      </c>
      <c r="AG34">
        <f t="shared" si="20"/>
        <v>41.50412649847344</v>
      </c>
      <c r="AH34">
        <f t="shared" si="21"/>
        <v>2.8293218088315979</v>
      </c>
      <c r="AI34">
        <f t="shared" si="22"/>
        <v>8.7406767166383901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54817.940333797349</v>
      </c>
      <c r="AO34">
        <f t="shared" si="26"/>
        <v>49.840600000000002</v>
      </c>
      <c r="AP34">
        <f t="shared" si="27"/>
        <v>42.015805802166938</v>
      </c>
      <c r="AQ34">
        <f t="shared" si="28"/>
        <v>0.84300361155698234</v>
      </c>
      <c r="AR34">
        <f t="shared" si="29"/>
        <v>0.16539697030497591</v>
      </c>
      <c r="AS34">
        <v>1689816644.0999999</v>
      </c>
      <c r="AT34">
        <v>399.98099999999999</v>
      </c>
      <c r="AU34">
        <v>401.87799999999999</v>
      </c>
      <c r="AV34">
        <v>14.3637</v>
      </c>
      <c r="AW34">
        <v>13.3842</v>
      </c>
      <c r="AX34">
        <v>404.11399999999998</v>
      </c>
      <c r="AY34">
        <v>14.496700000000001</v>
      </c>
      <c r="AZ34">
        <v>600.14800000000002</v>
      </c>
      <c r="BA34">
        <v>101.223</v>
      </c>
      <c r="BB34">
        <v>5.0671899999999999E-2</v>
      </c>
      <c r="BC34">
        <v>20.252199999999998</v>
      </c>
      <c r="BD34">
        <v>19.991499999999998</v>
      </c>
      <c r="BE34">
        <v>999.9</v>
      </c>
      <c r="BF34">
        <v>0</v>
      </c>
      <c r="BG34">
        <v>0</v>
      </c>
      <c r="BH34">
        <v>10011.9</v>
      </c>
      <c r="BI34">
        <v>0</v>
      </c>
      <c r="BJ34">
        <v>750.32799999999997</v>
      </c>
      <c r="BK34">
        <v>-1.8963000000000001</v>
      </c>
      <c r="BL34">
        <v>405.81</v>
      </c>
      <c r="BM34">
        <v>407.32900000000001</v>
      </c>
      <c r="BN34">
        <v>0.97954600000000003</v>
      </c>
      <c r="BO34">
        <v>401.87799999999999</v>
      </c>
      <c r="BP34">
        <v>13.3842</v>
      </c>
      <c r="BQ34">
        <v>1.45394</v>
      </c>
      <c r="BR34">
        <v>1.3547899999999999</v>
      </c>
      <c r="BS34">
        <v>12.4922</v>
      </c>
      <c r="BT34">
        <v>11.4208</v>
      </c>
      <c r="BU34">
        <v>49.840600000000002</v>
      </c>
      <c r="BV34">
        <v>0.89993599999999996</v>
      </c>
      <c r="BW34">
        <v>0.100064</v>
      </c>
      <c r="BX34">
        <v>0</v>
      </c>
      <c r="BY34">
        <v>2.3391999999999999</v>
      </c>
      <c r="BZ34">
        <v>0</v>
      </c>
      <c r="CA34">
        <v>1226.98</v>
      </c>
      <c r="CB34">
        <v>476.23700000000002</v>
      </c>
      <c r="CC34">
        <v>33.061999999999998</v>
      </c>
      <c r="CD34">
        <v>38.311999999999998</v>
      </c>
      <c r="CE34">
        <v>36</v>
      </c>
      <c r="CF34">
        <v>36.811999999999998</v>
      </c>
      <c r="CG34">
        <v>33.75</v>
      </c>
      <c r="CH34">
        <v>44.85</v>
      </c>
      <c r="CI34">
        <v>4.99</v>
      </c>
      <c r="CJ34">
        <v>0</v>
      </c>
      <c r="CK34">
        <v>1689816648.5999999</v>
      </c>
      <c r="CL34">
        <v>0</v>
      </c>
      <c r="CM34">
        <v>1689815563</v>
      </c>
      <c r="CN34" t="s">
        <v>354</v>
      </c>
      <c r="CO34">
        <v>1689815561</v>
      </c>
      <c r="CP34">
        <v>1689815563</v>
      </c>
      <c r="CQ34">
        <v>66</v>
      </c>
      <c r="CR34">
        <v>6.0000000000000001E-3</v>
      </c>
      <c r="CS34">
        <v>3.0000000000000001E-3</v>
      </c>
      <c r="CT34">
        <v>-4.1349999999999998</v>
      </c>
      <c r="CU34">
        <v>-0.13300000000000001</v>
      </c>
      <c r="CV34">
        <v>416</v>
      </c>
      <c r="CW34">
        <v>13</v>
      </c>
      <c r="CX34">
        <v>0.12</v>
      </c>
      <c r="CY34">
        <v>0.05</v>
      </c>
      <c r="CZ34">
        <v>1.3626208678812599</v>
      </c>
      <c r="DA34">
        <v>6.68366381304413E-2</v>
      </c>
      <c r="DB34">
        <v>3.1399949706138901E-2</v>
      </c>
      <c r="DC34">
        <v>1</v>
      </c>
      <c r="DD34">
        <v>401.80394999999999</v>
      </c>
      <c r="DE34">
        <v>-0.29625563909728703</v>
      </c>
      <c r="DF34">
        <v>4.5156920842771099E-2</v>
      </c>
      <c r="DG34">
        <v>-1</v>
      </c>
      <c r="DH34">
        <v>50.030745000000003</v>
      </c>
      <c r="DI34">
        <v>-2.4050739910683301E-2</v>
      </c>
      <c r="DJ34">
        <v>0.15910471229664999</v>
      </c>
      <c r="DK34">
        <v>1</v>
      </c>
      <c r="DL34">
        <v>2</v>
      </c>
      <c r="DM34">
        <v>2</v>
      </c>
      <c r="DN34" t="s">
        <v>355</v>
      </c>
      <c r="DO34">
        <v>3.15727</v>
      </c>
      <c r="DP34">
        <v>2.7825899999999999</v>
      </c>
      <c r="DQ34">
        <v>9.5743499999999995E-2</v>
      </c>
      <c r="DR34">
        <v>9.5667600000000005E-2</v>
      </c>
      <c r="DS34">
        <v>8.4074999999999997E-2</v>
      </c>
      <c r="DT34">
        <v>7.9660700000000001E-2</v>
      </c>
      <c r="DU34">
        <v>28686.799999999999</v>
      </c>
      <c r="DV34">
        <v>29902.799999999999</v>
      </c>
      <c r="DW34">
        <v>29473.7</v>
      </c>
      <c r="DX34">
        <v>30828.6</v>
      </c>
      <c r="DY34">
        <v>35400.5</v>
      </c>
      <c r="DZ34">
        <v>37185.4</v>
      </c>
      <c r="EA34">
        <v>40480.9</v>
      </c>
      <c r="EB34">
        <v>42753</v>
      </c>
      <c r="EC34">
        <v>2.2534000000000001</v>
      </c>
      <c r="ED34">
        <v>1.90923</v>
      </c>
      <c r="EE34">
        <v>-3.1516000000000001E-3</v>
      </c>
      <c r="EF34">
        <v>0</v>
      </c>
      <c r="EG34">
        <v>20.043600000000001</v>
      </c>
      <c r="EH34">
        <v>999.9</v>
      </c>
      <c r="EI34">
        <v>48.015999999999998</v>
      </c>
      <c r="EJ34">
        <v>26.908000000000001</v>
      </c>
      <c r="EK34">
        <v>16.8872</v>
      </c>
      <c r="EL34">
        <v>61.324100000000001</v>
      </c>
      <c r="EM34">
        <v>25.889399999999998</v>
      </c>
      <c r="EN34">
        <v>1</v>
      </c>
      <c r="EO34">
        <v>-0.21038599999999999</v>
      </c>
      <c r="EP34">
        <v>2.1323400000000001</v>
      </c>
      <c r="EQ34">
        <v>20.293600000000001</v>
      </c>
      <c r="ER34">
        <v>5.2403500000000003</v>
      </c>
      <c r="ES34">
        <v>11.8302</v>
      </c>
      <c r="ET34">
        <v>4.9817999999999998</v>
      </c>
      <c r="EU34">
        <v>3.2989999999999999</v>
      </c>
      <c r="EV34">
        <v>70.400000000000006</v>
      </c>
      <c r="EW34">
        <v>9999</v>
      </c>
      <c r="EX34">
        <v>4756.3999999999996</v>
      </c>
      <c r="EY34">
        <v>184.8</v>
      </c>
      <c r="EZ34">
        <v>1.8734500000000001</v>
      </c>
      <c r="FA34">
        <v>1.8791199999999999</v>
      </c>
      <c r="FB34">
        <v>1.8794299999999999</v>
      </c>
      <c r="FC34">
        <v>1.8800399999999999</v>
      </c>
      <c r="FD34">
        <v>1.87765</v>
      </c>
      <c r="FE34">
        <v>1.8768199999999999</v>
      </c>
      <c r="FF34">
        <v>1.87731</v>
      </c>
      <c r="FG34">
        <v>1.875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-4.133</v>
      </c>
      <c r="FV34">
        <v>-0.13300000000000001</v>
      </c>
      <c r="FW34">
        <v>-4.1342310081993601</v>
      </c>
      <c r="FX34">
        <v>1.4527828764109799E-4</v>
      </c>
      <c r="FY34">
        <v>-4.3579519040863002E-7</v>
      </c>
      <c r="FZ34">
        <v>2.0799061152897499E-10</v>
      </c>
      <c r="GA34">
        <v>-0.13297999999999799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18.100000000000001</v>
      </c>
      <c r="GJ34">
        <v>18</v>
      </c>
      <c r="GK34">
        <v>1.0388200000000001</v>
      </c>
      <c r="GL34">
        <v>2.5561500000000001</v>
      </c>
      <c r="GM34">
        <v>1.54541</v>
      </c>
      <c r="GN34">
        <v>2.2827099999999998</v>
      </c>
      <c r="GO34">
        <v>1.5979000000000001</v>
      </c>
      <c r="GP34">
        <v>2.3010299999999999</v>
      </c>
      <c r="GQ34">
        <v>29.708300000000001</v>
      </c>
      <c r="GR34">
        <v>15.2003</v>
      </c>
      <c r="GS34">
        <v>18</v>
      </c>
      <c r="GT34">
        <v>641.85799999999995</v>
      </c>
      <c r="GU34">
        <v>390.32499999999999</v>
      </c>
      <c r="GV34">
        <v>18.4984</v>
      </c>
      <c r="GW34">
        <v>24.154800000000002</v>
      </c>
      <c r="GX34">
        <v>29.9999</v>
      </c>
      <c r="GY34">
        <v>24.211400000000001</v>
      </c>
      <c r="GZ34">
        <v>24.197099999999999</v>
      </c>
      <c r="HA34">
        <v>20.840599999999998</v>
      </c>
      <c r="HB34">
        <v>25</v>
      </c>
      <c r="HC34">
        <v>-30</v>
      </c>
      <c r="HD34">
        <v>18.505600000000001</v>
      </c>
      <c r="HE34">
        <v>401.82400000000001</v>
      </c>
      <c r="HF34">
        <v>0</v>
      </c>
      <c r="HG34">
        <v>100.38800000000001</v>
      </c>
      <c r="HH34">
        <v>99.098399999999998</v>
      </c>
    </row>
    <row r="35" spans="1:216" x14ac:dyDescent="0.2">
      <c r="A35">
        <v>17</v>
      </c>
      <c r="B35">
        <v>1689816705.0999999</v>
      </c>
      <c r="C35">
        <v>976.09999990463302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1689816705.0999999</v>
      </c>
      <c r="M35">
        <f t="shared" si="0"/>
        <v>9.4019893157496035E-4</v>
      </c>
      <c r="N35">
        <f t="shared" si="1"/>
        <v>0.94019893157496037</v>
      </c>
      <c r="O35">
        <f t="shared" si="2"/>
        <v>0.24122117035887031</v>
      </c>
      <c r="P35">
        <f t="shared" si="3"/>
        <v>400.05200000000002</v>
      </c>
      <c r="Q35">
        <f t="shared" si="4"/>
        <v>390.69403149580717</v>
      </c>
      <c r="R35">
        <f t="shared" si="5"/>
        <v>39.565272092493998</v>
      </c>
      <c r="S35">
        <f t="shared" si="6"/>
        <v>40.512946078410401</v>
      </c>
      <c r="T35">
        <f t="shared" si="7"/>
        <v>0.10659766146315316</v>
      </c>
      <c r="U35">
        <f t="shared" si="8"/>
        <v>2.9531681381213626</v>
      </c>
      <c r="V35">
        <f t="shared" si="9"/>
        <v>0.10450528896763879</v>
      </c>
      <c r="W35">
        <f t="shared" si="10"/>
        <v>6.550037618356859E-2</v>
      </c>
      <c r="X35">
        <f t="shared" si="11"/>
        <v>4.9809433033809363</v>
      </c>
      <c r="Y35">
        <f t="shared" si="12"/>
        <v>20.059003001590273</v>
      </c>
      <c r="Z35">
        <f t="shared" si="13"/>
        <v>19.991</v>
      </c>
      <c r="AA35">
        <f t="shared" si="14"/>
        <v>2.345305577166517</v>
      </c>
      <c r="AB35">
        <f t="shared" si="15"/>
        <v>60.808968343500602</v>
      </c>
      <c r="AC35">
        <f t="shared" si="16"/>
        <v>1.45129903498622</v>
      </c>
      <c r="AD35">
        <f t="shared" si="17"/>
        <v>2.386652946960147</v>
      </c>
      <c r="AE35">
        <f t="shared" si="18"/>
        <v>0.89400654218029696</v>
      </c>
      <c r="AF35">
        <f t="shared" si="19"/>
        <v>-41.462772882455752</v>
      </c>
      <c r="AG35">
        <f t="shared" si="20"/>
        <v>44.977164187127514</v>
      </c>
      <c r="AH35">
        <f t="shared" si="21"/>
        <v>3.0662390393940977</v>
      </c>
      <c r="AI35">
        <f t="shared" si="22"/>
        <v>11.561573647446792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54818.633592139216</v>
      </c>
      <c r="AO35">
        <f t="shared" si="26"/>
        <v>30.113199999999999</v>
      </c>
      <c r="AP35">
        <f t="shared" si="27"/>
        <v>25.385697628694786</v>
      </c>
      <c r="AQ35">
        <f t="shared" si="28"/>
        <v>0.84300896712055795</v>
      </c>
      <c r="AR35">
        <f t="shared" si="29"/>
        <v>0.16540730654267685</v>
      </c>
      <c r="AS35">
        <v>1689816705.0999999</v>
      </c>
      <c r="AT35">
        <v>400.05200000000002</v>
      </c>
      <c r="AU35">
        <v>400.66899999999998</v>
      </c>
      <c r="AV35">
        <v>14.331099999999999</v>
      </c>
      <c r="AW35">
        <v>13.4049</v>
      </c>
      <c r="AX35">
        <v>404.185</v>
      </c>
      <c r="AY35">
        <v>14.4641</v>
      </c>
      <c r="AZ35">
        <v>600.34</v>
      </c>
      <c r="BA35">
        <v>101.22</v>
      </c>
      <c r="BB35">
        <v>4.9200199999999999E-2</v>
      </c>
      <c r="BC35">
        <v>20.273499999999999</v>
      </c>
      <c r="BD35">
        <v>19.991</v>
      </c>
      <c r="BE35">
        <v>999.9</v>
      </c>
      <c r="BF35">
        <v>0</v>
      </c>
      <c r="BG35">
        <v>0</v>
      </c>
      <c r="BH35">
        <v>10013.1</v>
      </c>
      <c r="BI35">
        <v>0</v>
      </c>
      <c r="BJ35">
        <v>737.64</v>
      </c>
      <c r="BK35">
        <v>-0.61709599999999998</v>
      </c>
      <c r="BL35">
        <v>405.86799999999999</v>
      </c>
      <c r="BM35">
        <v>406.113</v>
      </c>
      <c r="BN35">
        <v>0.92627099999999996</v>
      </c>
      <c r="BO35">
        <v>400.66899999999998</v>
      </c>
      <c r="BP35">
        <v>13.4049</v>
      </c>
      <c r="BQ35">
        <v>1.45059</v>
      </c>
      <c r="BR35">
        <v>1.35683</v>
      </c>
      <c r="BS35">
        <v>12.457100000000001</v>
      </c>
      <c r="BT35">
        <v>11.4436</v>
      </c>
      <c r="BU35">
        <v>30.113199999999999</v>
      </c>
      <c r="BV35">
        <v>0.899586</v>
      </c>
      <c r="BW35">
        <v>0.100414</v>
      </c>
      <c r="BX35">
        <v>0</v>
      </c>
      <c r="BY35">
        <v>2.6360000000000001</v>
      </c>
      <c r="BZ35">
        <v>0</v>
      </c>
      <c r="CA35">
        <v>1057.31</v>
      </c>
      <c r="CB35">
        <v>287.71600000000001</v>
      </c>
      <c r="CC35">
        <v>33</v>
      </c>
      <c r="CD35">
        <v>38.25</v>
      </c>
      <c r="CE35">
        <v>35.936999999999998</v>
      </c>
      <c r="CF35">
        <v>36.875</v>
      </c>
      <c r="CG35">
        <v>33.686999999999998</v>
      </c>
      <c r="CH35">
        <v>27.09</v>
      </c>
      <c r="CI35">
        <v>3.02</v>
      </c>
      <c r="CJ35">
        <v>0</v>
      </c>
      <c r="CK35">
        <v>1689816709.2</v>
      </c>
      <c r="CL35">
        <v>0</v>
      </c>
      <c r="CM35">
        <v>1689815563</v>
      </c>
      <c r="CN35" t="s">
        <v>354</v>
      </c>
      <c r="CO35">
        <v>1689815561</v>
      </c>
      <c r="CP35">
        <v>1689815563</v>
      </c>
      <c r="CQ35">
        <v>66</v>
      </c>
      <c r="CR35">
        <v>6.0000000000000001E-3</v>
      </c>
      <c r="CS35">
        <v>3.0000000000000001E-3</v>
      </c>
      <c r="CT35">
        <v>-4.1349999999999998</v>
      </c>
      <c r="CU35">
        <v>-0.13300000000000001</v>
      </c>
      <c r="CV35">
        <v>416</v>
      </c>
      <c r="CW35">
        <v>13</v>
      </c>
      <c r="CX35">
        <v>0.12</v>
      </c>
      <c r="CY35">
        <v>0.05</v>
      </c>
      <c r="CZ35">
        <v>0.19571134144604099</v>
      </c>
      <c r="DA35">
        <v>-0.66179483323556698</v>
      </c>
      <c r="DB35">
        <v>7.8871725489558495E-2</v>
      </c>
      <c r="DC35">
        <v>1</v>
      </c>
      <c r="DD35">
        <v>400.74938095238099</v>
      </c>
      <c r="DE35">
        <v>-0.96288311688343098</v>
      </c>
      <c r="DF35">
        <v>0.107142751322705</v>
      </c>
      <c r="DG35">
        <v>-1</v>
      </c>
      <c r="DH35">
        <v>29.996455000000001</v>
      </c>
      <c r="DI35">
        <v>0.104834552871393</v>
      </c>
      <c r="DJ35">
        <v>0.142666833829731</v>
      </c>
      <c r="DK35">
        <v>1</v>
      </c>
      <c r="DL35">
        <v>2</v>
      </c>
      <c r="DM35">
        <v>2</v>
      </c>
      <c r="DN35" t="s">
        <v>355</v>
      </c>
      <c r="DO35">
        <v>3.1577199999999999</v>
      </c>
      <c r="DP35">
        <v>2.7811400000000002</v>
      </c>
      <c r="DQ35">
        <v>9.5754699999999998E-2</v>
      </c>
      <c r="DR35">
        <v>9.5447599999999994E-2</v>
      </c>
      <c r="DS35">
        <v>8.3931500000000006E-2</v>
      </c>
      <c r="DT35">
        <v>7.9751799999999998E-2</v>
      </c>
      <c r="DU35">
        <v>28687.8</v>
      </c>
      <c r="DV35">
        <v>29911.1</v>
      </c>
      <c r="DW35">
        <v>29475.1</v>
      </c>
      <c r="DX35">
        <v>30829.599999999999</v>
      </c>
      <c r="DY35">
        <v>35408.300000000003</v>
      </c>
      <c r="DZ35">
        <v>37184.1</v>
      </c>
      <c r="EA35">
        <v>40483.4</v>
      </c>
      <c r="EB35">
        <v>42755.8</v>
      </c>
      <c r="EC35">
        <v>2.2540499999999999</v>
      </c>
      <c r="ED35">
        <v>1.9092499999999999</v>
      </c>
      <c r="EE35">
        <v>-6.5192600000000005E-4</v>
      </c>
      <c r="EF35">
        <v>0</v>
      </c>
      <c r="EG35">
        <v>20.0017</v>
      </c>
      <c r="EH35">
        <v>999.9</v>
      </c>
      <c r="EI35">
        <v>48.015999999999998</v>
      </c>
      <c r="EJ35">
        <v>26.928999999999998</v>
      </c>
      <c r="EK35">
        <v>16.907</v>
      </c>
      <c r="EL35">
        <v>61.4041</v>
      </c>
      <c r="EM35">
        <v>25.416699999999999</v>
      </c>
      <c r="EN35">
        <v>1</v>
      </c>
      <c r="EO35">
        <v>-0.212645</v>
      </c>
      <c r="EP35">
        <v>1.9712499999999999</v>
      </c>
      <c r="EQ35">
        <v>20.2958</v>
      </c>
      <c r="ER35">
        <v>5.2406499999999996</v>
      </c>
      <c r="ES35">
        <v>11.8302</v>
      </c>
      <c r="ET35">
        <v>4.9819500000000003</v>
      </c>
      <c r="EU35">
        <v>3.2990499999999998</v>
      </c>
      <c r="EV35">
        <v>70.400000000000006</v>
      </c>
      <c r="EW35">
        <v>9999</v>
      </c>
      <c r="EX35">
        <v>4757.8999999999996</v>
      </c>
      <c r="EY35">
        <v>184.8</v>
      </c>
      <c r="EZ35">
        <v>1.8734599999999999</v>
      </c>
      <c r="FA35">
        <v>1.8791199999999999</v>
      </c>
      <c r="FB35">
        <v>1.8794299999999999</v>
      </c>
      <c r="FC35">
        <v>1.8800399999999999</v>
      </c>
      <c r="FD35">
        <v>1.87765</v>
      </c>
      <c r="FE35">
        <v>1.8768100000000001</v>
      </c>
      <c r="FF35">
        <v>1.8773299999999999</v>
      </c>
      <c r="FG35">
        <v>1.875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-4.133</v>
      </c>
      <c r="FV35">
        <v>-0.13300000000000001</v>
      </c>
      <c r="FW35">
        <v>-4.1342310081993601</v>
      </c>
      <c r="FX35">
        <v>1.4527828764109799E-4</v>
      </c>
      <c r="FY35">
        <v>-4.3579519040863002E-7</v>
      </c>
      <c r="FZ35">
        <v>2.0799061152897499E-10</v>
      </c>
      <c r="GA35">
        <v>-0.13297999999999799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19.100000000000001</v>
      </c>
      <c r="GJ35">
        <v>19</v>
      </c>
      <c r="GK35">
        <v>1.0363800000000001</v>
      </c>
      <c r="GL35">
        <v>2.5439500000000002</v>
      </c>
      <c r="GM35">
        <v>1.54541</v>
      </c>
      <c r="GN35">
        <v>2.2827099999999998</v>
      </c>
      <c r="GO35">
        <v>1.5979000000000001</v>
      </c>
      <c r="GP35">
        <v>2.4401899999999999</v>
      </c>
      <c r="GQ35">
        <v>29.708300000000001</v>
      </c>
      <c r="GR35">
        <v>15.2003</v>
      </c>
      <c r="GS35">
        <v>18</v>
      </c>
      <c r="GT35">
        <v>642.19500000000005</v>
      </c>
      <c r="GU35">
        <v>390.25200000000001</v>
      </c>
      <c r="GV35">
        <v>18.682400000000001</v>
      </c>
      <c r="GW35">
        <v>24.133099999999999</v>
      </c>
      <c r="GX35">
        <v>30</v>
      </c>
      <c r="GY35">
        <v>24.199400000000001</v>
      </c>
      <c r="GZ35">
        <v>24.185500000000001</v>
      </c>
      <c r="HA35">
        <v>20.8</v>
      </c>
      <c r="HB35">
        <v>25</v>
      </c>
      <c r="HC35">
        <v>-30</v>
      </c>
      <c r="HD35">
        <v>18.686499999999999</v>
      </c>
      <c r="HE35">
        <v>400.68599999999998</v>
      </c>
      <c r="HF35">
        <v>0</v>
      </c>
      <c r="HG35">
        <v>100.393</v>
      </c>
      <c r="HH35">
        <v>99.103499999999997</v>
      </c>
    </row>
    <row r="36" spans="1:216" x14ac:dyDescent="0.2">
      <c r="A36">
        <v>18</v>
      </c>
      <c r="B36">
        <v>1689816766.0999999</v>
      </c>
      <c r="C36">
        <v>1037.0999999046301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1689816766.0999999</v>
      </c>
      <c r="M36">
        <f t="shared" si="0"/>
        <v>8.7913567609583911E-4</v>
      </c>
      <c r="N36">
        <f t="shared" si="1"/>
        <v>0.87913567609583909</v>
      </c>
      <c r="O36">
        <f t="shared" si="2"/>
        <v>-0.35767834796592135</v>
      </c>
      <c r="P36">
        <f t="shared" si="3"/>
        <v>400.02600000000001</v>
      </c>
      <c r="Q36">
        <f t="shared" si="4"/>
        <v>400.12373347932817</v>
      </c>
      <c r="R36">
        <f t="shared" si="5"/>
        <v>40.519353845588519</v>
      </c>
      <c r="S36">
        <f t="shared" si="6"/>
        <v>40.509456663541805</v>
      </c>
      <c r="T36">
        <f t="shared" si="7"/>
        <v>9.9100564288626375E-2</v>
      </c>
      <c r="U36">
        <f t="shared" si="8"/>
        <v>2.9484989365459233</v>
      </c>
      <c r="V36">
        <f t="shared" si="9"/>
        <v>9.7286652205277352E-2</v>
      </c>
      <c r="W36">
        <f t="shared" si="10"/>
        <v>6.0964364992983619E-2</v>
      </c>
      <c r="X36">
        <f t="shared" si="11"/>
        <v>3.3189143023655379</v>
      </c>
      <c r="Y36">
        <f t="shared" si="12"/>
        <v>20.064355000116514</v>
      </c>
      <c r="Z36">
        <f t="shared" si="13"/>
        <v>19.986799999999999</v>
      </c>
      <c r="AA36">
        <f t="shared" si="14"/>
        <v>2.3446956209287282</v>
      </c>
      <c r="AB36">
        <f t="shared" si="15"/>
        <v>60.618667891941513</v>
      </c>
      <c r="AC36">
        <f t="shared" si="16"/>
        <v>1.44672146257166</v>
      </c>
      <c r="AD36">
        <f t="shared" si="17"/>
        <v>2.3865939534510678</v>
      </c>
      <c r="AE36">
        <f t="shared" si="18"/>
        <v>0.89797415835706818</v>
      </c>
      <c r="AF36">
        <f t="shared" si="19"/>
        <v>-38.769883315826505</v>
      </c>
      <c r="AG36">
        <f t="shared" si="20"/>
        <v>45.510097597180483</v>
      </c>
      <c r="AH36">
        <f t="shared" si="21"/>
        <v>3.1074108981869308</v>
      </c>
      <c r="AI36">
        <f t="shared" si="22"/>
        <v>13.166539481906447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54679.400793562178</v>
      </c>
      <c r="AO36">
        <f t="shared" si="26"/>
        <v>20.073499999999999</v>
      </c>
      <c r="AP36">
        <f t="shared" si="27"/>
        <v>16.921420674800796</v>
      </c>
      <c r="AQ36">
        <f t="shared" si="28"/>
        <v>0.8429731075697211</v>
      </c>
      <c r="AR36">
        <f t="shared" si="29"/>
        <v>0.16533809760956175</v>
      </c>
      <c r="AS36">
        <v>1689816766.0999999</v>
      </c>
      <c r="AT36">
        <v>400.02600000000001</v>
      </c>
      <c r="AU36">
        <v>400.02</v>
      </c>
      <c r="AV36">
        <v>14.286199999999999</v>
      </c>
      <c r="AW36">
        <v>13.4198</v>
      </c>
      <c r="AX36">
        <v>404.15899999999999</v>
      </c>
      <c r="AY36">
        <v>14.4192</v>
      </c>
      <c r="AZ36">
        <v>600.12199999999996</v>
      </c>
      <c r="BA36">
        <v>101.217</v>
      </c>
      <c r="BB36">
        <v>5.0059300000000001E-2</v>
      </c>
      <c r="BC36">
        <v>20.273099999999999</v>
      </c>
      <c r="BD36">
        <v>19.986799999999999</v>
      </c>
      <c r="BE36">
        <v>999.9</v>
      </c>
      <c r="BF36">
        <v>0</v>
      </c>
      <c r="BG36">
        <v>0</v>
      </c>
      <c r="BH36">
        <v>9986.8799999999992</v>
      </c>
      <c r="BI36">
        <v>0</v>
      </c>
      <c r="BJ36">
        <v>759.75300000000004</v>
      </c>
      <c r="BK36">
        <v>6.1950699999999996E-3</v>
      </c>
      <c r="BL36">
        <v>405.82400000000001</v>
      </c>
      <c r="BM36">
        <v>405.46100000000001</v>
      </c>
      <c r="BN36">
        <v>0.86640899999999998</v>
      </c>
      <c r="BO36">
        <v>400.02</v>
      </c>
      <c r="BP36">
        <v>13.4198</v>
      </c>
      <c r="BQ36">
        <v>1.44601</v>
      </c>
      <c r="BR36">
        <v>1.3583099999999999</v>
      </c>
      <c r="BS36">
        <v>12.408899999999999</v>
      </c>
      <c r="BT36">
        <v>11.460100000000001</v>
      </c>
      <c r="BU36">
        <v>20.073499999999999</v>
      </c>
      <c r="BV36">
        <v>0.90099499999999999</v>
      </c>
      <c r="BW36">
        <v>9.9005300000000004E-2</v>
      </c>
      <c r="BX36">
        <v>0</v>
      </c>
      <c r="BY36">
        <v>2.8698999999999999</v>
      </c>
      <c r="BZ36">
        <v>0</v>
      </c>
      <c r="CA36">
        <v>991.38400000000001</v>
      </c>
      <c r="CB36">
        <v>191.851</v>
      </c>
      <c r="CC36">
        <v>32.936999999999998</v>
      </c>
      <c r="CD36">
        <v>38.311999999999998</v>
      </c>
      <c r="CE36">
        <v>35.936999999999998</v>
      </c>
      <c r="CF36">
        <v>36.875</v>
      </c>
      <c r="CG36">
        <v>33.625</v>
      </c>
      <c r="CH36">
        <v>18.09</v>
      </c>
      <c r="CI36">
        <v>1.99</v>
      </c>
      <c r="CJ36">
        <v>0</v>
      </c>
      <c r="CK36">
        <v>1689816770.4000001</v>
      </c>
      <c r="CL36">
        <v>0</v>
      </c>
      <c r="CM36">
        <v>1689815563</v>
      </c>
      <c r="CN36" t="s">
        <v>354</v>
      </c>
      <c r="CO36">
        <v>1689815561</v>
      </c>
      <c r="CP36">
        <v>1689815563</v>
      </c>
      <c r="CQ36">
        <v>66</v>
      </c>
      <c r="CR36">
        <v>6.0000000000000001E-3</v>
      </c>
      <c r="CS36">
        <v>3.0000000000000001E-3</v>
      </c>
      <c r="CT36">
        <v>-4.1349999999999998</v>
      </c>
      <c r="CU36">
        <v>-0.13300000000000001</v>
      </c>
      <c r="CV36">
        <v>416</v>
      </c>
      <c r="CW36">
        <v>13</v>
      </c>
      <c r="CX36">
        <v>0.12</v>
      </c>
      <c r="CY36">
        <v>0.05</v>
      </c>
      <c r="CZ36">
        <v>-0.37793641952518098</v>
      </c>
      <c r="DA36">
        <v>-0.25107478500435099</v>
      </c>
      <c r="DB36">
        <v>5.3911026315499502E-2</v>
      </c>
      <c r="DC36">
        <v>1</v>
      </c>
      <c r="DD36">
        <v>400.06035000000003</v>
      </c>
      <c r="DE36">
        <v>-0.500706766917968</v>
      </c>
      <c r="DF36">
        <v>6.8952356740000206E-2</v>
      </c>
      <c r="DG36">
        <v>-1</v>
      </c>
      <c r="DH36">
        <v>20.001452380952401</v>
      </c>
      <c r="DI36">
        <v>-0.32731628118450301</v>
      </c>
      <c r="DJ36">
        <v>0.128310919325444</v>
      </c>
      <c r="DK36">
        <v>1</v>
      </c>
      <c r="DL36">
        <v>2</v>
      </c>
      <c r="DM36">
        <v>2</v>
      </c>
      <c r="DN36" t="s">
        <v>355</v>
      </c>
      <c r="DO36">
        <v>3.1572499999999999</v>
      </c>
      <c r="DP36">
        <v>2.7817599999999998</v>
      </c>
      <c r="DQ36">
        <v>9.5748600000000003E-2</v>
      </c>
      <c r="DR36">
        <v>9.5328499999999997E-2</v>
      </c>
      <c r="DS36">
        <v>8.37339E-2</v>
      </c>
      <c r="DT36">
        <v>7.9816899999999996E-2</v>
      </c>
      <c r="DU36">
        <v>28688.400000000001</v>
      </c>
      <c r="DV36">
        <v>29913.5</v>
      </c>
      <c r="DW36">
        <v>29475.4</v>
      </c>
      <c r="DX36">
        <v>30828</v>
      </c>
      <c r="DY36">
        <v>35416.1</v>
      </c>
      <c r="DZ36">
        <v>37178.9</v>
      </c>
      <c r="EA36">
        <v>40483.5</v>
      </c>
      <c r="EB36">
        <v>42753</v>
      </c>
      <c r="EC36">
        <v>2.2542300000000002</v>
      </c>
      <c r="ED36">
        <v>1.9093</v>
      </c>
      <c r="EE36">
        <v>8.1956399999999995E-4</v>
      </c>
      <c r="EF36">
        <v>0</v>
      </c>
      <c r="EG36">
        <v>19.973199999999999</v>
      </c>
      <c r="EH36">
        <v>999.9</v>
      </c>
      <c r="EI36">
        <v>47.991999999999997</v>
      </c>
      <c r="EJ36">
        <v>26.959</v>
      </c>
      <c r="EK36">
        <v>16.930099999999999</v>
      </c>
      <c r="EL36">
        <v>61.334099999999999</v>
      </c>
      <c r="EM36">
        <v>26.302099999999999</v>
      </c>
      <c r="EN36">
        <v>1</v>
      </c>
      <c r="EO36">
        <v>-0.21307899999999999</v>
      </c>
      <c r="EP36">
        <v>2.0281099999999999</v>
      </c>
      <c r="EQ36">
        <v>20.295300000000001</v>
      </c>
      <c r="ER36">
        <v>5.2404999999999999</v>
      </c>
      <c r="ES36">
        <v>11.8302</v>
      </c>
      <c r="ET36">
        <v>4.9814499999999997</v>
      </c>
      <c r="EU36">
        <v>3.29908</v>
      </c>
      <c r="EV36">
        <v>70.400000000000006</v>
      </c>
      <c r="EW36">
        <v>9999</v>
      </c>
      <c r="EX36">
        <v>4759.1000000000004</v>
      </c>
      <c r="EY36">
        <v>184.8</v>
      </c>
      <c r="EZ36">
        <v>1.87347</v>
      </c>
      <c r="FA36">
        <v>1.8791199999999999</v>
      </c>
      <c r="FB36">
        <v>1.8794299999999999</v>
      </c>
      <c r="FC36">
        <v>1.8800399999999999</v>
      </c>
      <c r="FD36">
        <v>1.8776999999999999</v>
      </c>
      <c r="FE36">
        <v>1.8768199999999999</v>
      </c>
      <c r="FF36">
        <v>1.87738</v>
      </c>
      <c r="FG36">
        <v>1.875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-4.133</v>
      </c>
      <c r="FV36">
        <v>-0.13300000000000001</v>
      </c>
      <c r="FW36">
        <v>-4.1342310081993601</v>
      </c>
      <c r="FX36">
        <v>1.4527828764109799E-4</v>
      </c>
      <c r="FY36">
        <v>-4.3579519040863002E-7</v>
      </c>
      <c r="FZ36">
        <v>2.0799061152897499E-10</v>
      </c>
      <c r="GA36">
        <v>-0.13297999999999799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20.100000000000001</v>
      </c>
      <c r="GJ36">
        <v>20.100000000000001</v>
      </c>
      <c r="GK36">
        <v>1.0351600000000001</v>
      </c>
      <c r="GL36">
        <v>2.5549300000000001</v>
      </c>
      <c r="GM36">
        <v>1.54541</v>
      </c>
      <c r="GN36">
        <v>2.2827099999999998</v>
      </c>
      <c r="GO36">
        <v>1.5979000000000001</v>
      </c>
      <c r="GP36">
        <v>2.2753899999999998</v>
      </c>
      <c r="GQ36">
        <v>29.687000000000001</v>
      </c>
      <c r="GR36">
        <v>15.182700000000001</v>
      </c>
      <c r="GS36">
        <v>18</v>
      </c>
      <c r="GT36">
        <v>642.27099999999996</v>
      </c>
      <c r="GU36">
        <v>390.26400000000001</v>
      </c>
      <c r="GV36">
        <v>18.607299999999999</v>
      </c>
      <c r="GW36">
        <v>24.1187</v>
      </c>
      <c r="GX36">
        <v>30.0001</v>
      </c>
      <c r="GY36">
        <v>24.1951</v>
      </c>
      <c r="GZ36">
        <v>24.183499999999999</v>
      </c>
      <c r="HA36">
        <v>20.769600000000001</v>
      </c>
      <c r="HB36">
        <v>25</v>
      </c>
      <c r="HC36">
        <v>-30</v>
      </c>
      <c r="HD36">
        <v>18.6204</v>
      </c>
      <c r="HE36">
        <v>399.90199999999999</v>
      </c>
      <c r="HF36">
        <v>0</v>
      </c>
      <c r="HG36">
        <v>100.39400000000001</v>
      </c>
      <c r="HH36">
        <v>99.0976</v>
      </c>
    </row>
    <row r="37" spans="1:216" x14ac:dyDescent="0.2">
      <c r="A37">
        <v>19</v>
      </c>
      <c r="B37">
        <v>1689816827.0999999</v>
      </c>
      <c r="C37">
        <v>1098.0999999046301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1689816827.0999999</v>
      </c>
      <c r="M37">
        <f t="shared" si="0"/>
        <v>8.2832290282774555E-4</v>
      </c>
      <c r="N37">
        <f t="shared" si="1"/>
        <v>0.82832290282774557</v>
      </c>
      <c r="O37">
        <f t="shared" si="2"/>
        <v>-1.6547915797229555</v>
      </c>
      <c r="P37">
        <f t="shared" si="3"/>
        <v>400.13499999999999</v>
      </c>
      <c r="Q37">
        <f t="shared" si="4"/>
        <v>423.11800729806248</v>
      </c>
      <c r="R37">
        <f t="shared" si="5"/>
        <v>42.847367298024452</v>
      </c>
      <c r="S37">
        <f t="shared" si="6"/>
        <v>40.519975557829504</v>
      </c>
      <c r="T37">
        <f t="shared" si="7"/>
        <v>9.2832427446049831E-2</v>
      </c>
      <c r="U37">
        <f t="shared" si="8"/>
        <v>2.9493626261294739</v>
      </c>
      <c r="V37">
        <f t="shared" si="9"/>
        <v>9.123918864736727E-2</v>
      </c>
      <c r="W37">
        <f t="shared" si="10"/>
        <v>5.7165361447294824E-2</v>
      </c>
      <c r="X37">
        <f t="shared" si="11"/>
        <v>0</v>
      </c>
      <c r="Y37">
        <f t="shared" si="12"/>
        <v>20.071867923026609</v>
      </c>
      <c r="Z37">
        <f t="shared" si="13"/>
        <v>19.992699999999999</v>
      </c>
      <c r="AA37">
        <f t="shared" si="14"/>
        <v>2.3455525037408167</v>
      </c>
      <c r="AB37">
        <f t="shared" si="15"/>
        <v>60.428014398959817</v>
      </c>
      <c r="AC37">
        <f t="shared" si="16"/>
        <v>1.4434016609671201</v>
      </c>
      <c r="AD37">
        <f t="shared" si="17"/>
        <v>2.3886299679440834</v>
      </c>
      <c r="AE37">
        <f t="shared" si="18"/>
        <v>0.90215084277369662</v>
      </c>
      <c r="AF37">
        <f t="shared" si="19"/>
        <v>-36.529040014703575</v>
      </c>
      <c r="AG37">
        <f t="shared" si="20"/>
        <v>46.779576350148297</v>
      </c>
      <c r="AH37">
        <f t="shared" si="21"/>
        <v>3.193476984688278</v>
      </c>
      <c r="AI37">
        <f t="shared" si="22"/>
        <v>13.444013320133003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54702.549718885843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1689816827.0999999</v>
      </c>
      <c r="AT37">
        <v>400.13499999999999</v>
      </c>
      <c r="AU37">
        <v>398.81200000000001</v>
      </c>
      <c r="AV37">
        <v>14.2536</v>
      </c>
      <c r="AW37">
        <v>13.4373</v>
      </c>
      <c r="AX37">
        <v>404.26799999999997</v>
      </c>
      <c r="AY37">
        <v>14.3866</v>
      </c>
      <c r="AZ37">
        <v>600.15899999999999</v>
      </c>
      <c r="BA37">
        <v>101.21599999999999</v>
      </c>
      <c r="BB37">
        <v>4.9761699999999999E-2</v>
      </c>
      <c r="BC37">
        <v>20.286899999999999</v>
      </c>
      <c r="BD37">
        <v>19.992699999999999</v>
      </c>
      <c r="BE37">
        <v>999.9</v>
      </c>
      <c r="BF37">
        <v>0</v>
      </c>
      <c r="BG37">
        <v>0</v>
      </c>
      <c r="BH37">
        <v>9991.8799999999992</v>
      </c>
      <c r="BI37">
        <v>0</v>
      </c>
      <c r="BJ37">
        <v>751.274</v>
      </c>
      <c r="BK37">
        <v>1.32376</v>
      </c>
      <c r="BL37">
        <v>405.92099999999999</v>
      </c>
      <c r="BM37">
        <v>404.24299999999999</v>
      </c>
      <c r="BN37">
        <v>0.81632199999999999</v>
      </c>
      <c r="BO37">
        <v>398.81200000000001</v>
      </c>
      <c r="BP37">
        <v>13.4373</v>
      </c>
      <c r="BQ37">
        <v>1.4427000000000001</v>
      </c>
      <c r="BR37">
        <v>1.3600699999999999</v>
      </c>
      <c r="BS37">
        <v>12.374000000000001</v>
      </c>
      <c r="BT37">
        <v>11.4796</v>
      </c>
      <c r="BU37">
        <v>0</v>
      </c>
      <c r="BV37">
        <v>0</v>
      </c>
      <c r="BW37">
        <v>0</v>
      </c>
      <c r="BX37">
        <v>0</v>
      </c>
      <c r="BY37">
        <v>3.87</v>
      </c>
      <c r="BZ37">
        <v>0</v>
      </c>
      <c r="CA37">
        <v>791.04</v>
      </c>
      <c r="CB37">
        <v>-4.66</v>
      </c>
      <c r="CC37">
        <v>32.75</v>
      </c>
      <c r="CD37">
        <v>38.25</v>
      </c>
      <c r="CE37">
        <v>35.811999999999998</v>
      </c>
      <c r="CF37">
        <v>36.811999999999998</v>
      </c>
      <c r="CG37">
        <v>33.625</v>
      </c>
      <c r="CH37">
        <v>0</v>
      </c>
      <c r="CI37">
        <v>0</v>
      </c>
      <c r="CJ37">
        <v>0</v>
      </c>
      <c r="CK37">
        <v>1689816831</v>
      </c>
      <c r="CL37">
        <v>0</v>
      </c>
      <c r="CM37">
        <v>1689815563</v>
      </c>
      <c r="CN37" t="s">
        <v>354</v>
      </c>
      <c r="CO37">
        <v>1689815561</v>
      </c>
      <c r="CP37">
        <v>1689815563</v>
      </c>
      <c r="CQ37">
        <v>66</v>
      </c>
      <c r="CR37">
        <v>6.0000000000000001E-3</v>
      </c>
      <c r="CS37">
        <v>3.0000000000000001E-3</v>
      </c>
      <c r="CT37">
        <v>-4.1349999999999998</v>
      </c>
      <c r="CU37">
        <v>-0.13300000000000001</v>
      </c>
      <c r="CV37">
        <v>416</v>
      </c>
      <c r="CW37">
        <v>13</v>
      </c>
      <c r="CX37">
        <v>0.12</v>
      </c>
      <c r="CY37">
        <v>0.05</v>
      </c>
      <c r="CZ37">
        <v>-1.56176244321483</v>
      </c>
      <c r="DA37">
        <v>-0.41445418721302002</v>
      </c>
      <c r="DB37">
        <v>5.4785037986951897E-2</v>
      </c>
      <c r="DC37">
        <v>1</v>
      </c>
      <c r="DD37">
        <v>398.921619047619</v>
      </c>
      <c r="DE37">
        <v>-0.58527272727236301</v>
      </c>
      <c r="DF37">
        <v>6.6240166343305804E-2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3.15734</v>
      </c>
      <c r="DP37">
        <v>2.7815099999999999</v>
      </c>
      <c r="DQ37">
        <v>9.57678E-2</v>
      </c>
      <c r="DR37">
        <v>9.5109100000000002E-2</v>
      </c>
      <c r="DS37">
        <v>8.3591200000000004E-2</v>
      </c>
      <c r="DT37">
        <v>7.9894800000000002E-2</v>
      </c>
      <c r="DU37">
        <v>28688.1</v>
      </c>
      <c r="DV37">
        <v>29921.5</v>
      </c>
      <c r="DW37">
        <v>29475.7</v>
      </c>
      <c r="DX37">
        <v>30828.7</v>
      </c>
      <c r="DY37">
        <v>35421.800000000003</v>
      </c>
      <c r="DZ37">
        <v>37177.599999999999</v>
      </c>
      <c r="EA37">
        <v>40483.599999999999</v>
      </c>
      <c r="EB37">
        <v>42755.1</v>
      </c>
      <c r="EC37">
        <v>2.2542</v>
      </c>
      <c r="ED37">
        <v>1.90893</v>
      </c>
      <c r="EE37">
        <v>2.38419E-3</v>
      </c>
      <c r="EF37">
        <v>0</v>
      </c>
      <c r="EG37">
        <v>19.953299999999999</v>
      </c>
      <c r="EH37">
        <v>999.9</v>
      </c>
      <c r="EI37">
        <v>47.966999999999999</v>
      </c>
      <c r="EJ37">
        <v>26.978999999999999</v>
      </c>
      <c r="EK37">
        <v>16.939299999999999</v>
      </c>
      <c r="EL37">
        <v>61.414099999999998</v>
      </c>
      <c r="EM37">
        <v>25.3766</v>
      </c>
      <c r="EN37">
        <v>1</v>
      </c>
      <c r="EO37">
        <v>-0.21331800000000001</v>
      </c>
      <c r="EP37">
        <v>2.1265499999999999</v>
      </c>
      <c r="EQ37">
        <v>20.294599999999999</v>
      </c>
      <c r="ER37">
        <v>5.2397499999999999</v>
      </c>
      <c r="ES37">
        <v>11.8302</v>
      </c>
      <c r="ET37">
        <v>4.9816500000000001</v>
      </c>
      <c r="EU37">
        <v>3.2989999999999999</v>
      </c>
      <c r="EV37">
        <v>70.400000000000006</v>
      </c>
      <c r="EW37">
        <v>9999</v>
      </c>
      <c r="EX37">
        <v>4760.5</v>
      </c>
      <c r="EY37">
        <v>184.8</v>
      </c>
      <c r="EZ37">
        <v>1.87344</v>
      </c>
      <c r="FA37">
        <v>1.8791199999999999</v>
      </c>
      <c r="FB37">
        <v>1.8794299999999999</v>
      </c>
      <c r="FC37">
        <v>1.8800399999999999</v>
      </c>
      <c r="FD37">
        <v>1.87765</v>
      </c>
      <c r="FE37">
        <v>1.8768100000000001</v>
      </c>
      <c r="FF37">
        <v>1.87738</v>
      </c>
      <c r="FG37">
        <v>1.875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-4.133</v>
      </c>
      <c r="FV37">
        <v>-0.13300000000000001</v>
      </c>
      <c r="FW37">
        <v>-4.1342310081993601</v>
      </c>
      <c r="FX37">
        <v>1.4527828764109799E-4</v>
      </c>
      <c r="FY37">
        <v>-4.3579519040863002E-7</v>
      </c>
      <c r="FZ37">
        <v>2.0799061152897499E-10</v>
      </c>
      <c r="GA37">
        <v>-0.13297999999999799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21.1</v>
      </c>
      <c r="GJ37">
        <v>21.1</v>
      </c>
      <c r="GK37">
        <v>1.03271</v>
      </c>
      <c r="GL37">
        <v>2.5451700000000002</v>
      </c>
      <c r="GM37">
        <v>1.54541</v>
      </c>
      <c r="GN37">
        <v>2.2827099999999998</v>
      </c>
      <c r="GO37">
        <v>1.5979000000000001</v>
      </c>
      <c r="GP37">
        <v>2.4243199999999998</v>
      </c>
      <c r="GQ37">
        <v>29.665700000000001</v>
      </c>
      <c r="GR37">
        <v>15.182700000000001</v>
      </c>
      <c r="GS37">
        <v>18</v>
      </c>
      <c r="GT37">
        <v>642.202</v>
      </c>
      <c r="GU37">
        <v>390.024</v>
      </c>
      <c r="GV37">
        <v>18.632000000000001</v>
      </c>
      <c r="GW37">
        <v>24.1098</v>
      </c>
      <c r="GX37">
        <v>30</v>
      </c>
      <c r="GY37">
        <v>24.190999999999999</v>
      </c>
      <c r="GZ37">
        <v>24.179400000000001</v>
      </c>
      <c r="HA37">
        <v>20.7242</v>
      </c>
      <c r="HB37">
        <v>25</v>
      </c>
      <c r="HC37">
        <v>-30</v>
      </c>
      <c r="HD37">
        <v>18.627199999999998</v>
      </c>
      <c r="HE37">
        <v>398.8</v>
      </c>
      <c r="HF37">
        <v>0</v>
      </c>
      <c r="HG37">
        <v>100.39400000000001</v>
      </c>
      <c r="HH37">
        <v>99.101399999999998</v>
      </c>
    </row>
    <row r="38" spans="1:216" x14ac:dyDescent="0.2">
      <c r="A38">
        <v>20</v>
      </c>
      <c r="B38">
        <v>1689816911.0999999</v>
      </c>
      <c r="C38">
        <v>1182.0999999046301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1689816911.0999999</v>
      </c>
      <c r="M38">
        <f t="shared" si="0"/>
        <v>9.5922620358151914E-4</v>
      </c>
      <c r="N38">
        <f t="shared" si="1"/>
        <v>0.95922620358151911</v>
      </c>
      <c r="O38">
        <f t="shared" si="2"/>
        <v>7.8114020272048359</v>
      </c>
      <c r="P38">
        <f t="shared" si="3"/>
        <v>399.505</v>
      </c>
      <c r="Q38">
        <f t="shared" si="4"/>
        <v>281.74219367441265</v>
      </c>
      <c r="R38">
        <f t="shared" si="5"/>
        <v>28.531001284114868</v>
      </c>
      <c r="S38">
        <f t="shared" si="6"/>
        <v>40.456409880808998</v>
      </c>
      <c r="T38">
        <f t="shared" si="7"/>
        <v>0.11257262188427659</v>
      </c>
      <c r="U38">
        <f t="shared" si="8"/>
        <v>2.9522361433871867</v>
      </c>
      <c r="V38">
        <f t="shared" si="9"/>
        <v>0.11024115847576171</v>
      </c>
      <c r="W38">
        <f t="shared" si="10"/>
        <v>6.9106175037551121E-2</v>
      </c>
      <c r="X38">
        <f t="shared" si="11"/>
        <v>297.73188600000003</v>
      </c>
      <c r="Y38">
        <f t="shared" si="12"/>
        <v>21.362864677310579</v>
      </c>
      <c r="Z38">
        <f t="shared" si="13"/>
        <v>19.833300000000001</v>
      </c>
      <c r="AA38">
        <f t="shared" si="14"/>
        <v>2.3224983330017781</v>
      </c>
      <c r="AB38">
        <f t="shared" si="15"/>
        <v>62.664448040746748</v>
      </c>
      <c r="AC38">
        <f t="shared" si="16"/>
        <v>1.4578100032844397</v>
      </c>
      <c r="AD38">
        <f t="shared" si="17"/>
        <v>2.3263749204916282</v>
      </c>
      <c r="AE38">
        <f t="shared" si="18"/>
        <v>0.86468832971733844</v>
      </c>
      <c r="AF38">
        <f t="shared" si="19"/>
        <v>-42.30187557794499</v>
      </c>
      <c r="AG38">
        <f t="shared" si="20"/>
        <v>4.2814296884852361</v>
      </c>
      <c r="AH38">
        <f t="shared" si="21"/>
        <v>0.29111873666451077</v>
      </c>
      <c r="AI38">
        <f t="shared" si="22"/>
        <v>260.00255884720474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54868.085372602989</v>
      </c>
      <c r="AO38">
        <f t="shared" si="26"/>
        <v>1800.18</v>
      </c>
      <c r="AP38">
        <f t="shared" si="27"/>
        <v>1517.5518</v>
      </c>
      <c r="AQ38">
        <f t="shared" si="28"/>
        <v>0.84300003333000029</v>
      </c>
      <c r="AR38">
        <f t="shared" si="29"/>
        <v>0.16539006432690065</v>
      </c>
      <c r="AS38">
        <v>1689816911.0999999</v>
      </c>
      <c r="AT38">
        <v>399.505</v>
      </c>
      <c r="AU38">
        <v>407.69600000000003</v>
      </c>
      <c r="AV38">
        <v>14.395799999999999</v>
      </c>
      <c r="AW38">
        <v>13.450799999999999</v>
      </c>
      <c r="AX38">
        <v>403.63799999999998</v>
      </c>
      <c r="AY38">
        <v>14.5288</v>
      </c>
      <c r="AZ38">
        <v>600.26499999999999</v>
      </c>
      <c r="BA38">
        <v>101.217</v>
      </c>
      <c r="BB38">
        <v>4.9341799999999998E-2</v>
      </c>
      <c r="BC38">
        <v>19.860199999999999</v>
      </c>
      <c r="BD38">
        <v>19.833300000000001</v>
      </c>
      <c r="BE38">
        <v>999.9</v>
      </c>
      <c r="BF38">
        <v>0</v>
      </c>
      <c r="BG38">
        <v>0</v>
      </c>
      <c r="BH38">
        <v>10008.1</v>
      </c>
      <c r="BI38">
        <v>0</v>
      </c>
      <c r="BJ38">
        <v>712.96400000000006</v>
      </c>
      <c r="BK38">
        <v>-8.1910699999999999</v>
      </c>
      <c r="BL38">
        <v>405.34</v>
      </c>
      <c r="BM38">
        <v>413.255</v>
      </c>
      <c r="BN38">
        <v>0.94503099999999995</v>
      </c>
      <c r="BO38">
        <v>407.69600000000003</v>
      </c>
      <c r="BP38">
        <v>13.450799999999999</v>
      </c>
      <c r="BQ38">
        <v>1.4571099999999999</v>
      </c>
      <c r="BR38">
        <v>1.36145</v>
      </c>
      <c r="BS38">
        <v>12.5253</v>
      </c>
      <c r="BT38">
        <v>11.494999999999999</v>
      </c>
      <c r="BU38">
        <v>1800.18</v>
      </c>
      <c r="BV38">
        <v>0.9</v>
      </c>
      <c r="BW38">
        <v>0.1</v>
      </c>
      <c r="BX38">
        <v>0</v>
      </c>
      <c r="BY38">
        <v>2.3462000000000001</v>
      </c>
      <c r="BZ38">
        <v>0</v>
      </c>
      <c r="CA38">
        <v>14360.8</v>
      </c>
      <c r="CB38">
        <v>17201.400000000001</v>
      </c>
      <c r="CC38">
        <v>34.375</v>
      </c>
      <c r="CD38">
        <v>38.25</v>
      </c>
      <c r="CE38">
        <v>36.186999999999998</v>
      </c>
      <c r="CF38">
        <v>36.936999999999998</v>
      </c>
      <c r="CG38">
        <v>34.311999999999998</v>
      </c>
      <c r="CH38">
        <v>1620.16</v>
      </c>
      <c r="CI38">
        <v>180.02</v>
      </c>
      <c r="CJ38">
        <v>0</v>
      </c>
      <c r="CK38">
        <v>1689816915.5999999</v>
      </c>
      <c r="CL38">
        <v>0</v>
      </c>
      <c r="CM38">
        <v>1689815563</v>
      </c>
      <c r="CN38" t="s">
        <v>354</v>
      </c>
      <c r="CO38">
        <v>1689815561</v>
      </c>
      <c r="CP38">
        <v>1689815563</v>
      </c>
      <c r="CQ38">
        <v>66</v>
      </c>
      <c r="CR38">
        <v>6.0000000000000001E-3</v>
      </c>
      <c r="CS38">
        <v>3.0000000000000001E-3</v>
      </c>
      <c r="CT38">
        <v>-4.1349999999999998</v>
      </c>
      <c r="CU38">
        <v>-0.13300000000000001</v>
      </c>
      <c r="CV38">
        <v>416</v>
      </c>
      <c r="CW38">
        <v>13</v>
      </c>
      <c r="CX38">
        <v>0.12</v>
      </c>
      <c r="CY38">
        <v>0.05</v>
      </c>
      <c r="CZ38">
        <v>7.5000702977514004</v>
      </c>
      <c r="DA38">
        <v>1.7030162999583101</v>
      </c>
      <c r="DB38">
        <v>0.18180241139370801</v>
      </c>
      <c r="DC38">
        <v>1</v>
      </c>
      <c r="DD38">
        <v>407.16739999999999</v>
      </c>
      <c r="DE38">
        <v>2.8480601503753999</v>
      </c>
      <c r="DF38">
        <v>0.27823091129491301</v>
      </c>
      <c r="DG38">
        <v>-1</v>
      </c>
      <c r="DH38">
        <v>1799.9561904761899</v>
      </c>
      <c r="DI38">
        <v>0.29943381606402403</v>
      </c>
      <c r="DJ38">
        <v>0.12548861418569501</v>
      </c>
      <c r="DK38">
        <v>1</v>
      </c>
      <c r="DL38">
        <v>2</v>
      </c>
      <c r="DM38">
        <v>2</v>
      </c>
      <c r="DN38" t="s">
        <v>355</v>
      </c>
      <c r="DO38">
        <v>3.1575500000000001</v>
      </c>
      <c r="DP38">
        <v>2.7812399999999999</v>
      </c>
      <c r="DQ38">
        <v>9.5657599999999995E-2</v>
      </c>
      <c r="DR38">
        <v>9.6717499999999998E-2</v>
      </c>
      <c r="DS38">
        <v>8.4214800000000006E-2</v>
      </c>
      <c r="DT38">
        <v>7.9956600000000003E-2</v>
      </c>
      <c r="DU38">
        <v>28694.7</v>
      </c>
      <c r="DV38">
        <v>29870.799999999999</v>
      </c>
      <c r="DW38">
        <v>29479</v>
      </c>
      <c r="DX38">
        <v>30831.4</v>
      </c>
      <c r="DY38">
        <v>35400.699999999997</v>
      </c>
      <c r="DZ38">
        <v>37177.1</v>
      </c>
      <c r="EA38">
        <v>40487.4</v>
      </c>
      <c r="EB38">
        <v>42757.2</v>
      </c>
      <c r="EC38">
        <v>2.2549700000000001</v>
      </c>
      <c r="ED38">
        <v>1.9081999999999999</v>
      </c>
      <c r="EE38">
        <v>3.3155099999999998E-3</v>
      </c>
      <c r="EF38">
        <v>0</v>
      </c>
      <c r="EG38">
        <v>19.778400000000001</v>
      </c>
      <c r="EH38">
        <v>999.9</v>
      </c>
      <c r="EI38">
        <v>47.966999999999999</v>
      </c>
      <c r="EJ38">
        <v>26.989000000000001</v>
      </c>
      <c r="EK38">
        <v>16.9514</v>
      </c>
      <c r="EL38">
        <v>61.4741</v>
      </c>
      <c r="EM38">
        <v>25.412700000000001</v>
      </c>
      <c r="EN38">
        <v>1</v>
      </c>
      <c r="EO38">
        <v>-0.21409</v>
      </c>
      <c r="EP38">
        <v>2.8206199999999999</v>
      </c>
      <c r="EQ38">
        <v>20.271799999999999</v>
      </c>
      <c r="ER38">
        <v>5.2403500000000003</v>
      </c>
      <c r="ES38">
        <v>11.8302</v>
      </c>
      <c r="ET38">
        <v>4.9813999999999998</v>
      </c>
      <c r="EU38">
        <v>3.2989999999999999</v>
      </c>
      <c r="EV38">
        <v>70.400000000000006</v>
      </c>
      <c r="EW38">
        <v>9999</v>
      </c>
      <c r="EX38">
        <v>4762.2</v>
      </c>
      <c r="EY38">
        <v>184.8</v>
      </c>
      <c r="EZ38">
        <v>1.87338</v>
      </c>
      <c r="FA38">
        <v>1.8790899999999999</v>
      </c>
      <c r="FB38">
        <v>1.87941</v>
      </c>
      <c r="FC38">
        <v>1.88</v>
      </c>
      <c r="FD38">
        <v>1.8775999999999999</v>
      </c>
      <c r="FE38">
        <v>1.8767400000000001</v>
      </c>
      <c r="FF38">
        <v>1.87731</v>
      </c>
      <c r="FG38">
        <v>1.8749899999999999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-4.133</v>
      </c>
      <c r="FV38">
        <v>-0.13300000000000001</v>
      </c>
      <c r="FW38">
        <v>-4.1342310081993601</v>
      </c>
      <c r="FX38">
        <v>1.4527828764109799E-4</v>
      </c>
      <c r="FY38">
        <v>-4.3579519040863002E-7</v>
      </c>
      <c r="FZ38">
        <v>2.0799061152897499E-10</v>
      </c>
      <c r="GA38">
        <v>-0.13297999999999799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22.5</v>
      </c>
      <c r="GJ38">
        <v>22.5</v>
      </c>
      <c r="GK38">
        <v>1.0510299999999999</v>
      </c>
      <c r="GL38">
        <v>2.5549300000000001</v>
      </c>
      <c r="GM38">
        <v>1.54541</v>
      </c>
      <c r="GN38">
        <v>2.2827099999999998</v>
      </c>
      <c r="GO38">
        <v>1.5979000000000001</v>
      </c>
      <c r="GP38">
        <v>2.3339799999999999</v>
      </c>
      <c r="GQ38">
        <v>29.665700000000001</v>
      </c>
      <c r="GR38">
        <v>15.0952</v>
      </c>
      <c r="GS38">
        <v>18</v>
      </c>
      <c r="GT38">
        <v>642.74</v>
      </c>
      <c r="GU38">
        <v>389.58800000000002</v>
      </c>
      <c r="GV38">
        <v>17.147300000000001</v>
      </c>
      <c r="GW38">
        <v>24.1374</v>
      </c>
      <c r="GX38">
        <v>30.000900000000001</v>
      </c>
      <c r="GY38">
        <v>24.188199999999998</v>
      </c>
      <c r="GZ38">
        <v>24.1752</v>
      </c>
      <c r="HA38">
        <v>21.0929</v>
      </c>
      <c r="HB38">
        <v>25</v>
      </c>
      <c r="HC38">
        <v>-30</v>
      </c>
      <c r="HD38">
        <v>17.177700000000002</v>
      </c>
      <c r="HE38">
        <v>407.72800000000001</v>
      </c>
      <c r="HF38">
        <v>0</v>
      </c>
      <c r="HG38">
        <v>100.405</v>
      </c>
      <c r="HH38">
        <v>99.107799999999997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2023-07-19T17:38:26Z</dcterms:created>
  <dcterms:modified xsi:type="dcterms:W3CDTF">2023-07-21T05:05:51Z</dcterms:modified>
</cp:coreProperties>
</file>