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021273FB-C761-F648-AED1-DE83B18E274B}" xr6:coauthVersionLast="47" xr6:coauthVersionMax="47" xr10:uidLastSave="{00000000-0000-0000-0000-000000000000}"/>
  <bookViews>
    <workbookView xWindow="240" yWindow="760" windowWidth="17480" windowHeight="113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P38" i="1" s="1"/>
  <c r="AD38" i="1"/>
  <c r="AC38" i="1"/>
  <c r="AB38" i="1"/>
  <c r="U38" i="1"/>
  <c r="S38" i="1"/>
  <c r="AR37" i="1"/>
  <c r="AQ37" i="1"/>
  <c r="AO37" i="1"/>
  <c r="AN37" i="1"/>
  <c r="AL37" i="1"/>
  <c r="P37" i="1" s="1"/>
  <c r="AD37" i="1"/>
  <c r="AC37" i="1"/>
  <c r="AB37" i="1"/>
  <c r="U37" i="1"/>
  <c r="AR36" i="1"/>
  <c r="AQ36" i="1"/>
  <c r="AO36" i="1"/>
  <c r="AN36" i="1"/>
  <c r="AL36" i="1"/>
  <c r="AM36" i="1" s="1"/>
  <c r="AD36" i="1"/>
  <c r="AC36" i="1"/>
  <c r="AB36" i="1"/>
  <c r="U36" i="1"/>
  <c r="S36" i="1"/>
  <c r="P36" i="1"/>
  <c r="O36" i="1"/>
  <c r="N36" i="1"/>
  <c r="M36" i="1" s="1"/>
  <c r="AF36" i="1" s="1"/>
  <c r="AR35" i="1"/>
  <c r="AQ35" i="1"/>
  <c r="AP35" i="1"/>
  <c r="AO35" i="1"/>
  <c r="AN35" i="1"/>
  <c r="AL35" i="1" s="1"/>
  <c r="AM35" i="1" s="1"/>
  <c r="AD35" i="1"/>
  <c r="AC35" i="1"/>
  <c r="AB35" i="1" s="1"/>
  <c r="X35" i="1"/>
  <c r="U35" i="1"/>
  <c r="AR34" i="1"/>
  <c r="AQ34" i="1"/>
  <c r="AO34" i="1"/>
  <c r="AP34" i="1" s="1"/>
  <c r="AN34" i="1"/>
  <c r="AL34" i="1"/>
  <c r="P34" i="1" s="1"/>
  <c r="AD34" i="1"/>
  <c r="AC34" i="1"/>
  <c r="AB34" i="1"/>
  <c r="U34" i="1"/>
  <c r="S34" i="1"/>
  <c r="AR33" i="1"/>
  <c r="AQ33" i="1"/>
  <c r="AO33" i="1"/>
  <c r="AP33" i="1" s="1"/>
  <c r="AN33" i="1"/>
  <c r="AL33" i="1"/>
  <c r="P33" i="1" s="1"/>
  <c r="AD33" i="1"/>
  <c r="AC33" i="1"/>
  <c r="AB33" i="1"/>
  <c r="U33" i="1"/>
  <c r="AR32" i="1"/>
  <c r="AQ32" i="1"/>
  <c r="AO32" i="1"/>
  <c r="AN32" i="1"/>
  <c r="AL32" i="1" s="1"/>
  <c r="AD32" i="1"/>
  <c r="AC32" i="1"/>
  <c r="AB32" i="1" s="1"/>
  <c r="U32" i="1"/>
  <c r="O32" i="1"/>
  <c r="AR31" i="1"/>
  <c r="AQ31" i="1"/>
  <c r="AP31" i="1"/>
  <c r="AO31" i="1"/>
  <c r="AN31" i="1"/>
  <c r="AL31" i="1" s="1"/>
  <c r="AM31" i="1"/>
  <c r="AD31" i="1"/>
  <c r="AC31" i="1"/>
  <c r="AB31" i="1" s="1"/>
  <c r="X31" i="1"/>
  <c r="U31" i="1"/>
  <c r="AR30" i="1"/>
  <c r="AQ30" i="1"/>
  <c r="AO30" i="1"/>
  <c r="AP30" i="1" s="1"/>
  <c r="AN30" i="1"/>
  <c r="AL30" i="1"/>
  <c r="P30" i="1" s="1"/>
  <c r="AD30" i="1"/>
  <c r="AC30" i="1"/>
  <c r="AB30" i="1"/>
  <c r="U30" i="1"/>
  <c r="S30" i="1"/>
  <c r="AR29" i="1"/>
  <c r="AQ29" i="1"/>
  <c r="AO29" i="1"/>
  <c r="AP29" i="1" s="1"/>
  <c r="AN29" i="1"/>
  <c r="AL29" i="1"/>
  <c r="P29" i="1" s="1"/>
  <c r="AD29" i="1"/>
  <c r="AC29" i="1"/>
  <c r="AB29" i="1"/>
  <c r="U29" i="1"/>
  <c r="AR28" i="1"/>
  <c r="AQ28" i="1"/>
  <c r="AO28" i="1"/>
  <c r="AN28" i="1"/>
  <c r="AL28" i="1" s="1"/>
  <c r="AD28" i="1"/>
  <c r="AC28" i="1"/>
  <c r="AB28" i="1" s="1"/>
  <c r="U28" i="1"/>
  <c r="AR27" i="1"/>
  <c r="AQ27" i="1"/>
  <c r="AP27" i="1"/>
  <c r="AO27" i="1"/>
  <c r="AN27" i="1"/>
  <c r="AL27" i="1" s="1"/>
  <c r="AD27" i="1"/>
  <c r="AC27" i="1"/>
  <c r="AB27" i="1" s="1"/>
  <c r="X27" i="1"/>
  <c r="U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AR25" i="1"/>
  <c r="AQ25" i="1"/>
  <c r="AO25" i="1"/>
  <c r="AP25" i="1" s="1"/>
  <c r="AN25" i="1"/>
  <c r="AL25" i="1"/>
  <c r="P25" i="1" s="1"/>
  <c r="AD25" i="1"/>
  <c r="AC25" i="1"/>
  <c r="AB25" i="1"/>
  <c r="U25" i="1"/>
  <c r="AR24" i="1"/>
  <c r="AQ24" i="1"/>
  <c r="AO24" i="1"/>
  <c r="AN24" i="1"/>
  <c r="AM24" i="1"/>
  <c r="AL24" i="1"/>
  <c r="N24" i="1" s="1"/>
  <c r="M24" i="1" s="1"/>
  <c r="AD24" i="1"/>
  <c r="AC24" i="1"/>
  <c r="AB24" i="1" s="1"/>
  <c r="U24" i="1"/>
  <c r="S24" i="1"/>
  <c r="P24" i="1"/>
  <c r="O24" i="1"/>
  <c r="AR23" i="1"/>
  <c r="AQ23" i="1"/>
  <c r="AP23" i="1"/>
  <c r="AO23" i="1"/>
  <c r="AN23" i="1"/>
  <c r="AL23" i="1" s="1"/>
  <c r="AM23" i="1"/>
  <c r="AD23" i="1"/>
  <c r="AC23" i="1"/>
  <c r="AB23" i="1" s="1"/>
  <c r="X23" i="1"/>
  <c r="U23" i="1"/>
  <c r="AR22" i="1"/>
  <c r="AQ22" i="1"/>
  <c r="AO22" i="1"/>
  <c r="AP22" i="1" s="1"/>
  <c r="AN22" i="1"/>
  <c r="AL22" i="1"/>
  <c r="N22" i="1" s="1"/>
  <c r="M22" i="1" s="1"/>
  <c r="AD22" i="1"/>
  <c r="AC22" i="1"/>
  <c r="AB22" i="1"/>
  <c r="U22" i="1"/>
  <c r="S22" i="1"/>
  <c r="AR21" i="1"/>
  <c r="AQ21" i="1"/>
  <c r="AO21" i="1"/>
  <c r="AP21" i="1" s="1"/>
  <c r="AN21" i="1"/>
  <c r="AL21" i="1"/>
  <c r="P21" i="1" s="1"/>
  <c r="AD21" i="1"/>
  <c r="AC21" i="1"/>
  <c r="AB21" i="1"/>
  <c r="U21" i="1"/>
  <c r="AR20" i="1"/>
  <c r="AQ20" i="1"/>
  <c r="AO20" i="1"/>
  <c r="AN20" i="1"/>
  <c r="AM20" i="1"/>
  <c r="AL20" i="1"/>
  <c r="N20" i="1" s="1"/>
  <c r="M20" i="1" s="1"/>
  <c r="AD20" i="1"/>
  <c r="AC20" i="1"/>
  <c r="AB20" i="1" s="1"/>
  <c r="U20" i="1"/>
  <c r="S20" i="1"/>
  <c r="P20" i="1"/>
  <c r="O20" i="1"/>
  <c r="AR19" i="1"/>
  <c r="AQ19" i="1"/>
  <c r="AP19" i="1"/>
  <c r="AO19" i="1"/>
  <c r="AN19" i="1"/>
  <c r="AL19" i="1" s="1"/>
  <c r="AM19" i="1"/>
  <c r="AD19" i="1"/>
  <c r="AC19" i="1"/>
  <c r="AB19" i="1" s="1"/>
  <c r="X19" i="1"/>
  <c r="U19" i="1"/>
  <c r="P27" i="1" l="1"/>
  <c r="S27" i="1"/>
  <c r="O27" i="1"/>
  <c r="N27" i="1"/>
  <c r="M27" i="1" s="1"/>
  <c r="N32" i="1"/>
  <c r="M32" i="1" s="1"/>
  <c r="AM32" i="1"/>
  <c r="S32" i="1"/>
  <c r="P32" i="1"/>
  <c r="AP32" i="1"/>
  <c r="X32" i="1"/>
  <c r="AP37" i="1"/>
  <c r="N28" i="1"/>
  <c r="M28" i="1" s="1"/>
  <c r="AM28" i="1"/>
  <c r="P28" i="1"/>
  <c r="S28" i="1"/>
  <c r="S35" i="1"/>
  <c r="P35" i="1"/>
  <c r="O35" i="1"/>
  <c r="N35" i="1"/>
  <c r="M35" i="1" s="1"/>
  <c r="AF22" i="1"/>
  <c r="AF24" i="1"/>
  <c r="X28" i="1"/>
  <c r="AP28" i="1"/>
  <c r="AF26" i="1"/>
  <c r="O28" i="1"/>
  <c r="S31" i="1"/>
  <c r="P31" i="1"/>
  <c r="O31" i="1"/>
  <c r="N31" i="1"/>
  <c r="M31" i="1" s="1"/>
  <c r="Y31" i="1" s="1"/>
  <c r="Z31" i="1" s="1"/>
  <c r="AG31" i="1" s="1"/>
  <c r="AF20" i="1"/>
  <c r="AP36" i="1"/>
  <c r="X36" i="1"/>
  <c r="S19" i="1"/>
  <c r="P19" i="1"/>
  <c r="O19" i="1"/>
  <c r="N19" i="1"/>
  <c r="M19" i="1" s="1"/>
  <c r="Y19" i="1" s="1"/>
  <c r="Z19" i="1" s="1"/>
  <c r="AP20" i="1"/>
  <c r="X20" i="1"/>
  <c r="S23" i="1"/>
  <c r="P23" i="1"/>
  <c r="O23" i="1"/>
  <c r="N23" i="1"/>
  <c r="M23" i="1" s="1"/>
  <c r="X24" i="1"/>
  <c r="AP24" i="1"/>
  <c r="AM27" i="1"/>
  <c r="S21" i="1"/>
  <c r="AM22" i="1"/>
  <c r="S25" i="1"/>
  <c r="AM26" i="1"/>
  <c r="S29" i="1"/>
  <c r="AM30" i="1"/>
  <c r="S33" i="1"/>
  <c r="AM34" i="1"/>
  <c r="S37" i="1"/>
  <c r="AM38" i="1"/>
  <c r="N34" i="1"/>
  <c r="M34" i="1" s="1"/>
  <c r="N38" i="1"/>
  <c r="M38" i="1" s="1"/>
  <c r="AM21" i="1"/>
  <c r="O22" i="1"/>
  <c r="AM25" i="1"/>
  <c r="O26" i="1"/>
  <c r="Y27" i="1"/>
  <c r="Z27" i="1" s="1"/>
  <c r="AG27" i="1" s="1"/>
  <c r="AM29" i="1"/>
  <c r="O30" i="1"/>
  <c r="AM33" i="1"/>
  <c r="O34" i="1"/>
  <c r="AM37" i="1"/>
  <c r="O38" i="1"/>
  <c r="N30" i="1"/>
  <c r="M30" i="1" s="1"/>
  <c r="N21" i="1"/>
  <c r="M21" i="1" s="1"/>
  <c r="P22" i="1"/>
  <c r="X22" i="1"/>
  <c r="N25" i="1"/>
  <c r="M25" i="1" s="1"/>
  <c r="P26" i="1"/>
  <c r="X26" i="1"/>
  <c r="N29" i="1"/>
  <c r="M29" i="1" s="1"/>
  <c r="X30" i="1"/>
  <c r="N33" i="1"/>
  <c r="M33" i="1" s="1"/>
  <c r="X34" i="1"/>
  <c r="N37" i="1"/>
  <c r="M37" i="1" s="1"/>
  <c r="X38" i="1"/>
  <c r="O21" i="1"/>
  <c r="O25" i="1"/>
  <c r="O29" i="1"/>
  <c r="O33" i="1"/>
  <c r="O37" i="1"/>
  <c r="X21" i="1"/>
  <c r="X25" i="1"/>
  <c r="X29" i="1"/>
  <c r="X33" i="1"/>
  <c r="X37" i="1"/>
  <c r="AA19" i="1" l="1"/>
  <c r="AE19" i="1" s="1"/>
  <c r="AH19" i="1"/>
  <c r="Y24" i="1"/>
  <c r="Z24" i="1" s="1"/>
  <c r="Y25" i="1"/>
  <c r="Z25" i="1" s="1"/>
  <c r="Y22" i="1"/>
  <c r="Z22" i="1" s="1"/>
  <c r="Y36" i="1"/>
  <c r="Z36" i="1" s="1"/>
  <c r="AF35" i="1"/>
  <c r="AF33" i="1"/>
  <c r="Y30" i="1"/>
  <c r="Z30" i="1" s="1"/>
  <c r="V30" i="1" s="1"/>
  <c r="T30" i="1" s="1"/>
  <c r="W30" i="1" s="1"/>
  <c r="Q30" i="1" s="1"/>
  <c r="R30" i="1" s="1"/>
  <c r="AF19" i="1"/>
  <c r="V19" i="1"/>
  <c r="T19" i="1" s="1"/>
  <c r="W19" i="1" s="1"/>
  <c r="Q19" i="1" s="1"/>
  <c r="R19" i="1" s="1"/>
  <c r="Y32" i="1"/>
  <c r="Z32" i="1" s="1"/>
  <c r="AF37" i="1"/>
  <c r="V37" i="1"/>
  <c r="T37" i="1" s="1"/>
  <c r="W37" i="1" s="1"/>
  <c r="Q37" i="1" s="1"/>
  <c r="R37" i="1" s="1"/>
  <c r="Y21" i="1"/>
  <c r="Z21" i="1" s="1"/>
  <c r="V21" i="1" s="1"/>
  <c r="T21" i="1" s="1"/>
  <c r="W21" i="1" s="1"/>
  <c r="Q21" i="1" s="1"/>
  <c r="R21" i="1" s="1"/>
  <c r="Y34" i="1"/>
  <c r="Z34" i="1" s="1"/>
  <c r="AA31" i="1"/>
  <c r="AE31" i="1" s="1"/>
  <c r="AH31" i="1"/>
  <c r="Y20" i="1"/>
  <c r="Z20" i="1" s="1"/>
  <c r="AF31" i="1"/>
  <c r="V31" i="1"/>
  <c r="T31" i="1" s="1"/>
  <c r="W31" i="1" s="1"/>
  <c r="Q31" i="1" s="1"/>
  <c r="R31" i="1" s="1"/>
  <c r="Y28" i="1"/>
  <c r="Z28" i="1" s="1"/>
  <c r="V32" i="1"/>
  <c r="T32" i="1" s="1"/>
  <c r="W32" i="1" s="1"/>
  <c r="Q32" i="1" s="1"/>
  <c r="R32" i="1" s="1"/>
  <c r="AF32" i="1"/>
  <c r="AF30" i="1"/>
  <c r="AF29" i="1"/>
  <c r="AF27" i="1"/>
  <c r="V27" i="1"/>
  <c r="T27" i="1" s="1"/>
  <c r="W27" i="1" s="1"/>
  <c r="Q27" i="1" s="1"/>
  <c r="R27" i="1" s="1"/>
  <c r="Y26" i="1"/>
  <c r="Z26" i="1" s="1"/>
  <c r="Y35" i="1"/>
  <c r="Z35" i="1" s="1"/>
  <c r="AG19" i="1"/>
  <c r="AF21" i="1"/>
  <c r="AF38" i="1"/>
  <c r="AA27" i="1"/>
  <c r="AE27" i="1" s="1"/>
  <c r="AH27" i="1"/>
  <c r="AI27" i="1" s="1"/>
  <c r="AF34" i="1"/>
  <c r="V34" i="1"/>
  <c r="T34" i="1" s="1"/>
  <c r="W34" i="1" s="1"/>
  <c r="Q34" i="1" s="1"/>
  <c r="R34" i="1" s="1"/>
  <c r="AF23" i="1"/>
  <c r="Y37" i="1"/>
  <c r="Z37" i="1" s="1"/>
  <c r="Y33" i="1"/>
  <c r="Z33" i="1" s="1"/>
  <c r="V33" i="1" s="1"/>
  <c r="T33" i="1" s="1"/>
  <c r="W33" i="1" s="1"/>
  <c r="Q33" i="1" s="1"/>
  <c r="R33" i="1" s="1"/>
  <c r="Y29" i="1"/>
  <c r="Z29" i="1" s="1"/>
  <c r="V29" i="1" s="1"/>
  <c r="T29" i="1" s="1"/>
  <c r="W29" i="1" s="1"/>
  <c r="Q29" i="1" s="1"/>
  <c r="R29" i="1" s="1"/>
  <c r="Y38" i="1"/>
  <c r="Z38" i="1" s="1"/>
  <c r="AF25" i="1"/>
  <c r="Y23" i="1"/>
  <c r="Z23" i="1" s="1"/>
  <c r="V23" i="1" s="1"/>
  <c r="T23" i="1" s="1"/>
  <c r="W23" i="1" s="1"/>
  <c r="Q23" i="1" s="1"/>
  <c r="R23" i="1" s="1"/>
  <c r="V28" i="1"/>
  <c r="T28" i="1" s="1"/>
  <c r="W28" i="1" s="1"/>
  <c r="Q28" i="1" s="1"/>
  <c r="R28" i="1" s="1"/>
  <c r="AF28" i="1"/>
  <c r="AA25" i="1" l="1"/>
  <c r="AE25" i="1" s="1"/>
  <c r="AH25" i="1"/>
  <c r="AG25" i="1"/>
  <c r="AA35" i="1"/>
  <c r="AE35" i="1" s="1"/>
  <c r="AH35" i="1"/>
  <c r="AG35" i="1"/>
  <c r="AA21" i="1"/>
  <c r="AE21" i="1" s="1"/>
  <c r="AH21" i="1"/>
  <c r="AI21" i="1" s="1"/>
  <c r="AG21" i="1"/>
  <c r="AH22" i="1"/>
  <c r="AA22" i="1"/>
  <c r="AE22" i="1" s="1"/>
  <c r="V22" i="1"/>
  <c r="T22" i="1" s="1"/>
  <c r="W22" i="1" s="1"/>
  <c r="Q22" i="1" s="1"/>
  <c r="R22" i="1" s="1"/>
  <c r="AG22" i="1"/>
  <c r="AA20" i="1"/>
  <c r="AE20" i="1" s="1"/>
  <c r="AH20" i="1"/>
  <c r="AI20" i="1" s="1"/>
  <c r="AG20" i="1"/>
  <c r="V20" i="1"/>
  <c r="T20" i="1" s="1"/>
  <c r="W20" i="1" s="1"/>
  <c r="Q20" i="1" s="1"/>
  <c r="R20" i="1" s="1"/>
  <c r="AA33" i="1"/>
  <c r="AE33" i="1" s="1"/>
  <c r="AH33" i="1"/>
  <c r="AG33" i="1"/>
  <c r="AI31" i="1"/>
  <c r="AA32" i="1"/>
  <c r="AE32" i="1" s="1"/>
  <c r="AH32" i="1"/>
  <c r="AI32" i="1" s="1"/>
  <c r="AG32" i="1"/>
  <c r="V35" i="1"/>
  <c r="T35" i="1" s="1"/>
  <c r="W35" i="1" s="1"/>
  <c r="Q35" i="1" s="1"/>
  <c r="R35" i="1" s="1"/>
  <c r="AH24" i="1"/>
  <c r="AA24" i="1"/>
  <c r="AE24" i="1" s="1"/>
  <c r="AG24" i="1"/>
  <c r="V24" i="1"/>
  <c r="T24" i="1" s="1"/>
  <c r="W24" i="1" s="1"/>
  <c r="Q24" i="1" s="1"/>
  <c r="R24" i="1" s="1"/>
  <c r="AA23" i="1"/>
  <c r="AE23" i="1" s="1"/>
  <c r="AH23" i="1"/>
  <c r="AI23" i="1" s="1"/>
  <c r="AG23" i="1"/>
  <c r="AH26" i="1"/>
  <c r="AA26" i="1"/>
  <c r="AE26" i="1" s="1"/>
  <c r="V26" i="1"/>
  <c r="T26" i="1" s="1"/>
  <c r="W26" i="1" s="1"/>
  <c r="Q26" i="1" s="1"/>
  <c r="R26" i="1" s="1"/>
  <c r="AG26" i="1"/>
  <c r="AA36" i="1"/>
  <c r="AE36" i="1" s="1"/>
  <c r="AH36" i="1"/>
  <c r="AG36" i="1"/>
  <c r="V36" i="1"/>
  <c r="T36" i="1" s="1"/>
  <c r="W36" i="1" s="1"/>
  <c r="Q36" i="1" s="1"/>
  <c r="R36" i="1" s="1"/>
  <c r="AI19" i="1"/>
  <c r="AH38" i="1"/>
  <c r="AA38" i="1"/>
  <c r="AE38" i="1" s="1"/>
  <c r="AG38" i="1"/>
  <c r="AH30" i="1"/>
  <c r="AA30" i="1"/>
  <c r="AE30" i="1" s="1"/>
  <c r="AG30" i="1"/>
  <c r="AA29" i="1"/>
  <c r="AE29" i="1" s="1"/>
  <c r="AH29" i="1"/>
  <c r="AG29" i="1"/>
  <c r="V25" i="1"/>
  <c r="T25" i="1" s="1"/>
  <c r="W25" i="1" s="1"/>
  <c r="Q25" i="1" s="1"/>
  <c r="R25" i="1" s="1"/>
  <c r="AA37" i="1"/>
  <c r="AE37" i="1" s="1"/>
  <c r="AH37" i="1"/>
  <c r="AG37" i="1"/>
  <c r="V38" i="1"/>
  <c r="T38" i="1" s="1"/>
  <c r="W38" i="1" s="1"/>
  <c r="Q38" i="1" s="1"/>
  <c r="R38" i="1" s="1"/>
  <c r="AH28" i="1"/>
  <c r="AI28" i="1" s="1"/>
  <c r="AA28" i="1"/>
  <c r="AE28" i="1" s="1"/>
  <c r="AG28" i="1"/>
  <c r="AH34" i="1"/>
  <c r="AA34" i="1"/>
  <c r="AE34" i="1" s="1"/>
  <c r="AG34" i="1"/>
  <c r="AI29" i="1" l="1"/>
  <c r="AI36" i="1"/>
  <c r="AI37" i="1"/>
  <c r="AI30" i="1"/>
  <c r="AI35" i="1"/>
  <c r="AI34" i="1"/>
  <c r="AI33" i="1"/>
  <c r="AI38" i="1"/>
  <c r="AI24" i="1"/>
  <c r="AI22" i="1"/>
  <c r="AI25" i="1"/>
  <c r="AI26" i="1"/>
</calcChain>
</file>

<file path=xl/sharedStrings.xml><?xml version="1.0" encoding="utf-8"?>
<sst xmlns="http://schemas.openxmlformats.org/spreadsheetml/2006/main" count="1016" uniqueCount="397">
  <si>
    <t>File opened</t>
  </si>
  <si>
    <t>2023-07-19 12:19:37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</si>
  <si>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</si>
  <si>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</si>
  <si>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</si>
  <si>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</si>
  <si>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</si>
  <si>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</si>
  <si>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</si>
  <si>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</si>
  <si>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</si>
  <si>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</si>
  <si>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</si>
  <si>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{"tbzero": "0.0309811", "h2obspan2a": "0.0707451", "h2oaspanconc1": "12.13", "co2aspanconc2": "299.3", "h2obspanconc2": "0", "h2oaspanconc2": "0", "ssa_ref": "31724", "h2obzero": "1.01733", "h2obspan2": "0", "flowazero": "0.29276", "co2bspan2a": "0.304297", "h2oazero": "1.01368", "h2oaspan2b": "0.0726308", "co2aspan2": "-0.033707", "co2azero": "0.93247", "co2bspanconc1": "2491", "co2bspan2b": "0.301941", "co2bspan2": "-0.0338567", "co2bzero": "0.935154", "co2aspanconc1": "2491", "h2obspan2b": "0.0709538", "chamberpressurezero": "2.69073", "h2oaspan2": "0", "oxygen": "21", "co2aspan2b": "0.303179", "co2aspan1": "1.00275", "h2oaspan1": "1.00972", "ssb_ref": "35739", "tazero": "-0.061388", "flowbzero": "0.30054", "h2oaspan2a": "0.0719315", "h2obspan1": "1.00295", "co2bspan1": "1.00256", "co2aspan2a": "0.305485", "co2bspanconc2": "299.3", "flowmeterzero": "1.00306", "h2obspanconc1": "12.12"}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</si>
  <si>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</si>
  <si>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</si>
  <si>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</si>
  <si>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</si>
  <si>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</si>
  <si>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</si>
  <si>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</si>
  <si>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</si>
  <si>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</si>
  <si>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</si>
  <si>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</si>
  <si>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</si>
  <si>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</si>
  <si>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12:19:37</t>
  </si>
  <si>
    <t>Stability Definition:	CO2_r (Meas): Std&lt;0.75 Per=20	A (GasEx): Std&lt;0.2 Per=20	Qin (LeafQ): Per=20</t>
  </si>
  <si>
    <t>12:20:04</t>
  </si>
  <si>
    <t>Stability Definition:	CO2_r (Meas): Std&lt;0.75 Per=20	A (GasEx): Std&lt;0.2 Per=20	Qin (LeafQ): Std&lt;1 Per=20</t>
  </si>
  <si>
    <t>12:20:05</t>
  </si>
  <si>
    <t>Stability Definition:	CO2_r (Meas): Per=20	A (GasEx): Std&lt;0.2 Per=20	Qin (LeafQ): Std&lt;1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</si>
  <si>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</si>
  <si>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</si>
  <si>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</si>
  <si>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</si>
  <si>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</si>
  <si>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</si>
  <si>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</si>
  <si>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</si>
  <si>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</si>
  <si>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</si>
  <si>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</si>
  <si>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</si>
  <si>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</si>
  <si>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</si>
  <si>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</si>
  <si>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</si>
  <si>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</si>
  <si>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</si>
  <si>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</si>
  <si>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</si>
  <si>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</si>
  <si>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</si>
  <si>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</si>
  <si>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</si>
  <si>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</si>
  <si>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</si>
  <si>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</si>
  <si>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</si>
  <si>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</si>
  <si>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</si>
  <si>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</si>
  <si>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</si>
  <si>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</si>
  <si>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</si>
  <si>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</si>
  <si>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</si>
  <si>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</si>
  <si>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</si>
  <si>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</si>
  <si>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</si>
  <si>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</si>
  <si>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</si>
  <si>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</si>
  <si>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</si>
  <si>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</si>
  <si>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</si>
  <si>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</si>
  <si>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</si>
  <si>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</si>
  <si>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</si>
  <si>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</si>
  <si>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</si>
  <si>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</si>
  <si>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</si>
  <si>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</si>
  <si>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</si>
  <si>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</si>
  <si>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</si>
  <si>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-4.32934 79.0318 350.36 571.72 803.144 1003.21 1211.57 1359.59</t>
  </si>
  <si>
    <t>Fs_true</t>
  </si>
  <si>
    <t>-0.376298 103.491 404.049 601.502 802.511 1001.26 1204.29 1400.71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</si>
  <si>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</si>
  <si>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</si>
  <si>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</si>
  <si>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</si>
  <si>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</si>
  <si>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</si>
  <si>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</si>
  <si>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</si>
  <si>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</si>
  <si>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</si>
  <si>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</si>
  <si>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</si>
  <si>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</si>
  <si>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</si>
  <si>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</si>
  <si>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</si>
  <si>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</si>
  <si>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</si>
  <si>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</si>
  <si>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</si>
  <si>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</si>
  <si>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</si>
  <si>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</si>
  <si>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</si>
  <si>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</si>
  <si>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</si>
  <si>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</si>
  <si>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</si>
  <si>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</si>
  <si>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</si>
  <si>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</si>
  <si>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</si>
  <si>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</si>
  <si>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</si>
  <si>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</si>
  <si>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</si>
  <si>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</si>
  <si>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</si>
  <si>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</si>
  <si>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</si>
  <si>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</si>
  <si>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</si>
  <si>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</si>
  <si>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</si>
  <si>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</si>
  <si>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</si>
  <si>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</si>
  <si>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</si>
  <si>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</si>
  <si>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</si>
  <si>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</si>
  <si>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</si>
  <si>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</si>
  <si>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</si>
  <si>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</si>
  <si>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</si>
  <si>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</si>
  <si>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</si>
  <si>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</si>
  <si>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</si>
  <si>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</si>
  <si>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</si>
  <si>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</si>
  <si>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</si>
  <si>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</si>
  <si>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</si>
  <si>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</si>
  <si>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</si>
  <si>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</si>
  <si>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</si>
  <si>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</si>
  <si>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</si>
  <si>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</si>
  <si>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</si>
  <si>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</si>
  <si>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</si>
  <si>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</si>
  <si>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</si>
  <si>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</si>
  <si>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</si>
  <si>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</si>
  <si>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</si>
  <si>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</si>
  <si>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</si>
  <si>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</si>
  <si>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</si>
  <si>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</si>
  <si>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</si>
  <si>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</si>
  <si>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</si>
  <si>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</si>
  <si>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</si>
  <si>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</si>
  <si>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</si>
  <si>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</si>
  <si>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</si>
  <si>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</si>
  <si>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</si>
  <si>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</si>
  <si>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</si>
  <si>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</si>
  <si>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</si>
  <si>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</si>
  <si>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</si>
  <si>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</si>
  <si>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</si>
  <si>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</si>
  <si>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</si>
  <si>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</si>
  <si>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</si>
  <si>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</si>
  <si>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</si>
  <si>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</si>
  <si>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</si>
  <si>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</si>
  <si>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</si>
  <si>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</si>
  <si>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</si>
  <si>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</si>
  <si>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</si>
  <si>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</si>
  <si>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</si>
  <si>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</si>
  <si>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</si>
  <si>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</si>
  <si>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</si>
  <si>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</si>
  <si>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</si>
  <si>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</si>
  <si>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</si>
  <si>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</si>
  <si>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</si>
  <si>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</si>
  <si>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</si>
  <si>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</si>
  <si>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</si>
  <si>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</si>
  <si>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</si>
  <si>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</si>
  <si>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</si>
  <si>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</si>
  <si>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</si>
  <si>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</si>
  <si>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</si>
  <si>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</si>
  <si>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</si>
  <si>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</si>
  <si>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</si>
  <si>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</si>
  <si>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</si>
  <si>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</si>
  <si>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</si>
  <si>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</si>
  <si>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</si>
  <si>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</si>
  <si>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</si>
  <si>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</si>
  <si>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</si>
  <si>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</si>
  <si>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</si>
  <si>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</si>
  <si>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</si>
  <si>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</si>
  <si>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</si>
  <si>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</si>
  <si>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</si>
  <si>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</si>
  <si>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</si>
  <si>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</si>
  <si>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</si>
  <si>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</si>
  <si>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</si>
  <si>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</si>
  <si>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</si>
  <si>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</si>
  <si>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</si>
  <si>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</si>
  <si>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</si>
  <si>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</si>
  <si>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</si>
  <si>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</si>
  <si>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</si>
  <si>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</si>
  <si>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</si>
  <si>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</si>
  <si>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</si>
  <si>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</si>
  <si>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</si>
  <si>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</si>
  <si>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</si>
  <si>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</si>
  <si>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</si>
  <si>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</si>
  <si>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</si>
  <si>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</si>
  <si>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</si>
  <si>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</si>
  <si>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</si>
  <si>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</si>
  <si>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</si>
  <si>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</si>
  <si>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</si>
  <si>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</si>
  <si>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</si>
  <si>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</si>
  <si>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</si>
  <si>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</si>
  <si>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</si>
  <si>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</si>
  <si>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</si>
  <si>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</si>
  <si>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</si>
  <si>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</si>
  <si>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</si>
  <si>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</si>
  <si>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</si>
  <si>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</si>
  <si>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</si>
  <si>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</si>
  <si>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</si>
  <si>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</si>
  <si>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</si>
  <si>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</si>
  <si>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</si>
  <si>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</si>
  <si>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</si>
  <si>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</si>
  <si>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</si>
  <si>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</si>
  <si>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</si>
  <si>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</si>
  <si>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</si>
  <si>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</si>
  <si>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</si>
  <si>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</si>
  <si>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</si>
  <si>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</si>
  <si>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</si>
  <si>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</si>
  <si>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</si>
  <si>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</si>
  <si>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</si>
  <si>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</si>
  <si>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</si>
  <si>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</si>
  <si>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</si>
  <si>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</si>
  <si>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</si>
  <si>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</si>
  <si>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hrs</t>
  </si>
  <si>
    <t>mg</t>
  </si>
  <si>
    <t>min</t>
  </si>
  <si>
    <t>20230719 12:30:18</t>
  </si>
  <si>
    <t>12:30:18</t>
  </si>
  <si>
    <t>none</t>
  </si>
  <si>
    <t>20230719</t>
  </si>
  <si>
    <t>AR</t>
  </si>
  <si>
    <t>VAVI</t>
  </si>
  <si>
    <t>BNL21856</t>
  </si>
  <si>
    <t>12:28:20</t>
  </si>
  <si>
    <t>2/2</t>
  </si>
  <si>
    <t>00000000</t>
  </si>
  <si>
    <t>iiiiiiii</t>
  </si>
  <si>
    <t>off</t>
  </si>
  <si>
    <t>20230719 12:31:19</t>
  </si>
  <si>
    <t>12:31:19</t>
  </si>
  <si>
    <t>20230719 12:32:20</t>
  </si>
  <si>
    <t>12:32:20</t>
  </si>
  <si>
    <t>20230719 12:33:21</t>
  </si>
  <si>
    <t>12:33:21</t>
  </si>
  <si>
    <t>20230719 12:34:22</t>
  </si>
  <si>
    <t>12:34:22</t>
  </si>
  <si>
    <t>20230719 12:35:23</t>
  </si>
  <si>
    <t>12:35:23</t>
  </si>
  <si>
    <t>20230719 12:36:24</t>
  </si>
  <si>
    <t>12:36:24</t>
  </si>
  <si>
    <t>20230719 12:37:25</t>
  </si>
  <si>
    <t>12:37:25</t>
  </si>
  <si>
    <t>20230719 12:38:26</t>
  </si>
  <si>
    <t>12:38:26</t>
  </si>
  <si>
    <t>20230719 12:39:27</t>
  </si>
  <si>
    <t>12:39:27</t>
  </si>
  <si>
    <t>20230719 12:40:29</t>
  </si>
  <si>
    <t>12:40:29</t>
  </si>
  <si>
    <t>20230719 12:41:30</t>
  </si>
  <si>
    <t>12:41:30</t>
  </si>
  <si>
    <t>20230719 12:42:31</t>
  </si>
  <si>
    <t>12:42:31</t>
  </si>
  <si>
    <t>20230719 12:43:32</t>
  </si>
  <si>
    <t>12:43:32</t>
  </si>
  <si>
    <t>20230719 12:44:33</t>
  </si>
  <si>
    <t>12:44:33</t>
  </si>
  <si>
    <t>20230719 12:45:34</t>
  </si>
  <si>
    <t>12:45:34</t>
  </si>
  <si>
    <t>20230719 12:46:35</t>
  </si>
  <si>
    <t>12:46:35</t>
  </si>
  <si>
    <t>20230719 12:47:36</t>
  </si>
  <si>
    <t>12:47:36</t>
  </si>
  <si>
    <t>20230719 12:48:37</t>
  </si>
  <si>
    <t>12:48:37</t>
  </si>
  <si>
    <t>20230719 12:49:38</t>
  </si>
  <si>
    <t>12:49:38</t>
  </si>
  <si>
    <t>Mikaela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</si>
</sst>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1.653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344</v>
      </c>
      <c r="EX18" t="s">
        <v>344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1689798618.0999999</v>
      </c>
      <c r="C19">
        <v>0</v>
      </c>
      <c r="D19" t="s">
        <v>346</v>
      </c>
      <c r="E19" t="s">
        <v>347</v>
      </c>
      <c r="F19" t="s">
        <v>348</v>
      </c>
      <c r="G19" t="s">
        <v>396</v>
      </c>
      <c r="H19" t="s">
        <v>349</v>
      </c>
      <c r="I19" t="s">
        <v>350</v>
      </c>
      <c r="J19" t="s">
        <v>351</v>
      </c>
      <c r="K19" t="s">
        <v>352</v>
      </c>
      <c r="L19">
        <v>1689798618.0999999</v>
      </c>
      <c r="M19">
        <f t="shared" ref="M19:M38" si="0">(N19)/1000</f>
        <v>1.9844225322389912E-3</v>
      </c>
      <c r="N19">
        <f t="shared" ref="N19:N38" si="1">1000*AZ19*AL19*(AV19-AW19)/(100*$B$7*(1000-AL19*AV19))</f>
        <v>1.9844225322389912</v>
      </c>
      <c r="O19">
        <f t="shared" ref="O19:O38" si="2">AZ19*AL19*(AU19-AT19*(1000-AL19*AW19)/(1000-AL19*AV19))/(100*$B$7)</f>
        <v>9.8795434311454784</v>
      </c>
      <c r="P19">
        <f t="shared" ref="P19:P38" si="3">AT19 - IF(AL19&gt;1, O19*$B$7*100/(AN19*BH19), 0)</f>
        <v>400</v>
      </c>
      <c r="Q19">
        <f t="shared" ref="Q19:Q38" si="4">((W19-M19/2)*P19-O19)/(W19+M19/2)</f>
        <v>317.62396641687718</v>
      </c>
      <c r="R19">
        <f t="shared" ref="R19:R38" si="5">Q19*(BA19+BB19)/1000</f>
        <v>32.207040115681728</v>
      </c>
      <c r="S19">
        <f t="shared" ref="S19:S38" si="6">(AT19 - IF(AL19&gt;1, O19*$B$7*100/(AN19*BH19), 0))*(BA19+BB19)/1000</f>
        <v>40.559962119999994</v>
      </c>
      <c r="T19">
        <f t="shared" ref="T19:T38" si="7">2/((1/V19-1/U19)+SIGN(V19)*SQRT((1/V19-1/U19)*(1/V19-1/U19) + 4*$C$7/(($C$7+1)*($C$7+1))*(2*1/V19*1/U19-1/U19*1/U19)))</f>
        <v>0.21029930515343656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4.4877741774483138</v>
      </c>
      <c r="V19">
        <f t="shared" ref="V19:V38" si="9">M19*(1000-(1000*0.61365*EXP(17.502*Z19/(240.97+Z19))/(BA19+BB19)+AV19)/2)/(1000*0.61365*EXP(17.502*Z19/(240.97+Z19))/(BA19+BB19)-AV19)</f>
        <v>0.20497398012457171</v>
      </c>
      <c r="W19">
        <f t="shared" ref="W19:W38" si="10">1/(($C$7+1)/(T19/1.6)+1/(U19/1.37)) + $C$7/(($C$7+1)/(T19/1.6) + $C$7/(U19/1.37))</f>
        <v>0.12857596505631791</v>
      </c>
      <c r="X19">
        <f t="shared" ref="X19:X38" si="11">(AO19*AR19)</f>
        <v>330.77782499999995</v>
      </c>
      <c r="Y19">
        <f t="shared" ref="Y19:Y38" si="12">(BC19+(X19+2*0.95*0.0000000567*(((BC19+$B$9)+273)^4-(BC19+273)^4)-44100*M19)/(1.84*29.3*U19+8*0.95*0.0000000567*(BC19+273)^3))</f>
        <v>18.981674257597906</v>
      </c>
      <c r="Z19">
        <f t="shared" ref="Z19:Z38" si="13">($C$9*BD19+$D$9*BE19+$E$9*Y19)</f>
        <v>18.981674257597906</v>
      </c>
      <c r="AA19">
        <f t="shared" ref="AA19:AA38" si="14">0.61365*EXP(17.502*Z19/(240.97+Z19))</f>
        <v>2.2026599457180875</v>
      </c>
      <c r="AB19">
        <f t="shared" ref="AB19:AB38" si="15">(AC19/AD19*100)</f>
        <v>59.682369932146493</v>
      </c>
      <c r="AC19">
        <f t="shared" ref="AC19:AC38" si="16">AV19*(BA19+BB19)/1000</f>
        <v>1.23762640414862</v>
      </c>
      <c r="AD19">
        <f t="shared" ref="AD19:AD38" si="17">0.61365*EXP(17.502*BC19/(240.97+BC19))</f>
        <v>2.0736884368963402</v>
      </c>
      <c r="AE19">
        <f t="shared" ref="AE19:AE38" si="18">(AA19-AV19*(BA19+BB19)/1000)</f>
        <v>0.96503354156946752</v>
      </c>
      <c r="AF19">
        <f t="shared" ref="AF19:AF38" si="19">(-M19*44100)</f>
        <v>-87.513033671739507</v>
      </c>
      <c r="AG19">
        <f t="shared" ref="AG19:AG38" si="20">2*29.3*U19*0.92*(BC19-Z19)</f>
        <v>-233.03508157464151</v>
      </c>
      <c r="AH19">
        <f t="shared" ref="AH19:AH38" si="21">2*0.95*0.0000000567*(((BC19+$B$9)+273)^4-(Z19+273)^4)</f>
        <v>-10.280607297081056</v>
      </c>
      <c r="AI19">
        <f t="shared" ref="AI19:AI38" si="22">X19+AH19+AF19+AG19</f>
        <v>-5.0897543462127715E-2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55538.262894083244</v>
      </c>
      <c r="AO19">
        <f t="shared" ref="AO19:AO38" si="26">$B$13*BI19+$C$13*BJ19+$F$13*BU19*(1-BX19)</f>
        <v>1999.99</v>
      </c>
      <c r="AP19">
        <f t="shared" ref="AP19:AP38" si="27">AO19*AQ19</f>
        <v>1685.9912999999997</v>
      </c>
      <c r="AQ19">
        <f t="shared" ref="AQ19:AQ38" si="28">($B$13*$D$11+$C$13*$D$11+$F$13*((CH19+BZ19)/MAX(CH19+BZ19+CI19, 0.1)*$I$11+CI19/MAX(CH19+BZ19+CI19, 0.1)*$J$11))/($B$13+$C$13+$F$13)</f>
        <v>0.84299986499932489</v>
      </c>
      <c r="AR19">
        <f t="shared" ref="AR19:AR38" si="29">($B$13*$K$11+$C$13*$K$11+$F$13*((CH19+BZ19)/MAX(CH19+BZ19+CI19, 0.1)*$P$11+CI19/MAX(CH19+BZ19+CI19, 0.1)*$Q$11))/($B$13+$C$13+$F$13)</f>
        <v>0.16538973944869723</v>
      </c>
      <c r="AS19">
        <v>1689798618.0999999</v>
      </c>
      <c r="AT19">
        <v>400</v>
      </c>
      <c r="AU19">
        <v>404.411</v>
      </c>
      <c r="AV19">
        <v>12.205399999999999</v>
      </c>
      <c r="AW19">
        <v>11.395300000000001</v>
      </c>
      <c r="AX19">
        <v>403.34800000000001</v>
      </c>
      <c r="AY19">
        <v>12.359299999999999</v>
      </c>
      <c r="AZ19">
        <v>399.97699999999998</v>
      </c>
      <c r="BA19">
        <v>101.378</v>
      </c>
      <c r="BB19">
        <v>2.1905299999999999E-2</v>
      </c>
      <c r="BC19">
        <v>18.0185</v>
      </c>
      <c r="BD19">
        <v>18.029</v>
      </c>
      <c r="BE19">
        <v>999.9</v>
      </c>
      <c r="BF19">
        <v>0</v>
      </c>
      <c r="BG19">
        <v>0</v>
      </c>
      <c r="BH19">
        <v>10052.5</v>
      </c>
      <c r="BI19">
        <v>0</v>
      </c>
      <c r="BJ19">
        <v>94.635099999999994</v>
      </c>
      <c r="BK19">
        <v>-4.4101900000000001</v>
      </c>
      <c r="BL19">
        <v>404.94299999999998</v>
      </c>
      <c r="BM19">
        <v>409.072</v>
      </c>
      <c r="BN19">
        <v>0.81004600000000004</v>
      </c>
      <c r="BO19">
        <v>404.411</v>
      </c>
      <c r="BP19">
        <v>11.395300000000001</v>
      </c>
      <c r="BQ19">
        <v>1.23736</v>
      </c>
      <c r="BR19">
        <v>1.15523</v>
      </c>
      <c r="BS19">
        <v>10.0587</v>
      </c>
      <c r="BT19">
        <v>9.0368399999999998</v>
      </c>
      <c r="BU19">
        <v>1999.99</v>
      </c>
      <c r="BV19">
        <v>0.90000400000000003</v>
      </c>
      <c r="BW19">
        <v>9.9996100000000004E-2</v>
      </c>
      <c r="BX19">
        <v>0</v>
      </c>
      <c r="BY19">
        <v>2.2111000000000001</v>
      </c>
      <c r="BZ19">
        <v>0</v>
      </c>
      <c r="CA19">
        <v>3466.05</v>
      </c>
      <c r="CB19">
        <v>15438.8</v>
      </c>
      <c r="CC19">
        <v>39.311999999999998</v>
      </c>
      <c r="CD19">
        <v>40.375</v>
      </c>
      <c r="CE19">
        <v>40.436999999999998</v>
      </c>
      <c r="CF19">
        <v>38.936999999999998</v>
      </c>
      <c r="CG19">
        <v>38.311999999999998</v>
      </c>
      <c r="CH19">
        <v>1800</v>
      </c>
      <c r="CI19">
        <v>199.99</v>
      </c>
      <c r="CJ19">
        <v>0</v>
      </c>
      <c r="CK19">
        <v>1689798626.7</v>
      </c>
      <c r="CL19">
        <v>0</v>
      </c>
      <c r="CM19">
        <v>1689798500.0999999</v>
      </c>
      <c r="CN19" t="s">
        <v>353</v>
      </c>
      <c r="CO19">
        <v>1689798496.0999999</v>
      </c>
      <c r="CP19">
        <v>1689798500.0999999</v>
      </c>
      <c r="CQ19">
        <v>22</v>
      </c>
      <c r="CR19">
        <v>2.5999999999999999E-2</v>
      </c>
      <c r="CS19">
        <v>3.0000000000000001E-3</v>
      </c>
      <c r="CT19">
        <v>-3.347</v>
      </c>
      <c r="CU19">
        <v>-0.154</v>
      </c>
      <c r="CV19">
        <v>404</v>
      </c>
      <c r="CW19">
        <v>11</v>
      </c>
      <c r="CX19">
        <v>0.32</v>
      </c>
      <c r="CY19">
        <v>0.06</v>
      </c>
      <c r="CZ19">
        <v>5.4671161628349596</v>
      </c>
      <c r="DA19">
        <v>0.32941590196749398</v>
      </c>
      <c r="DB19">
        <v>6.7176999180889901E-2</v>
      </c>
      <c r="DC19">
        <v>1</v>
      </c>
      <c r="DD19">
        <v>404.43529999999998</v>
      </c>
      <c r="DE19">
        <v>0.17945864661664801</v>
      </c>
      <c r="DF19">
        <v>3.30031816648012E-2</v>
      </c>
      <c r="DG19">
        <v>-1</v>
      </c>
      <c r="DH19">
        <v>1999.9942857142901</v>
      </c>
      <c r="DI19">
        <v>0.25947126026165102</v>
      </c>
      <c r="DJ19">
        <v>8.9738850140209797E-2</v>
      </c>
      <c r="DK19">
        <v>1</v>
      </c>
      <c r="DL19">
        <v>2</v>
      </c>
      <c r="DM19">
        <v>2</v>
      </c>
      <c r="DN19" t="s">
        <v>354</v>
      </c>
      <c r="DO19">
        <v>2.7349800000000002</v>
      </c>
      <c r="DP19">
        <v>2.7605300000000002</v>
      </c>
      <c r="DQ19">
        <v>9.9175100000000002E-2</v>
      </c>
      <c r="DR19">
        <v>9.8899299999999996E-2</v>
      </c>
      <c r="DS19">
        <v>7.6441700000000001E-2</v>
      </c>
      <c r="DT19">
        <v>7.08207E-2</v>
      </c>
      <c r="DU19">
        <v>26424.9</v>
      </c>
      <c r="DV19">
        <v>27933.1</v>
      </c>
      <c r="DW19">
        <v>27439.9</v>
      </c>
      <c r="DX19">
        <v>29080.1</v>
      </c>
      <c r="DY19">
        <v>33410.800000000003</v>
      </c>
      <c r="DZ19">
        <v>36013.5</v>
      </c>
      <c r="EA19">
        <v>36688.6</v>
      </c>
      <c r="EB19">
        <v>39448.300000000003</v>
      </c>
      <c r="EC19">
        <v>1.8958299999999999</v>
      </c>
      <c r="ED19">
        <v>2.14438</v>
      </c>
      <c r="EE19">
        <v>3.6045899999999999E-2</v>
      </c>
      <c r="EF19">
        <v>0</v>
      </c>
      <c r="EG19">
        <v>17.430499999999999</v>
      </c>
      <c r="EH19">
        <v>999.9</v>
      </c>
      <c r="EI19">
        <v>46.228000000000002</v>
      </c>
      <c r="EJ19">
        <v>22.376000000000001</v>
      </c>
      <c r="EK19">
        <v>12.38</v>
      </c>
      <c r="EL19">
        <v>61.458399999999997</v>
      </c>
      <c r="EM19">
        <v>20.368600000000001</v>
      </c>
      <c r="EN19">
        <v>1</v>
      </c>
      <c r="EO19">
        <v>-0.52171199999999995</v>
      </c>
      <c r="EP19">
        <v>2.6214400000000002</v>
      </c>
      <c r="EQ19">
        <v>19.8386</v>
      </c>
      <c r="ER19">
        <v>5.2201399999999998</v>
      </c>
      <c r="ES19">
        <v>11.9201</v>
      </c>
      <c r="ET19">
        <v>4.9554999999999998</v>
      </c>
      <c r="EU19">
        <v>3.2977799999999999</v>
      </c>
      <c r="EV19">
        <v>65.400000000000006</v>
      </c>
      <c r="EW19">
        <v>132.5</v>
      </c>
      <c r="EX19">
        <v>4487.1000000000004</v>
      </c>
      <c r="EY19">
        <v>9999</v>
      </c>
      <c r="EZ19">
        <v>1.8456999999999999</v>
      </c>
      <c r="FA19">
        <v>1.8447899999999999</v>
      </c>
      <c r="FB19">
        <v>1.8506400000000001</v>
      </c>
      <c r="FC19">
        <v>1.8547400000000001</v>
      </c>
      <c r="FD19">
        <v>1.8493900000000001</v>
      </c>
      <c r="FE19">
        <v>1.8494299999999999</v>
      </c>
      <c r="FF19">
        <v>1.84941</v>
      </c>
      <c r="FG19">
        <v>1.84924</v>
      </c>
      <c r="FH19">
        <v>0</v>
      </c>
      <c r="FI19">
        <v>0</v>
      </c>
      <c r="FJ19">
        <v>0</v>
      </c>
      <c r="FK19">
        <v>0</v>
      </c>
      <c r="FL19" t="s">
        <v>355</v>
      </c>
      <c r="FM19" t="s">
        <v>356</v>
      </c>
      <c r="FN19" t="s">
        <v>357</v>
      </c>
      <c r="FO19" t="s">
        <v>357</v>
      </c>
      <c r="FP19" t="s">
        <v>357</v>
      </c>
      <c r="FQ19" t="s">
        <v>357</v>
      </c>
      <c r="FR19">
        <v>0</v>
      </c>
      <c r="FS19">
        <v>100</v>
      </c>
      <c r="FT19">
        <v>100</v>
      </c>
      <c r="FU19">
        <v>-3.3479999999999999</v>
      </c>
      <c r="FV19">
        <v>-0.15390000000000001</v>
      </c>
      <c r="FW19">
        <v>-3.34745454545447</v>
      </c>
      <c r="FX19">
        <v>0</v>
      </c>
      <c r="FY19">
        <v>0</v>
      </c>
      <c r="FZ19">
        <v>0</v>
      </c>
      <c r="GA19">
        <v>-0.15391818181818101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2</v>
      </c>
      <c r="GJ19">
        <v>2</v>
      </c>
      <c r="GK19">
        <v>1.0388200000000001</v>
      </c>
      <c r="GL19">
        <v>2.5427200000000001</v>
      </c>
      <c r="GM19">
        <v>1.4489700000000001</v>
      </c>
      <c r="GN19">
        <v>2.3107899999999999</v>
      </c>
      <c r="GO19">
        <v>1.5466299999999999</v>
      </c>
      <c r="GP19">
        <v>2.4157700000000002</v>
      </c>
      <c r="GQ19">
        <v>25.3886</v>
      </c>
      <c r="GR19">
        <v>15.235300000000001</v>
      </c>
      <c r="GS19">
        <v>18</v>
      </c>
      <c r="GT19">
        <v>379.94099999999997</v>
      </c>
      <c r="GU19">
        <v>665.76499999999999</v>
      </c>
      <c r="GV19">
        <v>14.5642</v>
      </c>
      <c r="GW19">
        <v>20.416</v>
      </c>
      <c r="GX19">
        <v>30.0002</v>
      </c>
      <c r="GY19">
        <v>20.379799999999999</v>
      </c>
      <c r="GZ19">
        <v>20.343800000000002</v>
      </c>
      <c r="HA19">
        <v>20.798500000000001</v>
      </c>
      <c r="HB19">
        <v>10</v>
      </c>
      <c r="HC19">
        <v>-30</v>
      </c>
      <c r="HD19">
        <v>14.554</v>
      </c>
      <c r="HE19">
        <v>404.42099999999999</v>
      </c>
      <c r="HF19">
        <v>0</v>
      </c>
      <c r="HG19">
        <v>101.07299999999999</v>
      </c>
      <c r="HH19">
        <v>95.873400000000004</v>
      </c>
    </row>
    <row r="20" spans="1:216" x14ac:dyDescent="0.2">
      <c r="A20">
        <v>2</v>
      </c>
      <c r="B20">
        <v>1689798679.0999999</v>
      </c>
      <c r="C20">
        <v>61</v>
      </c>
      <c r="D20" t="s">
        <v>358</v>
      </c>
      <c r="E20" t="s">
        <v>359</v>
      </c>
      <c r="F20" t="s">
        <v>348</v>
      </c>
      <c r="G20" t="s">
        <v>396</v>
      </c>
      <c r="H20" t="s">
        <v>349</v>
      </c>
      <c r="I20" t="s">
        <v>350</v>
      </c>
      <c r="J20" t="s">
        <v>351</v>
      </c>
      <c r="K20" t="s">
        <v>352</v>
      </c>
      <c r="L20">
        <v>1689798679.0999999</v>
      </c>
      <c r="M20">
        <f t="shared" si="0"/>
        <v>1.9924128882214055E-3</v>
      </c>
      <c r="N20">
        <f t="shared" si="1"/>
        <v>1.9924128882214054</v>
      </c>
      <c r="O20">
        <f t="shared" si="2"/>
        <v>10.109576034619048</v>
      </c>
      <c r="P20">
        <f t="shared" si="3"/>
        <v>399.99799999999999</v>
      </c>
      <c r="Q20">
        <f t="shared" si="4"/>
        <v>318.08136569072286</v>
      </c>
      <c r="R20">
        <f t="shared" si="5"/>
        <v>32.250635588185482</v>
      </c>
      <c r="S20">
        <f t="shared" si="6"/>
        <v>40.556257377699197</v>
      </c>
      <c r="T20">
        <f t="shared" si="7"/>
        <v>0.21629572464078367</v>
      </c>
      <c r="U20">
        <f t="shared" si="8"/>
        <v>4.4657455152157564</v>
      </c>
      <c r="V20">
        <f t="shared" si="9"/>
        <v>0.21063977293701838</v>
      </c>
      <c r="W20">
        <f t="shared" si="10"/>
        <v>0.13214570419523605</v>
      </c>
      <c r="X20">
        <f t="shared" si="11"/>
        <v>297.69822900000003</v>
      </c>
      <c r="Y20">
        <f t="shared" si="12"/>
        <v>18.829638490423726</v>
      </c>
      <c r="Z20">
        <f t="shared" si="13"/>
        <v>18.829638490423726</v>
      </c>
      <c r="AA20">
        <f t="shared" si="14"/>
        <v>2.1818460833087361</v>
      </c>
      <c r="AB20">
        <f t="shared" si="15"/>
        <v>59.836357260631502</v>
      </c>
      <c r="AC20">
        <f t="shared" si="16"/>
        <v>1.2389795796579199</v>
      </c>
      <c r="AD20">
        <f t="shared" si="17"/>
        <v>2.0706133133426712</v>
      </c>
      <c r="AE20">
        <f t="shared" si="18"/>
        <v>0.94286650365081615</v>
      </c>
      <c r="AF20">
        <f t="shared" si="19"/>
        <v>-87.865408370563983</v>
      </c>
      <c r="AG20">
        <f t="shared" si="20"/>
        <v>-200.96936196837788</v>
      </c>
      <c r="AH20">
        <f t="shared" si="21"/>
        <v>-8.9016697910758378</v>
      </c>
      <c r="AI20">
        <f t="shared" si="22"/>
        <v>-3.8211130017685946E-2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55186.357432149642</v>
      </c>
      <c r="AO20">
        <f t="shared" si="26"/>
        <v>1799.98</v>
      </c>
      <c r="AP20">
        <f t="shared" si="27"/>
        <v>1517.3828999999998</v>
      </c>
      <c r="AQ20">
        <f t="shared" si="28"/>
        <v>0.84299986666518512</v>
      </c>
      <c r="AR20">
        <f t="shared" si="29"/>
        <v>0.16538974266380738</v>
      </c>
      <c r="AS20">
        <v>1689798679.0999999</v>
      </c>
      <c r="AT20">
        <v>399.99799999999999</v>
      </c>
      <c r="AU20">
        <v>404.50400000000002</v>
      </c>
      <c r="AV20">
        <v>12.219799999999999</v>
      </c>
      <c r="AW20">
        <v>11.406700000000001</v>
      </c>
      <c r="AX20">
        <v>403.34500000000003</v>
      </c>
      <c r="AY20">
        <v>12.373699999999999</v>
      </c>
      <c r="AZ20">
        <v>400.1</v>
      </c>
      <c r="BA20">
        <v>101.36799999999999</v>
      </c>
      <c r="BB20">
        <v>2.3150400000000002E-2</v>
      </c>
      <c r="BC20">
        <v>17.994900000000001</v>
      </c>
      <c r="BD20">
        <v>18.000800000000002</v>
      </c>
      <c r="BE20">
        <v>999.9</v>
      </c>
      <c r="BF20">
        <v>0</v>
      </c>
      <c r="BG20">
        <v>0</v>
      </c>
      <c r="BH20">
        <v>9986.25</v>
      </c>
      <c r="BI20">
        <v>0</v>
      </c>
      <c r="BJ20">
        <v>93.227199999999996</v>
      </c>
      <c r="BK20">
        <v>-4.5055500000000004</v>
      </c>
      <c r="BL20">
        <v>404.94600000000003</v>
      </c>
      <c r="BM20">
        <v>409.17099999999999</v>
      </c>
      <c r="BN20">
        <v>0.81310400000000005</v>
      </c>
      <c r="BO20">
        <v>404.50400000000002</v>
      </c>
      <c r="BP20">
        <v>11.406700000000001</v>
      </c>
      <c r="BQ20">
        <v>1.2386999999999999</v>
      </c>
      <c r="BR20">
        <v>1.15628</v>
      </c>
      <c r="BS20">
        <v>10.074999999999999</v>
      </c>
      <c r="BT20">
        <v>9.0502099999999999</v>
      </c>
      <c r="BU20">
        <v>1799.98</v>
      </c>
      <c r="BV20">
        <v>0.900007</v>
      </c>
      <c r="BW20">
        <v>9.9992999999999999E-2</v>
      </c>
      <c r="BX20">
        <v>0</v>
      </c>
      <c r="BY20">
        <v>2.0911</v>
      </c>
      <c r="BZ20">
        <v>0</v>
      </c>
      <c r="CA20">
        <v>3126.25</v>
      </c>
      <c r="CB20">
        <v>13894.8</v>
      </c>
      <c r="CC20">
        <v>39.311999999999998</v>
      </c>
      <c r="CD20">
        <v>40.5</v>
      </c>
      <c r="CE20">
        <v>40.5</v>
      </c>
      <c r="CF20">
        <v>39</v>
      </c>
      <c r="CG20">
        <v>38.375</v>
      </c>
      <c r="CH20">
        <v>1619.99</v>
      </c>
      <c r="CI20">
        <v>179.99</v>
      </c>
      <c r="CJ20">
        <v>0</v>
      </c>
      <c r="CK20">
        <v>1689798687.3</v>
      </c>
      <c r="CL20">
        <v>0</v>
      </c>
      <c r="CM20">
        <v>1689798500.0999999</v>
      </c>
      <c r="CN20" t="s">
        <v>353</v>
      </c>
      <c r="CO20">
        <v>1689798496.0999999</v>
      </c>
      <c r="CP20">
        <v>1689798500.0999999</v>
      </c>
      <c r="CQ20">
        <v>22</v>
      </c>
      <c r="CR20">
        <v>2.5999999999999999E-2</v>
      </c>
      <c r="CS20">
        <v>3.0000000000000001E-3</v>
      </c>
      <c r="CT20">
        <v>-3.347</v>
      </c>
      <c r="CU20">
        <v>-0.154</v>
      </c>
      <c r="CV20">
        <v>404</v>
      </c>
      <c r="CW20">
        <v>11</v>
      </c>
      <c r="CX20">
        <v>0.32</v>
      </c>
      <c r="CY20">
        <v>0.06</v>
      </c>
      <c r="CZ20">
        <v>5.4483606220285896</v>
      </c>
      <c r="DA20">
        <v>0.122514502504766</v>
      </c>
      <c r="DB20">
        <v>3.4806030365564303E-2</v>
      </c>
      <c r="DC20">
        <v>1</v>
      </c>
      <c r="DD20">
        <v>404.41609999999997</v>
      </c>
      <c r="DE20">
        <v>-3.6180451128383299E-2</v>
      </c>
      <c r="DF20">
        <v>3.1644746799433097E-2</v>
      </c>
      <c r="DG20">
        <v>-1</v>
      </c>
      <c r="DH20">
        <v>1799.9994999999999</v>
      </c>
      <c r="DI20">
        <v>1.1020009793472899E-2</v>
      </c>
      <c r="DJ20">
        <v>1.53215534460306E-2</v>
      </c>
      <c r="DK20">
        <v>1</v>
      </c>
      <c r="DL20">
        <v>2</v>
      </c>
      <c r="DM20">
        <v>2</v>
      </c>
      <c r="DN20" t="s">
        <v>354</v>
      </c>
      <c r="DO20">
        <v>2.7353200000000002</v>
      </c>
      <c r="DP20">
        <v>2.76118</v>
      </c>
      <c r="DQ20">
        <v>9.9162E-2</v>
      </c>
      <c r="DR20">
        <v>9.8904000000000006E-2</v>
      </c>
      <c r="DS20">
        <v>7.6498300000000005E-2</v>
      </c>
      <c r="DT20">
        <v>7.0864200000000002E-2</v>
      </c>
      <c r="DU20">
        <v>26424.5</v>
      </c>
      <c r="DV20">
        <v>27931.4</v>
      </c>
      <c r="DW20">
        <v>27439.200000000001</v>
      </c>
      <c r="DX20">
        <v>29078.5</v>
      </c>
      <c r="DY20">
        <v>33407.599999999999</v>
      </c>
      <c r="DZ20">
        <v>36010.1</v>
      </c>
      <c r="EA20">
        <v>36687.4</v>
      </c>
      <c r="EB20">
        <v>39446.400000000001</v>
      </c>
      <c r="EC20">
        <v>1.89595</v>
      </c>
      <c r="ED20">
        <v>2.1436799999999998</v>
      </c>
      <c r="EE20">
        <v>3.4127400000000002E-2</v>
      </c>
      <c r="EF20">
        <v>0</v>
      </c>
      <c r="EG20">
        <v>17.434100000000001</v>
      </c>
      <c r="EH20">
        <v>999.9</v>
      </c>
      <c r="EI20">
        <v>46.215000000000003</v>
      </c>
      <c r="EJ20">
        <v>22.385999999999999</v>
      </c>
      <c r="EK20">
        <v>12.3856</v>
      </c>
      <c r="EL20">
        <v>62.348399999999998</v>
      </c>
      <c r="EM20">
        <v>20.296500000000002</v>
      </c>
      <c r="EN20">
        <v>1</v>
      </c>
      <c r="EO20">
        <v>-0.52046199999999998</v>
      </c>
      <c r="EP20">
        <v>2.36205</v>
      </c>
      <c r="EQ20">
        <v>19.862500000000001</v>
      </c>
      <c r="ER20">
        <v>5.2217799999999999</v>
      </c>
      <c r="ES20">
        <v>11.9201</v>
      </c>
      <c r="ET20">
        <v>4.9555499999999997</v>
      </c>
      <c r="EU20">
        <v>3.2977799999999999</v>
      </c>
      <c r="EV20">
        <v>65.400000000000006</v>
      </c>
      <c r="EW20">
        <v>132.5</v>
      </c>
      <c r="EX20">
        <v>4488.6000000000004</v>
      </c>
      <c r="EY20">
        <v>9999</v>
      </c>
      <c r="EZ20">
        <v>1.8461000000000001</v>
      </c>
      <c r="FA20">
        <v>1.8452</v>
      </c>
      <c r="FB20">
        <v>1.8510899999999999</v>
      </c>
      <c r="FC20">
        <v>1.8551500000000001</v>
      </c>
      <c r="FD20">
        <v>1.8498000000000001</v>
      </c>
      <c r="FE20">
        <v>1.84989</v>
      </c>
      <c r="FF20">
        <v>1.8498399999999999</v>
      </c>
      <c r="FG20">
        <v>1.84965</v>
      </c>
      <c r="FH20">
        <v>0</v>
      </c>
      <c r="FI20">
        <v>0</v>
      </c>
      <c r="FJ20">
        <v>0</v>
      </c>
      <c r="FK20">
        <v>0</v>
      </c>
      <c r="FL20" t="s">
        <v>355</v>
      </c>
      <c r="FM20" t="s">
        <v>356</v>
      </c>
      <c r="FN20" t="s">
        <v>357</v>
      </c>
      <c r="FO20" t="s">
        <v>357</v>
      </c>
      <c r="FP20" t="s">
        <v>357</v>
      </c>
      <c r="FQ20" t="s">
        <v>357</v>
      </c>
      <c r="FR20">
        <v>0</v>
      </c>
      <c r="FS20">
        <v>100</v>
      </c>
      <c r="FT20">
        <v>100</v>
      </c>
      <c r="FU20">
        <v>-3.347</v>
      </c>
      <c r="FV20">
        <v>-0.15390000000000001</v>
      </c>
      <c r="FW20">
        <v>-3.34745454545447</v>
      </c>
      <c r="FX20">
        <v>0</v>
      </c>
      <c r="FY20">
        <v>0</v>
      </c>
      <c r="FZ20">
        <v>0</v>
      </c>
      <c r="GA20">
        <v>-0.15391818181818101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3</v>
      </c>
      <c r="GJ20">
        <v>3</v>
      </c>
      <c r="GK20">
        <v>1.0388200000000001</v>
      </c>
      <c r="GL20">
        <v>2.5390600000000001</v>
      </c>
      <c r="GM20">
        <v>1.4489700000000001</v>
      </c>
      <c r="GN20">
        <v>2.3132299999999999</v>
      </c>
      <c r="GO20">
        <v>1.5466299999999999</v>
      </c>
      <c r="GP20">
        <v>2.4255399999999998</v>
      </c>
      <c r="GQ20">
        <v>25.409099999999999</v>
      </c>
      <c r="GR20">
        <v>15.244</v>
      </c>
      <c r="GS20">
        <v>18</v>
      </c>
      <c r="GT20">
        <v>380.09500000000003</v>
      </c>
      <c r="GU20">
        <v>665.30399999999997</v>
      </c>
      <c r="GV20">
        <v>14.736599999999999</v>
      </c>
      <c r="GW20">
        <v>20.434699999999999</v>
      </c>
      <c r="GX20">
        <v>30.0002</v>
      </c>
      <c r="GY20">
        <v>20.393799999999999</v>
      </c>
      <c r="GZ20">
        <v>20.357099999999999</v>
      </c>
      <c r="HA20">
        <v>20.796800000000001</v>
      </c>
      <c r="HB20">
        <v>10</v>
      </c>
      <c r="HC20">
        <v>-30</v>
      </c>
      <c r="HD20">
        <v>14.7354</v>
      </c>
      <c r="HE20">
        <v>404.54199999999997</v>
      </c>
      <c r="HF20">
        <v>0</v>
      </c>
      <c r="HG20">
        <v>101.07</v>
      </c>
      <c r="HH20">
        <v>95.868399999999994</v>
      </c>
    </row>
    <row r="21" spans="1:216" x14ac:dyDescent="0.2">
      <c r="A21">
        <v>3</v>
      </c>
      <c r="B21">
        <v>1689798740.0999999</v>
      </c>
      <c r="C21">
        <v>122</v>
      </c>
      <c r="D21" t="s">
        <v>360</v>
      </c>
      <c r="E21" t="s">
        <v>361</v>
      </c>
      <c r="F21" t="s">
        <v>348</v>
      </c>
      <c r="G21" t="s">
        <v>396</v>
      </c>
      <c r="H21" t="s">
        <v>349</v>
      </c>
      <c r="I21" t="s">
        <v>350</v>
      </c>
      <c r="J21" t="s">
        <v>351</v>
      </c>
      <c r="K21" t="s">
        <v>352</v>
      </c>
      <c r="L21">
        <v>1689798740.0999999</v>
      </c>
      <c r="M21">
        <f t="shared" si="0"/>
        <v>1.9661465133589628E-3</v>
      </c>
      <c r="N21">
        <f t="shared" si="1"/>
        <v>1.9661465133589626</v>
      </c>
      <c r="O21">
        <f t="shared" si="2"/>
        <v>9.8245622953671248</v>
      </c>
      <c r="P21">
        <f t="shared" si="3"/>
        <v>400.02800000000002</v>
      </c>
      <c r="Q21">
        <f t="shared" si="4"/>
        <v>321.77968875820778</v>
      </c>
      <c r="R21">
        <f t="shared" si="5"/>
        <v>32.626533912907711</v>
      </c>
      <c r="S21">
        <f t="shared" si="6"/>
        <v>40.560444192361203</v>
      </c>
      <c r="T21">
        <f t="shared" si="7"/>
        <v>0.22043207136084148</v>
      </c>
      <c r="U21">
        <f t="shared" si="8"/>
        <v>4.4797563259292001</v>
      </c>
      <c r="V21">
        <f t="shared" si="9"/>
        <v>0.21457872664568256</v>
      </c>
      <c r="W21">
        <f t="shared" si="10"/>
        <v>0.13462465788047173</v>
      </c>
      <c r="X21">
        <f t="shared" si="11"/>
        <v>248.122287</v>
      </c>
      <c r="Y21">
        <f t="shared" si="12"/>
        <v>18.622807557023183</v>
      </c>
      <c r="Z21">
        <f t="shared" si="13"/>
        <v>18.622807557023183</v>
      </c>
      <c r="AA21">
        <f t="shared" si="14"/>
        <v>2.1538076661614762</v>
      </c>
      <c r="AB21">
        <f t="shared" si="15"/>
        <v>59.946590486088667</v>
      </c>
      <c r="AC21">
        <f t="shared" si="16"/>
        <v>1.2403022627992499</v>
      </c>
      <c r="AD21">
        <f t="shared" si="17"/>
        <v>2.0690121869184153</v>
      </c>
      <c r="AE21">
        <f t="shared" si="18"/>
        <v>0.9135054033622263</v>
      </c>
      <c r="AF21">
        <f t="shared" si="19"/>
        <v>-86.707061239130255</v>
      </c>
      <c r="AG21">
        <f t="shared" si="20"/>
        <v>-154.61820638893653</v>
      </c>
      <c r="AH21">
        <f t="shared" si="21"/>
        <v>-6.8194840622933173</v>
      </c>
      <c r="AI21">
        <f t="shared" si="22"/>
        <v>-2.2464690360095574E-2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55415.261315357988</v>
      </c>
      <c r="AO21">
        <f t="shared" si="26"/>
        <v>1500.23</v>
      </c>
      <c r="AP21">
        <f t="shared" si="27"/>
        <v>1264.6934999999999</v>
      </c>
      <c r="AQ21">
        <f t="shared" si="28"/>
        <v>0.84299974003986045</v>
      </c>
      <c r="AR21">
        <f t="shared" si="29"/>
        <v>0.16538949827693086</v>
      </c>
      <c r="AS21">
        <v>1689798740.0999999</v>
      </c>
      <c r="AT21">
        <v>400.02800000000002</v>
      </c>
      <c r="AU21">
        <v>404.411</v>
      </c>
      <c r="AV21">
        <v>12.2325</v>
      </c>
      <c r="AW21">
        <v>11.430300000000001</v>
      </c>
      <c r="AX21">
        <v>403.375</v>
      </c>
      <c r="AY21">
        <v>12.3864</v>
      </c>
      <c r="AZ21">
        <v>400.185</v>
      </c>
      <c r="BA21">
        <v>101.37</v>
      </c>
      <c r="BB21">
        <v>2.40129E-2</v>
      </c>
      <c r="BC21">
        <v>17.982600000000001</v>
      </c>
      <c r="BD21">
        <v>17.9419</v>
      </c>
      <c r="BE21">
        <v>999.9</v>
      </c>
      <c r="BF21">
        <v>0</v>
      </c>
      <c r="BG21">
        <v>0</v>
      </c>
      <c r="BH21">
        <v>10028.799999999999</v>
      </c>
      <c r="BI21">
        <v>0</v>
      </c>
      <c r="BJ21">
        <v>94.670599999999993</v>
      </c>
      <c r="BK21">
        <v>-4.3825399999999997</v>
      </c>
      <c r="BL21">
        <v>404.98200000000003</v>
      </c>
      <c r="BM21">
        <v>409.08699999999999</v>
      </c>
      <c r="BN21">
        <v>0.80222199999999999</v>
      </c>
      <c r="BO21">
        <v>404.411</v>
      </c>
      <c r="BP21">
        <v>11.430300000000001</v>
      </c>
      <c r="BQ21">
        <v>1.2400100000000001</v>
      </c>
      <c r="BR21">
        <v>1.15869</v>
      </c>
      <c r="BS21">
        <v>10.0908</v>
      </c>
      <c r="BT21">
        <v>9.0810899999999997</v>
      </c>
      <c r="BU21">
        <v>1500.23</v>
      </c>
      <c r="BV21">
        <v>0.90000800000000003</v>
      </c>
      <c r="BW21">
        <v>9.9991700000000003E-2</v>
      </c>
      <c r="BX21">
        <v>0</v>
      </c>
      <c r="BY21">
        <v>2.3047</v>
      </c>
      <c r="BZ21">
        <v>0</v>
      </c>
      <c r="CA21">
        <v>2629.27</v>
      </c>
      <c r="CB21">
        <v>11580.9</v>
      </c>
      <c r="CC21">
        <v>39.125</v>
      </c>
      <c r="CD21">
        <v>40.561999999999998</v>
      </c>
      <c r="CE21">
        <v>40.5</v>
      </c>
      <c r="CF21">
        <v>39</v>
      </c>
      <c r="CG21">
        <v>38.311999999999998</v>
      </c>
      <c r="CH21">
        <v>1350.22</v>
      </c>
      <c r="CI21">
        <v>150.01</v>
      </c>
      <c r="CJ21">
        <v>0</v>
      </c>
      <c r="CK21">
        <v>1689798748.5</v>
      </c>
      <c r="CL21">
        <v>0</v>
      </c>
      <c r="CM21">
        <v>1689798500.0999999</v>
      </c>
      <c r="CN21" t="s">
        <v>353</v>
      </c>
      <c r="CO21">
        <v>1689798496.0999999</v>
      </c>
      <c r="CP21">
        <v>1689798500.0999999</v>
      </c>
      <c r="CQ21">
        <v>22</v>
      </c>
      <c r="CR21">
        <v>2.5999999999999999E-2</v>
      </c>
      <c r="CS21">
        <v>3.0000000000000001E-3</v>
      </c>
      <c r="CT21">
        <v>-3.347</v>
      </c>
      <c r="CU21">
        <v>-0.154</v>
      </c>
      <c r="CV21">
        <v>404</v>
      </c>
      <c r="CW21">
        <v>11</v>
      </c>
      <c r="CX21">
        <v>0.32</v>
      </c>
      <c r="CY21">
        <v>0.06</v>
      </c>
      <c r="CZ21">
        <v>5.4416305711748496</v>
      </c>
      <c r="DA21">
        <v>0.29355978029518998</v>
      </c>
      <c r="DB21">
        <v>4.33683497265255E-2</v>
      </c>
      <c r="DC21">
        <v>1</v>
      </c>
      <c r="DD21">
        <v>404.40923809523798</v>
      </c>
      <c r="DE21">
        <v>0.103948051948529</v>
      </c>
      <c r="DF21">
        <v>2.58565728254192E-2</v>
      </c>
      <c r="DG21">
        <v>-1</v>
      </c>
      <c r="DH21">
        <v>1500.04904761905</v>
      </c>
      <c r="DI21">
        <v>-6.4627392082317006E-2</v>
      </c>
      <c r="DJ21">
        <v>0.154084230579804</v>
      </c>
      <c r="DK21">
        <v>1</v>
      </c>
      <c r="DL21">
        <v>2</v>
      </c>
      <c r="DM21">
        <v>2</v>
      </c>
      <c r="DN21" t="s">
        <v>354</v>
      </c>
      <c r="DO21">
        <v>2.7355299999999998</v>
      </c>
      <c r="DP21">
        <v>2.76241</v>
      </c>
      <c r="DQ21">
        <v>9.9164199999999994E-2</v>
      </c>
      <c r="DR21">
        <v>9.8883600000000002E-2</v>
      </c>
      <c r="DS21">
        <v>7.65541E-2</v>
      </c>
      <c r="DT21">
        <v>7.0970400000000003E-2</v>
      </c>
      <c r="DU21">
        <v>26423.1</v>
      </c>
      <c r="DV21">
        <v>27930.9</v>
      </c>
      <c r="DW21">
        <v>27437.9</v>
      </c>
      <c r="DX21">
        <v>29077.4</v>
      </c>
      <c r="DY21">
        <v>33404</v>
      </c>
      <c r="DZ21">
        <v>36004.6</v>
      </c>
      <c r="EA21">
        <v>36685.699999999997</v>
      </c>
      <c r="EB21">
        <v>39444.800000000003</v>
      </c>
      <c r="EC21">
        <v>1.8964799999999999</v>
      </c>
      <c r="ED21">
        <v>2.1427800000000001</v>
      </c>
      <c r="EE21">
        <v>3.4537199999999997E-2</v>
      </c>
      <c r="EF21">
        <v>0</v>
      </c>
      <c r="EG21">
        <v>17.368300000000001</v>
      </c>
      <c r="EH21">
        <v>999.9</v>
      </c>
      <c r="EI21">
        <v>46.215000000000003</v>
      </c>
      <c r="EJ21">
        <v>22.416</v>
      </c>
      <c r="EK21">
        <v>12.4087</v>
      </c>
      <c r="EL21">
        <v>62.3384</v>
      </c>
      <c r="EM21">
        <v>20.424700000000001</v>
      </c>
      <c r="EN21">
        <v>1</v>
      </c>
      <c r="EO21">
        <v>-0.51858000000000004</v>
      </c>
      <c r="EP21">
        <v>2.1271800000000001</v>
      </c>
      <c r="EQ21">
        <v>19.875499999999999</v>
      </c>
      <c r="ER21">
        <v>5.2211800000000004</v>
      </c>
      <c r="ES21">
        <v>11.920199999999999</v>
      </c>
      <c r="ET21">
        <v>4.9553500000000001</v>
      </c>
      <c r="EU21">
        <v>3.2975699999999999</v>
      </c>
      <c r="EV21">
        <v>65.400000000000006</v>
      </c>
      <c r="EW21">
        <v>132.5</v>
      </c>
      <c r="EX21">
        <v>4489.8999999999996</v>
      </c>
      <c r="EY21">
        <v>9999</v>
      </c>
      <c r="EZ21">
        <v>1.8460099999999999</v>
      </c>
      <c r="FA21">
        <v>1.8450899999999999</v>
      </c>
      <c r="FB21">
        <v>1.85094</v>
      </c>
      <c r="FC21">
        <v>1.8550199999999999</v>
      </c>
      <c r="FD21">
        <v>1.8496699999999999</v>
      </c>
      <c r="FE21">
        <v>1.84981</v>
      </c>
      <c r="FF21">
        <v>1.8497300000000001</v>
      </c>
      <c r="FG21">
        <v>1.84954</v>
      </c>
      <c r="FH21">
        <v>0</v>
      </c>
      <c r="FI21">
        <v>0</v>
      </c>
      <c r="FJ21">
        <v>0</v>
      </c>
      <c r="FK21">
        <v>0</v>
      </c>
      <c r="FL21" t="s">
        <v>355</v>
      </c>
      <c r="FM21" t="s">
        <v>356</v>
      </c>
      <c r="FN21" t="s">
        <v>357</v>
      </c>
      <c r="FO21" t="s">
        <v>357</v>
      </c>
      <c r="FP21" t="s">
        <v>357</v>
      </c>
      <c r="FQ21" t="s">
        <v>357</v>
      </c>
      <c r="FR21">
        <v>0</v>
      </c>
      <c r="FS21">
        <v>100</v>
      </c>
      <c r="FT21">
        <v>100</v>
      </c>
      <c r="FU21">
        <v>-3.347</v>
      </c>
      <c r="FV21">
        <v>-0.15390000000000001</v>
      </c>
      <c r="FW21">
        <v>-3.34745454545447</v>
      </c>
      <c r="FX21">
        <v>0</v>
      </c>
      <c r="FY21">
        <v>0</v>
      </c>
      <c r="FZ21">
        <v>0</v>
      </c>
      <c r="GA21">
        <v>-0.15391818181818101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4.0999999999999996</v>
      </c>
      <c r="GJ21">
        <v>4</v>
      </c>
      <c r="GK21">
        <v>1.0388200000000001</v>
      </c>
      <c r="GL21">
        <v>2.5341800000000001</v>
      </c>
      <c r="GM21">
        <v>1.4477500000000001</v>
      </c>
      <c r="GN21">
        <v>2.3120099999999999</v>
      </c>
      <c r="GO21">
        <v>1.5466299999999999</v>
      </c>
      <c r="GP21">
        <v>2.4267599999999998</v>
      </c>
      <c r="GQ21">
        <v>25.429600000000001</v>
      </c>
      <c r="GR21">
        <v>15.235300000000001</v>
      </c>
      <c r="GS21">
        <v>18</v>
      </c>
      <c r="GT21">
        <v>380.48399999999998</v>
      </c>
      <c r="GU21">
        <v>664.76199999999994</v>
      </c>
      <c r="GV21">
        <v>14.945499999999999</v>
      </c>
      <c r="GW21">
        <v>20.463000000000001</v>
      </c>
      <c r="GX21">
        <v>30.000299999999999</v>
      </c>
      <c r="GY21">
        <v>20.415099999999999</v>
      </c>
      <c r="GZ21">
        <v>20.3779</v>
      </c>
      <c r="HA21">
        <v>20.795500000000001</v>
      </c>
      <c r="HB21">
        <v>10</v>
      </c>
      <c r="HC21">
        <v>-30</v>
      </c>
      <c r="HD21">
        <v>14.947100000000001</v>
      </c>
      <c r="HE21">
        <v>404.37700000000001</v>
      </c>
      <c r="HF21">
        <v>0</v>
      </c>
      <c r="HG21">
        <v>101.065</v>
      </c>
      <c r="HH21">
        <v>95.864800000000002</v>
      </c>
    </row>
    <row r="22" spans="1:216" x14ac:dyDescent="0.2">
      <c r="A22">
        <v>4</v>
      </c>
      <c r="B22">
        <v>1689798801.0999999</v>
      </c>
      <c r="C22">
        <v>183</v>
      </c>
      <c r="D22" t="s">
        <v>362</v>
      </c>
      <c r="E22" t="s">
        <v>363</v>
      </c>
      <c r="F22" t="s">
        <v>348</v>
      </c>
      <c r="G22" t="s">
        <v>396</v>
      </c>
      <c r="H22" t="s">
        <v>349</v>
      </c>
      <c r="I22" t="s">
        <v>350</v>
      </c>
      <c r="J22" t="s">
        <v>351</v>
      </c>
      <c r="K22" t="s">
        <v>352</v>
      </c>
      <c r="L22">
        <v>1689798801.0999999</v>
      </c>
      <c r="M22">
        <f t="shared" si="0"/>
        <v>1.9512509510684641E-3</v>
      </c>
      <c r="N22">
        <f t="shared" si="1"/>
        <v>1.9512509510684641</v>
      </c>
      <c r="O22">
        <f t="shared" si="2"/>
        <v>9.55663219288836</v>
      </c>
      <c r="P22">
        <f t="shared" si="3"/>
        <v>400.05099999999999</v>
      </c>
      <c r="Q22">
        <f t="shared" si="4"/>
        <v>325.03648821949696</v>
      </c>
      <c r="R22">
        <f t="shared" si="5"/>
        <v>32.955807795792111</v>
      </c>
      <c r="S22">
        <f t="shared" si="6"/>
        <v>40.561611826212193</v>
      </c>
      <c r="T22">
        <f t="shared" si="7"/>
        <v>0.22413964769531042</v>
      </c>
      <c r="U22">
        <f t="shared" si="8"/>
        <v>4.4669754925557541</v>
      </c>
      <c r="V22">
        <f t="shared" si="9"/>
        <v>0.21807385195952572</v>
      </c>
      <c r="W22">
        <f t="shared" si="10"/>
        <v>0.136827472108592</v>
      </c>
      <c r="X22">
        <f t="shared" si="11"/>
        <v>206.74591799999999</v>
      </c>
      <c r="Y22">
        <f t="shared" si="12"/>
        <v>18.478713814579503</v>
      </c>
      <c r="Z22">
        <f t="shared" si="13"/>
        <v>18.478713814579503</v>
      </c>
      <c r="AA22">
        <f t="shared" si="14"/>
        <v>2.1344612435710566</v>
      </c>
      <c r="AB22">
        <f t="shared" si="15"/>
        <v>59.9850514988062</v>
      </c>
      <c r="AC22">
        <f t="shared" si="16"/>
        <v>1.2423553143668198</v>
      </c>
      <c r="AD22">
        <f t="shared" si="17"/>
        <v>2.0711081899988777</v>
      </c>
      <c r="AE22">
        <f t="shared" si="18"/>
        <v>0.89210592920423681</v>
      </c>
      <c r="AF22">
        <f t="shared" si="19"/>
        <v>-86.050166942119262</v>
      </c>
      <c r="AG22">
        <f t="shared" si="20"/>
        <v>-115.59864659876997</v>
      </c>
      <c r="AH22">
        <f t="shared" si="21"/>
        <v>-5.1097301457285003</v>
      </c>
      <c r="AI22">
        <f t="shared" si="22"/>
        <v>-1.2625686617738552E-2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55205.518658783374</v>
      </c>
      <c r="AO22">
        <f t="shared" si="26"/>
        <v>1250.06</v>
      </c>
      <c r="AP22">
        <f t="shared" si="27"/>
        <v>1053.7997999999998</v>
      </c>
      <c r="AQ22">
        <f t="shared" si="28"/>
        <v>0.84299937602995045</v>
      </c>
      <c r="AR22">
        <f t="shared" si="29"/>
        <v>0.16538879573780457</v>
      </c>
      <c r="AS22">
        <v>1689798801.0999999</v>
      </c>
      <c r="AT22">
        <v>400.05099999999999</v>
      </c>
      <c r="AU22">
        <v>404.32299999999998</v>
      </c>
      <c r="AV22">
        <v>12.2531</v>
      </c>
      <c r="AW22">
        <v>11.4566</v>
      </c>
      <c r="AX22">
        <v>403.399</v>
      </c>
      <c r="AY22">
        <v>12.407</v>
      </c>
      <c r="AZ22">
        <v>399.98700000000002</v>
      </c>
      <c r="BA22">
        <v>101.36799999999999</v>
      </c>
      <c r="BB22">
        <v>2.31022E-2</v>
      </c>
      <c r="BC22">
        <v>17.998699999999999</v>
      </c>
      <c r="BD22">
        <v>17.9283</v>
      </c>
      <c r="BE22">
        <v>999.9</v>
      </c>
      <c r="BF22">
        <v>0</v>
      </c>
      <c r="BG22">
        <v>0</v>
      </c>
      <c r="BH22">
        <v>9990</v>
      </c>
      <c r="BI22">
        <v>0</v>
      </c>
      <c r="BJ22">
        <v>93.801900000000003</v>
      </c>
      <c r="BK22">
        <v>-4.2721299999999998</v>
      </c>
      <c r="BL22">
        <v>405.01400000000001</v>
      </c>
      <c r="BM22">
        <v>409.00900000000001</v>
      </c>
      <c r="BN22">
        <v>0.79649499999999995</v>
      </c>
      <c r="BO22">
        <v>404.32299999999998</v>
      </c>
      <c r="BP22">
        <v>11.4566</v>
      </c>
      <c r="BQ22">
        <v>1.24207</v>
      </c>
      <c r="BR22">
        <v>1.16133</v>
      </c>
      <c r="BS22">
        <v>10.115500000000001</v>
      </c>
      <c r="BT22">
        <v>9.1148199999999999</v>
      </c>
      <c r="BU22">
        <v>1250.06</v>
      </c>
      <c r="BV22">
        <v>0.90001799999999998</v>
      </c>
      <c r="BW22">
        <v>9.9982100000000004E-2</v>
      </c>
      <c r="BX22">
        <v>0</v>
      </c>
      <c r="BY22">
        <v>2.3736999999999999</v>
      </c>
      <c r="BZ22">
        <v>0</v>
      </c>
      <c r="CA22">
        <v>2218.34</v>
      </c>
      <c r="CB22">
        <v>9649.75</v>
      </c>
      <c r="CC22">
        <v>38.811999999999998</v>
      </c>
      <c r="CD22">
        <v>40.686999999999998</v>
      </c>
      <c r="CE22">
        <v>40.436999999999998</v>
      </c>
      <c r="CF22">
        <v>39.061999999999998</v>
      </c>
      <c r="CG22">
        <v>38.125</v>
      </c>
      <c r="CH22">
        <v>1125.08</v>
      </c>
      <c r="CI22">
        <v>124.98</v>
      </c>
      <c r="CJ22">
        <v>0</v>
      </c>
      <c r="CK22">
        <v>1689798809.7</v>
      </c>
      <c r="CL22">
        <v>0</v>
      </c>
      <c r="CM22">
        <v>1689798500.0999999</v>
      </c>
      <c r="CN22" t="s">
        <v>353</v>
      </c>
      <c r="CO22">
        <v>1689798496.0999999</v>
      </c>
      <c r="CP22">
        <v>1689798500.0999999</v>
      </c>
      <c r="CQ22">
        <v>22</v>
      </c>
      <c r="CR22">
        <v>2.5999999999999999E-2</v>
      </c>
      <c r="CS22">
        <v>3.0000000000000001E-3</v>
      </c>
      <c r="CT22">
        <v>-3.347</v>
      </c>
      <c r="CU22">
        <v>-0.154</v>
      </c>
      <c r="CV22">
        <v>404</v>
      </c>
      <c r="CW22">
        <v>11</v>
      </c>
      <c r="CX22">
        <v>0.32</v>
      </c>
      <c r="CY22">
        <v>0.06</v>
      </c>
      <c r="CZ22">
        <v>5.4470864761144702</v>
      </c>
      <c r="DA22">
        <v>0.119378156263868</v>
      </c>
      <c r="DB22">
        <v>5.3230751451398502E-2</v>
      </c>
      <c r="DC22">
        <v>1</v>
      </c>
      <c r="DD22">
        <v>404.40371428571399</v>
      </c>
      <c r="DE22">
        <v>0.32579220779204698</v>
      </c>
      <c r="DF22">
        <v>4.29918517829571E-2</v>
      </c>
      <c r="DG22">
        <v>-1</v>
      </c>
      <c r="DH22">
        <v>1250.0033333333299</v>
      </c>
      <c r="DI22">
        <v>0.15178587662731899</v>
      </c>
      <c r="DJ22">
        <v>0.116755068548392</v>
      </c>
      <c r="DK22">
        <v>1</v>
      </c>
      <c r="DL22">
        <v>2</v>
      </c>
      <c r="DM22">
        <v>2</v>
      </c>
      <c r="DN22" t="s">
        <v>354</v>
      </c>
      <c r="DO22">
        <v>2.7349199999999998</v>
      </c>
      <c r="DP22">
        <v>2.7611599999999998</v>
      </c>
      <c r="DQ22">
        <v>9.9159300000000006E-2</v>
      </c>
      <c r="DR22">
        <v>9.8858799999999997E-2</v>
      </c>
      <c r="DS22">
        <v>7.6641699999999993E-2</v>
      </c>
      <c r="DT22">
        <v>7.1085400000000007E-2</v>
      </c>
      <c r="DU22">
        <v>26420.799999999999</v>
      </c>
      <c r="DV22">
        <v>27930.1</v>
      </c>
      <c r="DW22">
        <v>27435.5</v>
      </c>
      <c r="DX22">
        <v>29076</v>
      </c>
      <c r="DY22">
        <v>33398.300000000003</v>
      </c>
      <c r="DZ22">
        <v>35998.300000000003</v>
      </c>
      <c r="EA22">
        <v>36682.9</v>
      </c>
      <c r="EB22">
        <v>39442.800000000003</v>
      </c>
      <c r="EC22">
        <v>1.89575</v>
      </c>
      <c r="ED22">
        <v>2.14235</v>
      </c>
      <c r="EE22">
        <v>3.82476E-2</v>
      </c>
      <c r="EF22">
        <v>0</v>
      </c>
      <c r="EG22">
        <v>17.293099999999999</v>
      </c>
      <c r="EH22">
        <v>999.9</v>
      </c>
      <c r="EI22">
        <v>46.24</v>
      </c>
      <c r="EJ22">
        <v>22.457000000000001</v>
      </c>
      <c r="EK22">
        <v>12.444599999999999</v>
      </c>
      <c r="EL22">
        <v>62.478400000000001</v>
      </c>
      <c r="EM22">
        <v>20.6571</v>
      </c>
      <c r="EN22">
        <v>1</v>
      </c>
      <c r="EO22">
        <v>-0.51614599999999999</v>
      </c>
      <c r="EP22">
        <v>2.05078</v>
      </c>
      <c r="EQ22">
        <v>19.889900000000001</v>
      </c>
      <c r="ER22">
        <v>5.2214799999999997</v>
      </c>
      <c r="ES22">
        <v>11.9201</v>
      </c>
      <c r="ET22">
        <v>4.9555999999999996</v>
      </c>
      <c r="EU22">
        <v>3.2978800000000001</v>
      </c>
      <c r="EV22">
        <v>65.400000000000006</v>
      </c>
      <c r="EW22">
        <v>132.5</v>
      </c>
      <c r="EX22">
        <v>4491.5</v>
      </c>
      <c r="EY22">
        <v>9999</v>
      </c>
      <c r="EZ22">
        <v>1.8457399999999999</v>
      </c>
      <c r="FA22">
        <v>1.84483</v>
      </c>
      <c r="FB22">
        <v>1.8507100000000001</v>
      </c>
      <c r="FC22">
        <v>1.8548100000000001</v>
      </c>
      <c r="FD22">
        <v>1.8494200000000001</v>
      </c>
      <c r="FE22">
        <v>1.8495200000000001</v>
      </c>
      <c r="FF22">
        <v>1.84948</v>
      </c>
      <c r="FG22">
        <v>1.8493200000000001</v>
      </c>
      <c r="FH22">
        <v>0</v>
      </c>
      <c r="FI22">
        <v>0</v>
      </c>
      <c r="FJ22">
        <v>0</v>
      </c>
      <c r="FK22">
        <v>0</v>
      </c>
      <c r="FL22" t="s">
        <v>355</v>
      </c>
      <c r="FM22" t="s">
        <v>356</v>
      </c>
      <c r="FN22" t="s">
        <v>357</v>
      </c>
      <c r="FO22" t="s">
        <v>357</v>
      </c>
      <c r="FP22" t="s">
        <v>357</v>
      </c>
      <c r="FQ22" t="s">
        <v>357</v>
      </c>
      <c r="FR22">
        <v>0</v>
      </c>
      <c r="FS22">
        <v>100</v>
      </c>
      <c r="FT22">
        <v>100</v>
      </c>
      <c r="FU22">
        <v>-3.3479999999999999</v>
      </c>
      <c r="FV22">
        <v>-0.15390000000000001</v>
      </c>
      <c r="FW22">
        <v>-3.34745454545447</v>
      </c>
      <c r="FX22">
        <v>0</v>
      </c>
      <c r="FY22">
        <v>0</v>
      </c>
      <c r="FZ22">
        <v>0</v>
      </c>
      <c r="GA22">
        <v>-0.15391818181818101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5.0999999999999996</v>
      </c>
      <c r="GJ22">
        <v>5</v>
      </c>
      <c r="GK22">
        <v>1.0388200000000001</v>
      </c>
      <c r="GL22">
        <v>2.5439500000000002</v>
      </c>
      <c r="GM22">
        <v>1.4489700000000001</v>
      </c>
      <c r="GN22">
        <v>2.3107899999999999</v>
      </c>
      <c r="GO22">
        <v>1.5466299999999999</v>
      </c>
      <c r="GP22">
        <v>2.4011200000000001</v>
      </c>
      <c r="GQ22">
        <v>25.470600000000001</v>
      </c>
      <c r="GR22">
        <v>15.2265</v>
      </c>
      <c r="GS22">
        <v>18</v>
      </c>
      <c r="GT22">
        <v>380.34300000000002</v>
      </c>
      <c r="GU22">
        <v>664.71500000000003</v>
      </c>
      <c r="GV22">
        <v>15.1411</v>
      </c>
      <c r="GW22">
        <v>20.496500000000001</v>
      </c>
      <c r="GX22">
        <v>30.000299999999999</v>
      </c>
      <c r="GY22">
        <v>20.4422</v>
      </c>
      <c r="GZ22">
        <v>20.403099999999998</v>
      </c>
      <c r="HA22">
        <v>20.792200000000001</v>
      </c>
      <c r="HB22">
        <v>10</v>
      </c>
      <c r="HC22">
        <v>-30</v>
      </c>
      <c r="HD22">
        <v>15.138400000000001</v>
      </c>
      <c r="HE22">
        <v>404.30799999999999</v>
      </c>
      <c r="HF22">
        <v>0</v>
      </c>
      <c r="HG22">
        <v>101.057</v>
      </c>
      <c r="HH22">
        <v>95.86</v>
      </c>
    </row>
    <row r="23" spans="1:216" x14ac:dyDescent="0.2">
      <c r="A23">
        <v>5</v>
      </c>
      <c r="B23">
        <v>1689798862.0999999</v>
      </c>
      <c r="C23">
        <v>244</v>
      </c>
      <c r="D23" t="s">
        <v>364</v>
      </c>
      <c r="E23" t="s">
        <v>365</v>
      </c>
      <c r="F23" t="s">
        <v>348</v>
      </c>
      <c r="G23" t="s">
        <v>396</v>
      </c>
      <c r="H23" t="s">
        <v>349</v>
      </c>
      <c r="I23" t="s">
        <v>350</v>
      </c>
      <c r="J23" t="s">
        <v>351</v>
      </c>
      <c r="K23" t="s">
        <v>352</v>
      </c>
      <c r="L23">
        <v>1689798862.0999999</v>
      </c>
      <c r="M23">
        <f t="shared" si="0"/>
        <v>1.9150180350885968E-3</v>
      </c>
      <c r="N23">
        <f t="shared" si="1"/>
        <v>1.9150180350885968</v>
      </c>
      <c r="O23">
        <f t="shared" si="2"/>
        <v>9.6368349076042605</v>
      </c>
      <c r="P23">
        <f t="shared" si="3"/>
        <v>399.97699999999998</v>
      </c>
      <c r="Q23">
        <f t="shared" si="4"/>
        <v>325.26101571512783</v>
      </c>
      <c r="R23">
        <f t="shared" si="5"/>
        <v>32.978359417243716</v>
      </c>
      <c r="S23">
        <f t="shared" si="6"/>
        <v>40.553846379744293</v>
      </c>
      <c r="T23">
        <f t="shared" si="7"/>
        <v>0.2265557797925257</v>
      </c>
      <c r="U23">
        <f t="shared" si="8"/>
        <v>4.4751385572411291</v>
      </c>
      <c r="V23">
        <f t="shared" si="9"/>
        <v>0.22037142061062714</v>
      </c>
      <c r="W23">
        <f t="shared" si="10"/>
        <v>0.13827371674750469</v>
      </c>
      <c r="X23">
        <f t="shared" si="11"/>
        <v>165.41234399999999</v>
      </c>
      <c r="Y23">
        <f t="shared" si="12"/>
        <v>18.29632344169627</v>
      </c>
      <c r="Z23">
        <f t="shared" si="13"/>
        <v>18.29632344169627</v>
      </c>
      <c r="AA23">
        <f t="shared" si="14"/>
        <v>2.1101916562861223</v>
      </c>
      <c r="AB23">
        <f t="shared" si="15"/>
        <v>60.139234376124975</v>
      </c>
      <c r="AC23">
        <f t="shared" si="16"/>
        <v>1.2436856265431699</v>
      </c>
      <c r="AD23">
        <f t="shared" si="17"/>
        <v>2.0680104085876225</v>
      </c>
      <c r="AE23">
        <f t="shared" si="18"/>
        <v>0.86650602974295232</v>
      </c>
      <c r="AF23">
        <f t="shared" si="19"/>
        <v>-84.452295347407116</v>
      </c>
      <c r="AG23">
        <f t="shared" si="20"/>
        <v>-77.547799134882297</v>
      </c>
      <c r="AH23">
        <f t="shared" si="21"/>
        <v>-3.417907659899929</v>
      </c>
      <c r="AI23">
        <f t="shared" si="22"/>
        <v>-5.6581421893469042E-3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55341.98925478512</v>
      </c>
      <c r="AO23">
        <f t="shared" si="26"/>
        <v>1000.14</v>
      </c>
      <c r="AP23">
        <f t="shared" si="27"/>
        <v>843.11760000000004</v>
      </c>
      <c r="AQ23">
        <f t="shared" si="28"/>
        <v>0.84299958005879183</v>
      </c>
      <c r="AR23">
        <f t="shared" si="29"/>
        <v>0.16538918951346812</v>
      </c>
      <c r="AS23">
        <v>1689798862.0999999</v>
      </c>
      <c r="AT23">
        <v>399.97699999999998</v>
      </c>
      <c r="AU23">
        <v>404.27499999999998</v>
      </c>
      <c r="AV23">
        <v>12.266299999999999</v>
      </c>
      <c r="AW23">
        <v>11.4848</v>
      </c>
      <c r="AX23">
        <v>403.32400000000001</v>
      </c>
      <c r="AY23">
        <v>12.420299999999999</v>
      </c>
      <c r="AZ23">
        <v>400.089</v>
      </c>
      <c r="BA23">
        <v>101.367</v>
      </c>
      <c r="BB23">
        <v>2.3445899999999999E-2</v>
      </c>
      <c r="BC23">
        <v>17.974900000000002</v>
      </c>
      <c r="BD23">
        <v>17.8443</v>
      </c>
      <c r="BE23">
        <v>999.9</v>
      </c>
      <c r="BF23">
        <v>0</v>
      </c>
      <c r="BG23">
        <v>0</v>
      </c>
      <c r="BH23">
        <v>10015</v>
      </c>
      <c r="BI23">
        <v>0</v>
      </c>
      <c r="BJ23">
        <v>94.222999999999999</v>
      </c>
      <c r="BK23">
        <v>-4.2984299999999998</v>
      </c>
      <c r="BL23">
        <v>404.94400000000002</v>
      </c>
      <c r="BM23">
        <v>408.97199999999998</v>
      </c>
      <c r="BN23">
        <v>0.78156899999999996</v>
      </c>
      <c r="BO23">
        <v>404.27499999999998</v>
      </c>
      <c r="BP23">
        <v>11.4848</v>
      </c>
      <c r="BQ23">
        <v>1.2434099999999999</v>
      </c>
      <c r="BR23">
        <v>1.16418</v>
      </c>
      <c r="BS23">
        <v>10.131600000000001</v>
      </c>
      <c r="BT23">
        <v>9.1512100000000007</v>
      </c>
      <c r="BU23">
        <v>1000.14</v>
      </c>
      <c r="BV23">
        <v>0.90001200000000003</v>
      </c>
      <c r="BW23">
        <v>9.9987999999999994E-2</v>
      </c>
      <c r="BX23">
        <v>0</v>
      </c>
      <c r="BY23">
        <v>2.3304999999999998</v>
      </c>
      <c r="BZ23">
        <v>0</v>
      </c>
      <c r="CA23">
        <v>1817.44</v>
      </c>
      <c r="CB23">
        <v>7720.53</v>
      </c>
      <c r="CC23">
        <v>38.436999999999998</v>
      </c>
      <c r="CD23">
        <v>40.686999999999998</v>
      </c>
      <c r="CE23">
        <v>40.311999999999998</v>
      </c>
      <c r="CF23">
        <v>39.125</v>
      </c>
      <c r="CG23">
        <v>37.875</v>
      </c>
      <c r="CH23">
        <v>900.14</v>
      </c>
      <c r="CI23">
        <v>100</v>
      </c>
      <c r="CJ23">
        <v>0</v>
      </c>
      <c r="CK23">
        <v>1689798870.3</v>
      </c>
      <c r="CL23">
        <v>0</v>
      </c>
      <c r="CM23">
        <v>1689798500.0999999</v>
      </c>
      <c r="CN23" t="s">
        <v>353</v>
      </c>
      <c r="CO23">
        <v>1689798496.0999999</v>
      </c>
      <c r="CP23">
        <v>1689798500.0999999</v>
      </c>
      <c r="CQ23">
        <v>22</v>
      </c>
      <c r="CR23">
        <v>2.5999999999999999E-2</v>
      </c>
      <c r="CS23">
        <v>3.0000000000000001E-3</v>
      </c>
      <c r="CT23">
        <v>-3.347</v>
      </c>
      <c r="CU23">
        <v>-0.154</v>
      </c>
      <c r="CV23">
        <v>404</v>
      </c>
      <c r="CW23">
        <v>11</v>
      </c>
      <c r="CX23">
        <v>0.32</v>
      </c>
      <c r="CY23">
        <v>0.06</v>
      </c>
      <c r="CZ23">
        <v>5.3111856998499203</v>
      </c>
      <c r="DA23">
        <v>-0.13494781381627999</v>
      </c>
      <c r="DB23">
        <v>4.9805670925363997E-2</v>
      </c>
      <c r="DC23">
        <v>1</v>
      </c>
      <c r="DD23">
        <v>404.29349999999999</v>
      </c>
      <c r="DE23">
        <v>-8.9954887218136298E-2</v>
      </c>
      <c r="DF23">
        <v>3.79440377398075E-2</v>
      </c>
      <c r="DG23">
        <v>-1</v>
      </c>
      <c r="DH23">
        <v>999.96119047619004</v>
      </c>
      <c r="DI23">
        <v>-1.31950710364731E-2</v>
      </c>
      <c r="DJ23">
        <v>0.156284727660052</v>
      </c>
      <c r="DK23">
        <v>1</v>
      </c>
      <c r="DL23">
        <v>2</v>
      </c>
      <c r="DM23">
        <v>2</v>
      </c>
      <c r="DN23" t="s">
        <v>354</v>
      </c>
      <c r="DO23">
        <v>2.7351700000000001</v>
      </c>
      <c r="DP23">
        <v>2.76172</v>
      </c>
      <c r="DQ23">
        <v>9.9137199999999995E-2</v>
      </c>
      <c r="DR23">
        <v>9.8842100000000002E-2</v>
      </c>
      <c r="DS23">
        <v>7.6696399999999998E-2</v>
      </c>
      <c r="DT23">
        <v>7.1209400000000006E-2</v>
      </c>
      <c r="DU23">
        <v>26420.5</v>
      </c>
      <c r="DV23">
        <v>27928.799999999999</v>
      </c>
      <c r="DW23">
        <v>27434.7</v>
      </c>
      <c r="DX23">
        <v>29074.2</v>
      </c>
      <c r="DY23">
        <v>33394.800000000003</v>
      </c>
      <c r="DZ23">
        <v>35991.699999999997</v>
      </c>
      <c r="EA23">
        <v>36681.199999999997</v>
      </c>
      <c r="EB23">
        <v>39440.699999999997</v>
      </c>
      <c r="EC23">
        <v>1.8956500000000001</v>
      </c>
      <c r="ED23">
        <v>2.1415000000000002</v>
      </c>
      <c r="EE23">
        <v>3.6954899999999999E-2</v>
      </c>
      <c r="EF23">
        <v>0</v>
      </c>
      <c r="EG23">
        <v>17.230399999999999</v>
      </c>
      <c r="EH23">
        <v>999.9</v>
      </c>
      <c r="EI23">
        <v>46.24</v>
      </c>
      <c r="EJ23">
        <v>22.466999999999999</v>
      </c>
      <c r="EK23">
        <v>12.4533</v>
      </c>
      <c r="EL23">
        <v>62.498399999999997</v>
      </c>
      <c r="EM23">
        <v>20.500800000000002</v>
      </c>
      <c r="EN23">
        <v>1</v>
      </c>
      <c r="EO23">
        <v>-0.51336400000000004</v>
      </c>
      <c r="EP23">
        <v>1.9736100000000001</v>
      </c>
      <c r="EQ23">
        <v>19.898700000000002</v>
      </c>
      <c r="ER23">
        <v>5.2172900000000002</v>
      </c>
      <c r="ES23">
        <v>11.9201</v>
      </c>
      <c r="ET23">
        <v>4.9555499999999997</v>
      </c>
      <c r="EU23">
        <v>3.2978499999999999</v>
      </c>
      <c r="EV23">
        <v>65.5</v>
      </c>
      <c r="EW23">
        <v>132.5</v>
      </c>
      <c r="EX23">
        <v>4492.8</v>
      </c>
      <c r="EY23">
        <v>9999</v>
      </c>
      <c r="EZ23">
        <v>1.84572</v>
      </c>
      <c r="FA23">
        <v>1.8448800000000001</v>
      </c>
      <c r="FB23">
        <v>1.8507400000000001</v>
      </c>
      <c r="FC23">
        <v>1.8548500000000001</v>
      </c>
      <c r="FD23">
        <v>1.84948</v>
      </c>
      <c r="FE23">
        <v>1.84954</v>
      </c>
      <c r="FF23">
        <v>1.8495200000000001</v>
      </c>
      <c r="FG23">
        <v>1.84937</v>
      </c>
      <c r="FH23">
        <v>0</v>
      </c>
      <c r="FI23">
        <v>0</v>
      </c>
      <c r="FJ23">
        <v>0</v>
      </c>
      <c r="FK23">
        <v>0</v>
      </c>
      <c r="FL23" t="s">
        <v>355</v>
      </c>
      <c r="FM23" t="s">
        <v>356</v>
      </c>
      <c r="FN23" t="s">
        <v>357</v>
      </c>
      <c r="FO23" t="s">
        <v>357</v>
      </c>
      <c r="FP23" t="s">
        <v>357</v>
      </c>
      <c r="FQ23" t="s">
        <v>357</v>
      </c>
      <c r="FR23">
        <v>0</v>
      </c>
      <c r="FS23">
        <v>100</v>
      </c>
      <c r="FT23">
        <v>100</v>
      </c>
      <c r="FU23">
        <v>-3.347</v>
      </c>
      <c r="FV23">
        <v>-0.154</v>
      </c>
      <c r="FW23">
        <v>-3.34745454545447</v>
      </c>
      <c r="FX23">
        <v>0</v>
      </c>
      <c r="FY23">
        <v>0</v>
      </c>
      <c r="FZ23">
        <v>0</v>
      </c>
      <c r="GA23">
        <v>-0.15391818181818101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6.1</v>
      </c>
      <c r="GJ23">
        <v>6</v>
      </c>
      <c r="GK23">
        <v>1.0388200000000001</v>
      </c>
      <c r="GL23">
        <v>2.5390600000000001</v>
      </c>
      <c r="GM23">
        <v>1.4477500000000001</v>
      </c>
      <c r="GN23">
        <v>2.3071299999999999</v>
      </c>
      <c r="GO23">
        <v>1.5466299999999999</v>
      </c>
      <c r="GP23">
        <v>2.4365199999999998</v>
      </c>
      <c r="GQ23">
        <v>25.511600000000001</v>
      </c>
      <c r="GR23">
        <v>15.235300000000001</v>
      </c>
      <c r="GS23">
        <v>18</v>
      </c>
      <c r="GT23">
        <v>380.51799999999997</v>
      </c>
      <c r="GU23">
        <v>664.351</v>
      </c>
      <c r="GV23">
        <v>15.1952</v>
      </c>
      <c r="GW23">
        <v>20.5337</v>
      </c>
      <c r="GX23">
        <v>30.000399999999999</v>
      </c>
      <c r="GY23">
        <v>20.473600000000001</v>
      </c>
      <c r="GZ23">
        <v>20.433499999999999</v>
      </c>
      <c r="HA23">
        <v>20.7895</v>
      </c>
      <c r="HB23">
        <v>10</v>
      </c>
      <c r="HC23">
        <v>-30</v>
      </c>
      <c r="HD23">
        <v>15.2088</v>
      </c>
      <c r="HE23">
        <v>404.31400000000002</v>
      </c>
      <c r="HF23">
        <v>0</v>
      </c>
      <c r="HG23">
        <v>101.053</v>
      </c>
      <c r="HH23">
        <v>95.854699999999994</v>
      </c>
    </row>
    <row r="24" spans="1:216" x14ac:dyDescent="0.2">
      <c r="A24">
        <v>6</v>
      </c>
      <c r="B24">
        <v>1689798923.0999999</v>
      </c>
      <c r="C24">
        <v>305</v>
      </c>
      <c r="D24" t="s">
        <v>366</v>
      </c>
      <c r="E24" t="s">
        <v>367</v>
      </c>
      <c r="F24" t="s">
        <v>348</v>
      </c>
      <c r="G24" t="s">
        <v>396</v>
      </c>
      <c r="H24" t="s">
        <v>349</v>
      </c>
      <c r="I24" t="s">
        <v>350</v>
      </c>
      <c r="J24" t="s">
        <v>351</v>
      </c>
      <c r="K24" t="s">
        <v>352</v>
      </c>
      <c r="L24">
        <v>1689798923.0999999</v>
      </c>
      <c r="M24">
        <f t="shared" si="0"/>
        <v>1.9030035138482919E-3</v>
      </c>
      <c r="N24">
        <f t="shared" si="1"/>
        <v>1.9030035138482919</v>
      </c>
      <c r="O24">
        <f t="shared" si="2"/>
        <v>9.3170356272873214</v>
      </c>
      <c r="P24">
        <f t="shared" si="3"/>
        <v>399.96199999999999</v>
      </c>
      <c r="Q24">
        <f t="shared" si="4"/>
        <v>328.94196726958876</v>
      </c>
      <c r="R24">
        <f t="shared" si="5"/>
        <v>33.350774624791619</v>
      </c>
      <c r="S24">
        <f t="shared" si="6"/>
        <v>40.551355095255197</v>
      </c>
      <c r="T24">
        <f t="shared" si="7"/>
        <v>0.23106439456172312</v>
      </c>
      <c r="U24">
        <f t="shared" si="8"/>
        <v>4.4681083075607164</v>
      </c>
      <c r="V24">
        <f t="shared" si="9"/>
        <v>0.22462538874503818</v>
      </c>
      <c r="W24">
        <f t="shared" si="10"/>
        <v>0.1409544412739579</v>
      </c>
      <c r="X24">
        <f t="shared" si="11"/>
        <v>124.04355052459101</v>
      </c>
      <c r="Y24">
        <f t="shared" si="12"/>
        <v>18.151425587084354</v>
      </c>
      <c r="Z24">
        <f t="shared" si="13"/>
        <v>18.151425587084354</v>
      </c>
      <c r="AA24">
        <f t="shared" si="14"/>
        <v>2.0910838271771155</v>
      </c>
      <c r="AB24">
        <f t="shared" si="15"/>
        <v>60.199884728610932</v>
      </c>
      <c r="AC24">
        <f t="shared" si="16"/>
        <v>1.24627167572516</v>
      </c>
      <c r="AD24">
        <f t="shared" si="17"/>
        <v>2.0702226945176356</v>
      </c>
      <c r="AE24">
        <f t="shared" si="18"/>
        <v>0.84481215145195554</v>
      </c>
      <c r="AF24">
        <f t="shared" si="19"/>
        <v>-83.922454960709672</v>
      </c>
      <c r="AG24">
        <f t="shared" si="20"/>
        <v>-38.427266020804339</v>
      </c>
      <c r="AH24">
        <f t="shared" si="21"/>
        <v>-1.6952229216592172</v>
      </c>
      <c r="AI24">
        <f t="shared" si="22"/>
        <v>-1.3933785822217715E-3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55225.054443442481</v>
      </c>
      <c r="AO24">
        <f t="shared" si="26"/>
        <v>749.99900000000002</v>
      </c>
      <c r="AP24">
        <f t="shared" si="27"/>
        <v>632.24978700756014</v>
      </c>
      <c r="AQ24">
        <f t="shared" si="28"/>
        <v>0.84300084001120013</v>
      </c>
      <c r="AR24">
        <f t="shared" si="29"/>
        <v>0.1653916212216163</v>
      </c>
      <c r="AS24">
        <v>1689798923.0999999</v>
      </c>
      <c r="AT24">
        <v>399.96199999999999</v>
      </c>
      <c r="AU24">
        <v>404.12599999999998</v>
      </c>
      <c r="AV24">
        <v>12.2921</v>
      </c>
      <c r="AW24">
        <v>11.515499999999999</v>
      </c>
      <c r="AX24">
        <v>403.30900000000003</v>
      </c>
      <c r="AY24">
        <v>12.446</v>
      </c>
      <c r="AZ24">
        <v>400.077</v>
      </c>
      <c r="BA24">
        <v>101.36499999999999</v>
      </c>
      <c r="BB24">
        <v>2.3019600000000001E-2</v>
      </c>
      <c r="BC24">
        <v>17.991900000000001</v>
      </c>
      <c r="BD24">
        <v>17.843299999999999</v>
      </c>
      <c r="BE24">
        <v>999.9</v>
      </c>
      <c r="BF24">
        <v>0</v>
      </c>
      <c r="BG24">
        <v>0</v>
      </c>
      <c r="BH24">
        <v>9993.75</v>
      </c>
      <c r="BI24">
        <v>0</v>
      </c>
      <c r="BJ24">
        <v>98.759900000000002</v>
      </c>
      <c r="BK24">
        <v>-4.1646099999999997</v>
      </c>
      <c r="BL24">
        <v>404.93900000000002</v>
      </c>
      <c r="BM24">
        <v>408.834</v>
      </c>
      <c r="BN24">
        <v>0.77656700000000001</v>
      </c>
      <c r="BO24">
        <v>404.12599999999998</v>
      </c>
      <c r="BP24">
        <v>11.515499999999999</v>
      </c>
      <c r="BQ24">
        <v>1.2459899999999999</v>
      </c>
      <c r="BR24">
        <v>1.16727</v>
      </c>
      <c r="BS24">
        <v>10.162599999999999</v>
      </c>
      <c r="BT24">
        <v>9.1905199999999994</v>
      </c>
      <c r="BU24">
        <v>749.99900000000002</v>
      </c>
      <c r="BV24">
        <v>0.89996699999999996</v>
      </c>
      <c r="BW24">
        <v>0.100033</v>
      </c>
      <c r="BX24">
        <v>0</v>
      </c>
      <c r="BY24">
        <v>2.1366000000000001</v>
      </c>
      <c r="BZ24">
        <v>0</v>
      </c>
      <c r="CA24">
        <v>1433.43</v>
      </c>
      <c r="CB24">
        <v>5789.5</v>
      </c>
      <c r="CC24">
        <v>37.936999999999998</v>
      </c>
      <c r="CD24">
        <v>40.686999999999998</v>
      </c>
      <c r="CE24">
        <v>40.061999999999998</v>
      </c>
      <c r="CF24">
        <v>39.061999999999998</v>
      </c>
      <c r="CG24">
        <v>37.561999999999998</v>
      </c>
      <c r="CH24">
        <v>674.97</v>
      </c>
      <c r="CI24">
        <v>75.02</v>
      </c>
      <c r="CJ24">
        <v>0</v>
      </c>
      <c r="CK24">
        <v>1689798931.5</v>
      </c>
      <c r="CL24">
        <v>0</v>
      </c>
      <c r="CM24">
        <v>1689798500.0999999</v>
      </c>
      <c r="CN24" t="s">
        <v>353</v>
      </c>
      <c r="CO24">
        <v>1689798496.0999999</v>
      </c>
      <c r="CP24">
        <v>1689798500.0999999</v>
      </c>
      <c r="CQ24">
        <v>22</v>
      </c>
      <c r="CR24">
        <v>2.5999999999999999E-2</v>
      </c>
      <c r="CS24">
        <v>3.0000000000000001E-3</v>
      </c>
      <c r="CT24">
        <v>-3.347</v>
      </c>
      <c r="CU24">
        <v>-0.154</v>
      </c>
      <c r="CV24">
        <v>404</v>
      </c>
      <c r="CW24">
        <v>11</v>
      </c>
      <c r="CX24">
        <v>0.32</v>
      </c>
      <c r="CY24">
        <v>0.06</v>
      </c>
      <c r="CZ24">
        <v>5.0862941052425104</v>
      </c>
      <c r="DA24">
        <v>-0.32385374141363099</v>
      </c>
      <c r="DB24">
        <v>9.7396028170457699E-2</v>
      </c>
      <c r="DC24">
        <v>1</v>
      </c>
      <c r="DD24">
        <v>404.13664999999997</v>
      </c>
      <c r="DE24">
        <v>-0.31033082706682202</v>
      </c>
      <c r="DF24">
        <v>5.7406685150769E-2</v>
      </c>
      <c r="DG24">
        <v>-1</v>
      </c>
      <c r="DH24">
        <v>749.98576190476194</v>
      </c>
      <c r="DI24">
        <v>9.90944164116659E-2</v>
      </c>
      <c r="DJ24">
        <v>9.9267270183603304E-2</v>
      </c>
      <c r="DK24">
        <v>1</v>
      </c>
      <c r="DL24">
        <v>2</v>
      </c>
      <c r="DM24">
        <v>2</v>
      </c>
      <c r="DN24" t="s">
        <v>354</v>
      </c>
      <c r="DO24">
        <v>2.73509</v>
      </c>
      <c r="DP24">
        <v>2.76112</v>
      </c>
      <c r="DQ24">
        <v>9.91229E-2</v>
      </c>
      <c r="DR24">
        <v>9.8803299999999997E-2</v>
      </c>
      <c r="DS24">
        <v>7.6805899999999996E-2</v>
      </c>
      <c r="DT24">
        <v>7.1342799999999998E-2</v>
      </c>
      <c r="DU24">
        <v>26418.5</v>
      </c>
      <c r="DV24">
        <v>27927.3</v>
      </c>
      <c r="DW24">
        <v>27432.400000000001</v>
      </c>
      <c r="DX24">
        <v>29071.7</v>
      </c>
      <c r="DY24">
        <v>33388</v>
      </c>
      <c r="DZ24">
        <v>35982.800000000003</v>
      </c>
      <c r="EA24">
        <v>36678</v>
      </c>
      <c r="EB24">
        <v>39436.699999999997</v>
      </c>
      <c r="EC24">
        <v>1.89513</v>
      </c>
      <c r="ED24">
        <v>2.1404200000000002</v>
      </c>
      <c r="EE24">
        <v>4.0415699999999999E-2</v>
      </c>
      <c r="EF24">
        <v>0</v>
      </c>
      <c r="EG24">
        <v>17.172000000000001</v>
      </c>
      <c r="EH24">
        <v>999.9</v>
      </c>
      <c r="EI24">
        <v>46.27</v>
      </c>
      <c r="EJ24">
        <v>22.516999999999999</v>
      </c>
      <c r="EK24">
        <v>12.4992</v>
      </c>
      <c r="EL24">
        <v>62.428400000000003</v>
      </c>
      <c r="EM24">
        <v>20.412700000000001</v>
      </c>
      <c r="EN24">
        <v>1</v>
      </c>
      <c r="EO24">
        <v>-0.51015200000000005</v>
      </c>
      <c r="EP24">
        <v>1.8409899999999999</v>
      </c>
      <c r="EQ24">
        <v>19.909800000000001</v>
      </c>
      <c r="ER24">
        <v>5.2196899999999999</v>
      </c>
      <c r="ES24">
        <v>11.9201</v>
      </c>
      <c r="ET24">
        <v>4.9547999999999996</v>
      </c>
      <c r="EU24">
        <v>3.2978299999999998</v>
      </c>
      <c r="EV24">
        <v>65.5</v>
      </c>
      <c r="EW24">
        <v>132.5</v>
      </c>
      <c r="EX24">
        <v>4494.3</v>
      </c>
      <c r="EY24">
        <v>9999</v>
      </c>
      <c r="EZ24">
        <v>1.84595</v>
      </c>
      <c r="FA24">
        <v>1.8450299999999999</v>
      </c>
      <c r="FB24">
        <v>1.8508899999999999</v>
      </c>
      <c r="FC24">
        <v>1.85501</v>
      </c>
      <c r="FD24">
        <v>1.8496699999999999</v>
      </c>
      <c r="FE24">
        <v>1.84972</v>
      </c>
      <c r="FF24">
        <v>1.84968</v>
      </c>
      <c r="FG24">
        <v>1.8495200000000001</v>
      </c>
      <c r="FH24">
        <v>0</v>
      </c>
      <c r="FI24">
        <v>0</v>
      </c>
      <c r="FJ24">
        <v>0</v>
      </c>
      <c r="FK24">
        <v>0</v>
      </c>
      <c r="FL24" t="s">
        <v>355</v>
      </c>
      <c r="FM24" t="s">
        <v>356</v>
      </c>
      <c r="FN24" t="s">
        <v>357</v>
      </c>
      <c r="FO24" t="s">
        <v>357</v>
      </c>
      <c r="FP24" t="s">
        <v>357</v>
      </c>
      <c r="FQ24" t="s">
        <v>357</v>
      </c>
      <c r="FR24">
        <v>0</v>
      </c>
      <c r="FS24">
        <v>100</v>
      </c>
      <c r="FT24">
        <v>100</v>
      </c>
      <c r="FU24">
        <v>-3.347</v>
      </c>
      <c r="FV24">
        <v>-0.15390000000000001</v>
      </c>
      <c r="FW24">
        <v>-3.34745454545447</v>
      </c>
      <c r="FX24">
        <v>0</v>
      </c>
      <c r="FY24">
        <v>0</v>
      </c>
      <c r="FZ24">
        <v>0</v>
      </c>
      <c r="GA24">
        <v>-0.15391818181818101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7.1</v>
      </c>
      <c r="GJ24">
        <v>7</v>
      </c>
      <c r="GK24">
        <v>1.0376000000000001</v>
      </c>
      <c r="GL24">
        <v>2.5488300000000002</v>
      </c>
      <c r="GM24">
        <v>1.4489700000000001</v>
      </c>
      <c r="GN24">
        <v>2.3120099999999999</v>
      </c>
      <c r="GO24">
        <v>1.5466299999999999</v>
      </c>
      <c r="GP24">
        <v>2.3718300000000001</v>
      </c>
      <c r="GQ24">
        <v>25.552600000000002</v>
      </c>
      <c r="GR24">
        <v>15.2265</v>
      </c>
      <c r="GS24">
        <v>18</v>
      </c>
      <c r="GT24">
        <v>380.53199999999998</v>
      </c>
      <c r="GU24">
        <v>663.83799999999997</v>
      </c>
      <c r="GV24">
        <v>15.4535</v>
      </c>
      <c r="GW24">
        <v>20.575600000000001</v>
      </c>
      <c r="GX24">
        <v>30.000399999999999</v>
      </c>
      <c r="GY24">
        <v>20.509799999999998</v>
      </c>
      <c r="GZ24">
        <v>20.4682</v>
      </c>
      <c r="HA24">
        <v>20.782599999999999</v>
      </c>
      <c r="HB24">
        <v>10</v>
      </c>
      <c r="HC24">
        <v>-30</v>
      </c>
      <c r="HD24">
        <v>15.4575</v>
      </c>
      <c r="HE24">
        <v>404.20400000000001</v>
      </c>
      <c r="HF24">
        <v>0</v>
      </c>
      <c r="HG24">
        <v>101.044</v>
      </c>
      <c r="HH24">
        <v>95.845399999999998</v>
      </c>
    </row>
    <row r="25" spans="1:216" x14ac:dyDescent="0.2">
      <c r="A25">
        <v>7</v>
      </c>
      <c r="B25">
        <v>1689798984.0999999</v>
      </c>
      <c r="C25">
        <v>366</v>
      </c>
      <c r="D25" t="s">
        <v>368</v>
      </c>
      <c r="E25" t="s">
        <v>369</v>
      </c>
      <c r="F25" t="s">
        <v>348</v>
      </c>
      <c r="G25" t="s">
        <v>396</v>
      </c>
      <c r="H25" t="s">
        <v>349</v>
      </c>
      <c r="I25" t="s">
        <v>350</v>
      </c>
      <c r="J25" t="s">
        <v>351</v>
      </c>
      <c r="K25" t="s">
        <v>352</v>
      </c>
      <c r="L25">
        <v>1689798984.0999999</v>
      </c>
      <c r="M25">
        <f t="shared" si="0"/>
        <v>1.8454098343723148E-3</v>
      </c>
      <c r="N25">
        <f t="shared" si="1"/>
        <v>1.8454098343723149</v>
      </c>
      <c r="O25">
        <f t="shared" si="2"/>
        <v>9.016426293058549</v>
      </c>
      <c r="P25">
        <f t="shared" si="3"/>
        <v>400.01100000000002</v>
      </c>
      <c r="Q25">
        <f t="shared" si="4"/>
        <v>330.37100519423382</v>
      </c>
      <c r="R25">
        <f t="shared" si="5"/>
        <v>33.495839359134472</v>
      </c>
      <c r="S25">
        <f t="shared" si="6"/>
        <v>40.5565379141226</v>
      </c>
      <c r="T25">
        <f t="shared" si="7"/>
        <v>0.22803817250370725</v>
      </c>
      <c r="U25">
        <f t="shared" si="8"/>
        <v>4.4644184439239645</v>
      </c>
      <c r="V25">
        <f t="shared" si="9"/>
        <v>0.22175922663347844</v>
      </c>
      <c r="W25">
        <f t="shared" si="10"/>
        <v>0.13914925450099536</v>
      </c>
      <c r="X25">
        <f t="shared" si="11"/>
        <v>99.24231077903508</v>
      </c>
      <c r="Y25">
        <f t="shared" si="12"/>
        <v>18.048668799429137</v>
      </c>
      <c r="Z25">
        <f t="shared" si="13"/>
        <v>18.048668799429137</v>
      </c>
      <c r="AA25">
        <f t="shared" si="14"/>
        <v>2.0776253204599944</v>
      </c>
      <c r="AB25">
        <f t="shared" si="15"/>
        <v>60.324957292552483</v>
      </c>
      <c r="AC25">
        <f t="shared" si="16"/>
        <v>1.2477382717979002</v>
      </c>
      <c r="AD25">
        <f t="shared" si="17"/>
        <v>2.0683616330582</v>
      </c>
      <c r="AE25">
        <f t="shared" si="18"/>
        <v>0.82988704866209417</v>
      </c>
      <c r="AF25">
        <f t="shared" si="19"/>
        <v>-81.38257369581909</v>
      </c>
      <c r="AG25">
        <f t="shared" si="20"/>
        <v>-17.105245668196432</v>
      </c>
      <c r="AH25">
        <f t="shared" si="21"/>
        <v>-0.75476787717946336</v>
      </c>
      <c r="AI25">
        <f t="shared" si="22"/>
        <v>-2.7646215990273504E-4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55168.120271376436</v>
      </c>
      <c r="AO25">
        <f t="shared" si="26"/>
        <v>600.05200000000002</v>
      </c>
      <c r="AP25">
        <f t="shared" si="27"/>
        <v>505.8436859995</v>
      </c>
      <c r="AQ25">
        <f t="shared" si="28"/>
        <v>0.8429997500208315</v>
      </c>
      <c r="AR25">
        <f t="shared" si="29"/>
        <v>0.16538951754020498</v>
      </c>
      <c r="AS25">
        <v>1689798984.0999999</v>
      </c>
      <c r="AT25">
        <v>400.01100000000002</v>
      </c>
      <c r="AU25">
        <v>404.04300000000001</v>
      </c>
      <c r="AV25">
        <v>12.3065</v>
      </c>
      <c r="AW25">
        <v>11.553100000000001</v>
      </c>
      <c r="AX25">
        <v>403.35899999999998</v>
      </c>
      <c r="AY25">
        <v>12.4604</v>
      </c>
      <c r="AZ25">
        <v>399.91</v>
      </c>
      <c r="BA25">
        <v>101.36499999999999</v>
      </c>
      <c r="BB25">
        <v>2.35566E-2</v>
      </c>
      <c r="BC25">
        <v>17.977599999999999</v>
      </c>
      <c r="BD25">
        <v>17.8081</v>
      </c>
      <c r="BE25">
        <v>999.9</v>
      </c>
      <c r="BF25">
        <v>0</v>
      </c>
      <c r="BG25">
        <v>0</v>
      </c>
      <c r="BH25">
        <v>9982.5</v>
      </c>
      <c r="BI25">
        <v>0</v>
      </c>
      <c r="BJ25">
        <v>99.746700000000004</v>
      </c>
      <c r="BK25">
        <v>-4.0315200000000004</v>
      </c>
      <c r="BL25">
        <v>404.995</v>
      </c>
      <c r="BM25">
        <v>408.76499999999999</v>
      </c>
      <c r="BN25">
        <v>0.75336099999999995</v>
      </c>
      <c r="BO25">
        <v>404.04300000000001</v>
      </c>
      <c r="BP25">
        <v>11.553100000000001</v>
      </c>
      <c r="BQ25">
        <v>1.2474499999999999</v>
      </c>
      <c r="BR25">
        <v>1.1710799999999999</v>
      </c>
      <c r="BS25">
        <v>10.180199999999999</v>
      </c>
      <c r="BT25">
        <v>9.2389299999999999</v>
      </c>
      <c r="BU25">
        <v>600.05200000000002</v>
      </c>
      <c r="BV25">
        <v>0.90000999999999998</v>
      </c>
      <c r="BW25">
        <v>9.9989599999999998E-2</v>
      </c>
      <c r="BX25">
        <v>0</v>
      </c>
      <c r="BY25">
        <v>2.6798999999999999</v>
      </c>
      <c r="BZ25">
        <v>0</v>
      </c>
      <c r="CA25">
        <v>1207.18</v>
      </c>
      <c r="CB25">
        <v>4632.0600000000004</v>
      </c>
      <c r="CC25">
        <v>37.436999999999998</v>
      </c>
      <c r="CD25">
        <v>40.561999999999998</v>
      </c>
      <c r="CE25">
        <v>39.811999999999998</v>
      </c>
      <c r="CF25">
        <v>39</v>
      </c>
      <c r="CG25">
        <v>37.186999999999998</v>
      </c>
      <c r="CH25">
        <v>540.04999999999995</v>
      </c>
      <c r="CI25">
        <v>60</v>
      </c>
      <c r="CJ25">
        <v>0</v>
      </c>
      <c r="CK25">
        <v>1689798992.7</v>
      </c>
      <c r="CL25">
        <v>0</v>
      </c>
      <c r="CM25">
        <v>1689798500.0999999</v>
      </c>
      <c r="CN25" t="s">
        <v>353</v>
      </c>
      <c r="CO25">
        <v>1689798496.0999999</v>
      </c>
      <c r="CP25">
        <v>1689798500.0999999</v>
      </c>
      <c r="CQ25">
        <v>22</v>
      </c>
      <c r="CR25">
        <v>2.5999999999999999E-2</v>
      </c>
      <c r="CS25">
        <v>3.0000000000000001E-3</v>
      </c>
      <c r="CT25">
        <v>-3.347</v>
      </c>
      <c r="CU25">
        <v>-0.154</v>
      </c>
      <c r="CV25">
        <v>404</v>
      </c>
      <c r="CW25">
        <v>11</v>
      </c>
      <c r="CX25">
        <v>0.32</v>
      </c>
      <c r="CY25">
        <v>0.06</v>
      </c>
      <c r="CZ25">
        <v>4.87316868899984</v>
      </c>
      <c r="DA25">
        <v>0.48188549012003601</v>
      </c>
      <c r="DB25">
        <v>8.3203339272758303E-2</v>
      </c>
      <c r="DC25">
        <v>1</v>
      </c>
      <c r="DD25">
        <v>403.96119047619101</v>
      </c>
      <c r="DE25">
        <v>0.12296103896169799</v>
      </c>
      <c r="DF25">
        <v>4.4832618915477601E-2</v>
      </c>
      <c r="DG25">
        <v>-1</v>
      </c>
      <c r="DH25">
        <v>600.02076190476203</v>
      </c>
      <c r="DI25">
        <v>0.111326531532576</v>
      </c>
      <c r="DJ25">
        <v>6.8809540286696197E-2</v>
      </c>
      <c r="DK25">
        <v>1</v>
      </c>
      <c r="DL25">
        <v>2</v>
      </c>
      <c r="DM25">
        <v>2</v>
      </c>
      <c r="DN25" t="s">
        <v>354</v>
      </c>
      <c r="DO25">
        <v>2.73455</v>
      </c>
      <c r="DP25">
        <v>2.7615500000000002</v>
      </c>
      <c r="DQ25">
        <v>9.9122399999999999E-2</v>
      </c>
      <c r="DR25">
        <v>9.8778500000000005E-2</v>
      </c>
      <c r="DS25">
        <v>7.6864500000000002E-2</v>
      </c>
      <c r="DT25">
        <v>7.1508500000000003E-2</v>
      </c>
      <c r="DU25">
        <v>26416.1</v>
      </c>
      <c r="DV25">
        <v>27925.599999999999</v>
      </c>
      <c r="DW25">
        <v>27430</v>
      </c>
      <c r="DX25">
        <v>29069.3</v>
      </c>
      <c r="DY25">
        <v>33383.300000000003</v>
      </c>
      <c r="DZ25">
        <v>35973.199999999997</v>
      </c>
      <c r="EA25">
        <v>36675.199999999997</v>
      </c>
      <c r="EB25">
        <v>39433.199999999997</v>
      </c>
      <c r="EC25">
        <v>1.8939299999999999</v>
      </c>
      <c r="ED25">
        <v>2.1397200000000001</v>
      </c>
      <c r="EE25">
        <v>4.0583300000000003E-2</v>
      </c>
      <c r="EF25">
        <v>0</v>
      </c>
      <c r="EG25">
        <v>17.133900000000001</v>
      </c>
      <c r="EH25">
        <v>999.9</v>
      </c>
      <c r="EI25">
        <v>46.295000000000002</v>
      </c>
      <c r="EJ25">
        <v>22.536999999999999</v>
      </c>
      <c r="EK25">
        <v>12.5214</v>
      </c>
      <c r="EL25">
        <v>62.328400000000002</v>
      </c>
      <c r="EM25">
        <v>20.404599999999999</v>
      </c>
      <c r="EN25">
        <v>1</v>
      </c>
      <c r="EO25">
        <v>-0.50647900000000001</v>
      </c>
      <c r="EP25">
        <v>2.2084700000000002</v>
      </c>
      <c r="EQ25">
        <v>19.894500000000001</v>
      </c>
      <c r="ER25">
        <v>5.2222299999999997</v>
      </c>
      <c r="ES25">
        <v>11.9201</v>
      </c>
      <c r="ET25">
        <v>4.9556500000000003</v>
      </c>
      <c r="EU25">
        <v>3.2977799999999999</v>
      </c>
      <c r="EV25">
        <v>65.5</v>
      </c>
      <c r="EW25">
        <v>132.5</v>
      </c>
      <c r="EX25">
        <v>4495.6000000000004</v>
      </c>
      <c r="EY25">
        <v>9999</v>
      </c>
      <c r="EZ25">
        <v>1.8459700000000001</v>
      </c>
      <c r="FA25">
        <v>1.8450299999999999</v>
      </c>
      <c r="FB25">
        <v>1.8509</v>
      </c>
      <c r="FC25">
        <v>1.85501</v>
      </c>
      <c r="FD25">
        <v>1.84965</v>
      </c>
      <c r="FE25">
        <v>1.8497300000000001</v>
      </c>
      <c r="FF25">
        <v>1.84968</v>
      </c>
      <c r="FG25">
        <v>1.8495200000000001</v>
      </c>
      <c r="FH25">
        <v>0</v>
      </c>
      <c r="FI25">
        <v>0</v>
      </c>
      <c r="FJ25">
        <v>0</v>
      </c>
      <c r="FK25">
        <v>0</v>
      </c>
      <c r="FL25" t="s">
        <v>355</v>
      </c>
      <c r="FM25" t="s">
        <v>356</v>
      </c>
      <c r="FN25" t="s">
        <v>357</v>
      </c>
      <c r="FO25" t="s">
        <v>357</v>
      </c>
      <c r="FP25" t="s">
        <v>357</v>
      </c>
      <c r="FQ25" t="s">
        <v>357</v>
      </c>
      <c r="FR25">
        <v>0</v>
      </c>
      <c r="FS25">
        <v>100</v>
      </c>
      <c r="FT25">
        <v>100</v>
      </c>
      <c r="FU25">
        <v>-3.3479999999999999</v>
      </c>
      <c r="FV25">
        <v>-0.15390000000000001</v>
      </c>
      <c r="FW25">
        <v>-3.34745454545447</v>
      </c>
      <c r="FX25">
        <v>0</v>
      </c>
      <c r="FY25">
        <v>0</v>
      </c>
      <c r="FZ25">
        <v>0</v>
      </c>
      <c r="GA25">
        <v>-0.15391818181818101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8.1</v>
      </c>
      <c r="GJ25">
        <v>8.1</v>
      </c>
      <c r="GK25">
        <v>1.0376000000000001</v>
      </c>
      <c r="GL25">
        <v>2.5366200000000001</v>
      </c>
      <c r="GM25">
        <v>1.4477500000000001</v>
      </c>
      <c r="GN25">
        <v>2.3120099999999999</v>
      </c>
      <c r="GO25">
        <v>1.5466299999999999</v>
      </c>
      <c r="GP25">
        <v>2.4462899999999999</v>
      </c>
      <c r="GQ25">
        <v>25.614100000000001</v>
      </c>
      <c r="GR25">
        <v>15.2265</v>
      </c>
      <c r="GS25">
        <v>18</v>
      </c>
      <c r="GT25">
        <v>380.26600000000002</v>
      </c>
      <c r="GU25">
        <v>663.73400000000004</v>
      </c>
      <c r="GV25">
        <v>15.194000000000001</v>
      </c>
      <c r="GW25">
        <v>20.619800000000001</v>
      </c>
      <c r="GX25">
        <v>30.0001</v>
      </c>
      <c r="GY25">
        <v>20.5501</v>
      </c>
      <c r="GZ25">
        <v>20.5078</v>
      </c>
      <c r="HA25">
        <v>20.774000000000001</v>
      </c>
      <c r="HB25">
        <v>10</v>
      </c>
      <c r="HC25">
        <v>-30</v>
      </c>
      <c r="HD25">
        <v>15.229699999999999</v>
      </c>
      <c r="HE25">
        <v>403.983</v>
      </c>
      <c r="HF25">
        <v>0</v>
      </c>
      <c r="HG25">
        <v>101.036</v>
      </c>
      <c r="HH25">
        <v>95.837199999999996</v>
      </c>
    </row>
    <row r="26" spans="1:216" x14ac:dyDescent="0.2">
      <c r="A26">
        <v>8</v>
      </c>
      <c r="B26">
        <v>1689799045.0999999</v>
      </c>
      <c r="C26">
        <v>427</v>
      </c>
      <c r="D26" t="s">
        <v>370</v>
      </c>
      <c r="E26" t="s">
        <v>371</v>
      </c>
      <c r="F26" t="s">
        <v>348</v>
      </c>
      <c r="G26" t="s">
        <v>396</v>
      </c>
      <c r="H26" t="s">
        <v>349</v>
      </c>
      <c r="I26" t="s">
        <v>350</v>
      </c>
      <c r="J26" t="s">
        <v>351</v>
      </c>
      <c r="K26" t="s">
        <v>352</v>
      </c>
      <c r="L26">
        <v>1689799045.0999999</v>
      </c>
      <c r="M26">
        <f t="shared" si="0"/>
        <v>1.8655911434495508E-3</v>
      </c>
      <c r="N26">
        <f t="shared" si="1"/>
        <v>1.8655911434495509</v>
      </c>
      <c r="O26">
        <f t="shared" si="2"/>
        <v>8.3891186064903174</v>
      </c>
      <c r="P26">
        <f t="shared" si="3"/>
        <v>399.99200000000002</v>
      </c>
      <c r="Q26">
        <f t="shared" si="4"/>
        <v>336.63714816645643</v>
      </c>
      <c r="R26">
        <f t="shared" si="5"/>
        <v>34.132563881958148</v>
      </c>
      <c r="S26">
        <f t="shared" si="6"/>
        <v>40.55628609805521</v>
      </c>
      <c r="T26">
        <f t="shared" si="7"/>
        <v>0.23493563057464864</v>
      </c>
      <c r="U26">
        <f t="shared" si="8"/>
        <v>4.4704836384229019</v>
      </c>
      <c r="V26">
        <f t="shared" si="9"/>
        <v>0.22828583214749731</v>
      </c>
      <c r="W26">
        <f t="shared" si="10"/>
        <v>0.14326042522757357</v>
      </c>
      <c r="X26">
        <f t="shared" si="11"/>
        <v>82.702980000000011</v>
      </c>
      <c r="Y26">
        <f t="shared" si="12"/>
        <v>17.967010505400037</v>
      </c>
      <c r="Z26">
        <f t="shared" si="13"/>
        <v>17.967010505400037</v>
      </c>
      <c r="AA26">
        <f t="shared" si="14"/>
        <v>2.0669844181458745</v>
      </c>
      <c r="AB26">
        <f t="shared" si="15"/>
        <v>60.575280305561861</v>
      </c>
      <c r="AC26">
        <f t="shared" si="16"/>
        <v>1.2519468954272499</v>
      </c>
      <c r="AD26">
        <f t="shared" si="17"/>
        <v>2.0667620341367194</v>
      </c>
      <c r="AE26">
        <f t="shared" si="18"/>
        <v>0.81503752271862462</v>
      </c>
      <c r="AF26">
        <f t="shared" si="19"/>
        <v>-82.272569426125187</v>
      </c>
      <c r="AG26">
        <f t="shared" si="20"/>
        <v>-0.41225354862870572</v>
      </c>
      <c r="AH26">
        <f t="shared" si="21"/>
        <v>-1.8157185356837566E-2</v>
      </c>
      <c r="AI26">
        <f t="shared" si="22"/>
        <v>-1.6011072373478541E-7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55268.595056336344</v>
      </c>
      <c r="AO26">
        <f t="shared" si="26"/>
        <v>500.05</v>
      </c>
      <c r="AP26">
        <f t="shared" si="27"/>
        <v>421.54200000000003</v>
      </c>
      <c r="AQ26">
        <f t="shared" si="28"/>
        <v>0.84299970002999702</v>
      </c>
      <c r="AR26">
        <f t="shared" si="29"/>
        <v>0.16538942105789423</v>
      </c>
      <c r="AS26">
        <v>1689799045.0999999</v>
      </c>
      <c r="AT26">
        <v>399.99200000000002</v>
      </c>
      <c r="AU26">
        <v>403.767</v>
      </c>
      <c r="AV26">
        <v>12.3475</v>
      </c>
      <c r="AW26">
        <v>11.5861</v>
      </c>
      <c r="AX26">
        <v>403.339</v>
      </c>
      <c r="AY26">
        <v>12.5015</v>
      </c>
      <c r="AZ26">
        <v>400.01900000000001</v>
      </c>
      <c r="BA26">
        <v>101.369</v>
      </c>
      <c r="BB26">
        <v>2.37431E-2</v>
      </c>
      <c r="BC26">
        <v>17.965299999999999</v>
      </c>
      <c r="BD26">
        <v>17.780100000000001</v>
      </c>
      <c r="BE26">
        <v>999.9</v>
      </c>
      <c r="BF26">
        <v>0</v>
      </c>
      <c r="BG26">
        <v>0</v>
      </c>
      <c r="BH26">
        <v>10000.6</v>
      </c>
      <c r="BI26">
        <v>0</v>
      </c>
      <c r="BJ26">
        <v>99.0642</v>
      </c>
      <c r="BK26">
        <v>-3.77502</v>
      </c>
      <c r="BL26">
        <v>404.99299999999999</v>
      </c>
      <c r="BM26">
        <v>408.5</v>
      </c>
      <c r="BN26">
        <v>0.76142200000000004</v>
      </c>
      <c r="BO26">
        <v>403.767</v>
      </c>
      <c r="BP26">
        <v>11.5861</v>
      </c>
      <c r="BQ26">
        <v>1.25166</v>
      </c>
      <c r="BR26">
        <v>1.17448</v>
      </c>
      <c r="BS26">
        <v>10.230600000000001</v>
      </c>
      <c r="BT26">
        <v>9.2819099999999999</v>
      </c>
      <c r="BU26">
        <v>500.05</v>
      </c>
      <c r="BV26">
        <v>0.90000199999999997</v>
      </c>
      <c r="BW26">
        <v>9.9998199999999995E-2</v>
      </c>
      <c r="BX26">
        <v>0</v>
      </c>
      <c r="BY26">
        <v>2.4125000000000001</v>
      </c>
      <c r="BZ26">
        <v>0</v>
      </c>
      <c r="CA26">
        <v>1057.73</v>
      </c>
      <c r="CB26">
        <v>3860.09</v>
      </c>
      <c r="CC26">
        <v>36.936999999999998</v>
      </c>
      <c r="CD26">
        <v>40.436999999999998</v>
      </c>
      <c r="CE26">
        <v>39.436999999999998</v>
      </c>
      <c r="CF26">
        <v>38.875</v>
      </c>
      <c r="CG26">
        <v>36.811999999999998</v>
      </c>
      <c r="CH26">
        <v>450.05</v>
      </c>
      <c r="CI26">
        <v>50</v>
      </c>
      <c r="CJ26">
        <v>0</v>
      </c>
      <c r="CK26">
        <v>1689799053.3</v>
      </c>
      <c r="CL26">
        <v>0</v>
      </c>
      <c r="CM26">
        <v>1689798500.0999999</v>
      </c>
      <c r="CN26" t="s">
        <v>353</v>
      </c>
      <c r="CO26">
        <v>1689798496.0999999</v>
      </c>
      <c r="CP26">
        <v>1689798500.0999999</v>
      </c>
      <c r="CQ26">
        <v>22</v>
      </c>
      <c r="CR26">
        <v>2.5999999999999999E-2</v>
      </c>
      <c r="CS26">
        <v>3.0000000000000001E-3</v>
      </c>
      <c r="CT26">
        <v>-3.347</v>
      </c>
      <c r="CU26">
        <v>-0.154</v>
      </c>
      <c r="CV26">
        <v>404</v>
      </c>
      <c r="CW26">
        <v>11</v>
      </c>
      <c r="CX26">
        <v>0.32</v>
      </c>
      <c r="CY26">
        <v>0.06</v>
      </c>
      <c r="CZ26">
        <v>4.6034747605021202</v>
      </c>
      <c r="DA26">
        <v>0.51587256675541504</v>
      </c>
      <c r="DB26">
        <v>7.8704222571072999E-2</v>
      </c>
      <c r="DC26">
        <v>1</v>
      </c>
      <c r="DD26">
        <v>403.77229999999997</v>
      </c>
      <c r="DE26">
        <v>0.388150375939602</v>
      </c>
      <c r="DF26">
        <v>5.5929509205781498E-2</v>
      </c>
      <c r="DG26">
        <v>-1</v>
      </c>
      <c r="DH26">
        <v>499.99265000000003</v>
      </c>
      <c r="DI26">
        <v>-0.46474737608407801</v>
      </c>
      <c r="DJ26">
        <v>9.7853602386427804E-2</v>
      </c>
      <c r="DK26">
        <v>1</v>
      </c>
      <c r="DL26">
        <v>2</v>
      </c>
      <c r="DM26">
        <v>2</v>
      </c>
      <c r="DN26" t="s">
        <v>354</v>
      </c>
      <c r="DO26">
        <v>2.73481</v>
      </c>
      <c r="DP26">
        <v>2.7618900000000002</v>
      </c>
      <c r="DQ26">
        <v>9.9112900000000004E-2</v>
      </c>
      <c r="DR26">
        <v>9.8721900000000001E-2</v>
      </c>
      <c r="DS26">
        <v>7.7048400000000003E-2</v>
      </c>
      <c r="DT26">
        <v>7.16561E-2</v>
      </c>
      <c r="DU26">
        <v>26415.3</v>
      </c>
      <c r="DV26">
        <v>27925.8</v>
      </c>
      <c r="DW26">
        <v>27429.1</v>
      </c>
      <c r="DX26">
        <v>29067.9</v>
      </c>
      <c r="DY26">
        <v>33375.1</v>
      </c>
      <c r="DZ26">
        <v>35966.199999999997</v>
      </c>
      <c r="EA26">
        <v>36673.5</v>
      </c>
      <c r="EB26">
        <v>39431.699999999997</v>
      </c>
      <c r="EC26">
        <v>1.89422</v>
      </c>
      <c r="ED26">
        <v>2.1382699999999999</v>
      </c>
      <c r="EE26">
        <v>4.2099499999999998E-2</v>
      </c>
      <c r="EF26">
        <v>0</v>
      </c>
      <c r="EG26">
        <v>17.0807</v>
      </c>
      <c r="EH26">
        <v>999.9</v>
      </c>
      <c r="EI26">
        <v>46.295000000000002</v>
      </c>
      <c r="EJ26">
        <v>22.567</v>
      </c>
      <c r="EK26">
        <v>12.542899999999999</v>
      </c>
      <c r="EL26">
        <v>62.378399999999999</v>
      </c>
      <c r="EM26">
        <v>20.640999999999998</v>
      </c>
      <c r="EN26">
        <v>1</v>
      </c>
      <c r="EO26">
        <v>-0.50405</v>
      </c>
      <c r="EP26">
        <v>1.6674199999999999</v>
      </c>
      <c r="EQ26">
        <v>19.9206</v>
      </c>
      <c r="ER26">
        <v>5.2174399999999999</v>
      </c>
      <c r="ES26">
        <v>11.9201</v>
      </c>
      <c r="ET26">
        <v>4.9556500000000003</v>
      </c>
      <c r="EU26">
        <v>3.2978299999999998</v>
      </c>
      <c r="EV26">
        <v>65.5</v>
      </c>
      <c r="EW26">
        <v>132.5</v>
      </c>
      <c r="EX26">
        <v>4497.1000000000004</v>
      </c>
      <c r="EY26">
        <v>9999</v>
      </c>
      <c r="EZ26">
        <v>1.8459399999999999</v>
      </c>
      <c r="FA26">
        <v>1.84504</v>
      </c>
      <c r="FB26">
        <v>1.8508899999999999</v>
      </c>
      <c r="FC26">
        <v>1.85501</v>
      </c>
      <c r="FD26">
        <v>1.8496600000000001</v>
      </c>
      <c r="FE26">
        <v>1.84968</v>
      </c>
      <c r="FF26">
        <v>1.8496900000000001</v>
      </c>
      <c r="FG26">
        <v>1.8495200000000001</v>
      </c>
      <c r="FH26">
        <v>0</v>
      </c>
      <c r="FI26">
        <v>0</v>
      </c>
      <c r="FJ26">
        <v>0</v>
      </c>
      <c r="FK26">
        <v>0</v>
      </c>
      <c r="FL26" t="s">
        <v>355</v>
      </c>
      <c r="FM26" t="s">
        <v>356</v>
      </c>
      <c r="FN26" t="s">
        <v>357</v>
      </c>
      <c r="FO26" t="s">
        <v>357</v>
      </c>
      <c r="FP26" t="s">
        <v>357</v>
      </c>
      <c r="FQ26" t="s">
        <v>357</v>
      </c>
      <c r="FR26">
        <v>0</v>
      </c>
      <c r="FS26">
        <v>100</v>
      </c>
      <c r="FT26">
        <v>100</v>
      </c>
      <c r="FU26">
        <v>-3.347</v>
      </c>
      <c r="FV26">
        <v>-0.154</v>
      </c>
      <c r="FW26">
        <v>-3.34745454545447</v>
      </c>
      <c r="FX26">
        <v>0</v>
      </c>
      <c r="FY26">
        <v>0</v>
      </c>
      <c r="FZ26">
        <v>0</v>
      </c>
      <c r="GA26">
        <v>-0.15391818181818101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9.1999999999999993</v>
      </c>
      <c r="GJ26">
        <v>9.1</v>
      </c>
      <c r="GK26">
        <v>1.0376000000000001</v>
      </c>
      <c r="GL26">
        <v>2.5402800000000001</v>
      </c>
      <c r="GM26">
        <v>1.4477500000000001</v>
      </c>
      <c r="GN26">
        <v>2.3132299999999999</v>
      </c>
      <c r="GO26">
        <v>1.5466299999999999</v>
      </c>
      <c r="GP26">
        <v>2.4316399999999998</v>
      </c>
      <c r="GQ26">
        <v>25.655100000000001</v>
      </c>
      <c r="GR26">
        <v>15.2178</v>
      </c>
      <c r="GS26">
        <v>18</v>
      </c>
      <c r="GT26">
        <v>380.68099999999998</v>
      </c>
      <c r="GU26">
        <v>662.91</v>
      </c>
      <c r="GV26">
        <v>15.6068</v>
      </c>
      <c r="GW26">
        <v>20.6645</v>
      </c>
      <c r="GX26">
        <v>30.0002</v>
      </c>
      <c r="GY26">
        <v>20.59</v>
      </c>
      <c r="GZ26">
        <v>20.544899999999998</v>
      </c>
      <c r="HA26">
        <v>20.7638</v>
      </c>
      <c r="HB26">
        <v>10</v>
      </c>
      <c r="HC26">
        <v>-30</v>
      </c>
      <c r="HD26">
        <v>15.6128</v>
      </c>
      <c r="HE26">
        <v>403.69200000000001</v>
      </c>
      <c r="HF26">
        <v>0</v>
      </c>
      <c r="HG26">
        <v>101.032</v>
      </c>
      <c r="HH26">
        <v>95.833100000000002</v>
      </c>
    </row>
    <row r="27" spans="1:216" x14ac:dyDescent="0.2">
      <c r="A27">
        <v>9</v>
      </c>
      <c r="B27">
        <v>1689799106.0999999</v>
      </c>
      <c r="C27">
        <v>488</v>
      </c>
      <c r="D27" t="s">
        <v>372</v>
      </c>
      <c r="E27" t="s">
        <v>373</v>
      </c>
      <c r="F27" t="s">
        <v>348</v>
      </c>
      <c r="G27" t="s">
        <v>396</v>
      </c>
      <c r="H27" t="s">
        <v>349</v>
      </c>
      <c r="I27" t="s">
        <v>350</v>
      </c>
      <c r="J27" t="s">
        <v>351</v>
      </c>
      <c r="K27" t="s">
        <v>352</v>
      </c>
      <c r="L27">
        <v>1689799106.0999999</v>
      </c>
      <c r="M27">
        <f t="shared" si="0"/>
        <v>1.8674662212125467E-3</v>
      </c>
      <c r="N27">
        <f t="shared" si="1"/>
        <v>1.8674662212125466</v>
      </c>
      <c r="O27">
        <f t="shared" si="2"/>
        <v>7.6096376196497033</v>
      </c>
      <c r="P27">
        <f t="shared" si="3"/>
        <v>399.98399999999998</v>
      </c>
      <c r="Q27">
        <f t="shared" si="4"/>
        <v>342.69571553282947</v>
      </c>
      <c r="R27">
        <f t="shared" si="5"/>
        <v>34.745890599633626</v>
      </c>
      <c r="S27">
        <f t="shared" si="6"/>
        <v>40.554345081307197</v>
      </c>
      <c r="T27">
        <f t="shared" si="7"/>
        <v>0.23774715940822291</v>
      </c>
      <c r="U27">
        <f t="shared" si="8"/>
        <v>4.473893352881646</v>
      </c>
      <c r="V27">
        <f t="shared" si="9"/>
        <v>0.2309447604332974</v>
      </c>
      <c r="W27">
        <f t="shared" si="10"/>
        <v>0.14493543204940107</v>
      </c>
      <c r="X27">
        <f t="shared" si="11"/>
        <v>62.043593999999985</v>
      </c>
      <c r="Y27">
        <f t="shared" si="12"/>
        <v>17.922339148911355</v>
      </c>
      <c r="Z27">
        <f t="shared" si="13"/>
        <v>17.922339148911355</v>
      </c>
      <c r="AA27">
        <f t="shared" si="14"/>
        <v>2.0611835426290943</v>
      </c>
      <c r="AB27">
        <f t="shared" si="15"/>
        <v>60.566194483025562</v>
      </c>
      <c r="AC27">
        <f t="shared" si="16"/>
        <v>1.2547306559379898</v>
      </c>
      <c r="AD27">
        <f t="shared" si="17"/>
        <v>2.0716683071274091</v>
      </c>
      <c r="AE27">
        <f t="shared" si="18"/>
        <v>0.80645288669110449</v>
      </c>
      <c r="AF27">
        <f t="shared" si="19"/>
        <v>-82.355260355473305</v>
      </c>
      <c r="AG27">
        <f t="shared" si="20"/>
        <v>19.455118070250236</v>
      </c>
      <c r="AH27">
        <f t="shared" si="21"/>
        <v>0.85619222112279936</v>
      </c>
      <c r="AI27">
        <f t="shared" si="22"/>
        <v>-3.5606410028776736E-4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55316.513500243113</v>
      </c>
      <c r="AO27">
        <f t="shared" si="26"/>
        <v>375.14</v>
      </c>
      <c r="AP27">
        <f t="shared" si="27"/>
        <v>316.24259999999998</v>
      </c>
      <c r="AQ27">
        <f t="shared" si="28"/>
        <v>0.84299888041797721</v>
      </c>
      <c r="AR27">
        <f t="shared" si="29"/>
        <v>0.16538783920669614</v>
      </c>
      <c r="AS27">
        <v>1689799106.0999999</v>
      </c>
      <c r="AT27">
        <v>399.98399999999998</v>
      </c>
      <c r="AU27">
        <v>403.43700000000001</v>
      </c>
      <c r="AV27">
        <v>12.375299999999999</v>
      </c>
      <c r="AW27">
        <v>11.613200000000001</v>
      </c>
      <c r="AX27">
        <v>403.33199999999999</v>
      </c>
      <c r="AY27">
        <v>12.529199999999999</v>
      </c>
      <c r="AZ27">
        <v>400.04199999999997</v>
      </c>
      <c r="BA27">
        <v>101.367</v>
      </c>
      <c r="BB27">
        <v>2.2918299999999999E-2</v>
      </c>
      <c r="BC27">
        <v>18.003</v>
      </c>
      <c r="BD27">
        <v>17.808399999999999</v>
      </c>
      <c r="BE27">
        <v>999.9</v>
      </c>
      <c r="BF27">
        <v>0</v>
      </c>
      <c r="BG27">
        <v>0</v>
      </c>
      <c r="BH27">
        <v>10011.200000000001</v>
      </c>
      <c r="BI27">
        <v>0</v>
      </c>
      <c r="BJ27">
        <v>97.350499999999997</v>
      </c>
      <c r="BK27">
        <v>-3.4521500000000001</v>
      </c>
      <c r="BL27">
        <v>404.99599999999998</v>
      </c>
      <c r="BM27">
        <v>408.17700000000002</v>
      </c>
      <c r="BN27">
        <v>0.76211399999999996</v>
      </c>
      <c r="BO27">
        <v>403.43700000000001</v>
      </c>
      <c r="BP27">
        <v>11.613200000000001</v>
      </c>
      <c r="BQ27">
        <v>1.2544500000000001</v>
      </c>
      <c r="BR27">
        <v>1.1772</v>
      </c>
      <c r="BS27">
        <v>10.2639</v>
      </c>
      <c r="BT27">
        <v>9.3162699999999994</v>
      </c>
      <c r="BU27">
        <v>375.14</v>
      </c>
      <c r="BV27">
        <v>0.90005000000000002</v>
      </c>
      <c r="BW27">
        <v>9.9950200000000003E-2</v>
      </c>
      <c r="BX27">
        <v>0</v>
      </c>
      <c r="BY27">
        <v>2.35</v>
      </c>
      <c r="BZ27">
        <v>0</v>
      </c>
      <c r="CA27">
        <v>870.28800000000001</v>
      </c>
      <c r="CB27">
        <v>2895.9</v>
      </c>
      <c r="CC27">
        <v>36.436999999999998</v>
      </c>
      <c r="CD27">
        <v>40.25</v>
      </c>
      <c r="CE27">
        <v>39.061999999999998</v>
      </c>
      <c r="CF27">
        <v>38.686999999999998</v>
      </c>
      <c r="CG27">
        <v>36.375</v>
      </c>
      <c r="CH27">
        <v>337.64</v>
      </c>
      <c r="CI27">
        <v>37.5</v>
      </c>
      <c r="CJ27">
        <v>0</v>
      </c>
      <c r="CK27">
        <v>1689799114.5</v>
      </c>
      <c r="CL27">
        <v>0</v>
      </c>
      <c r="CM27">
        <v>1689798500.0999999</v>
      </c>
      <c r="CN27" t="s">
        <v>353</v>
      </c>
      <c r="CO27">
        <v>1689798496.0999999</v>
      </c>
      <c r="CP27">
        <v>1689798500.0999999</v>
      </c>
      <c r="CQ27">
        <v>22</v>
      </c>
      <c r="CR27">
        <v>2.5999999999999999E-2</v>
      </c>
      <c r="CS27">
        <v>3.0000000000000001E-3</v>
      </c>
      <c r="CT27">
        <v>-3.347</v>
      </c>
      <c r="CU27">
        <v>-0.154</v>
      </c>
      <c r="CV27">
        <v>404</v>
      </c>
      <c r="CW27">
        <v>11</v>
      </c>
      <c r="CX27">
        <v>0.32</v>
      </c>
      <c r="CY27">
        <v>0.06</v>
      </c>
      <c r="CZ27">
        <v>4.0526579239440697</v>
      </c>
      <c r="DA27">
        <v>0.63712210186457097</v>
      </c>
      <c r="DB27">
        <v>8.4243347815811304E-2</v>
      </c>
      <c r="DC27">
        <v>1</v>
      </c>
      <c r="DD27">
        <v>403.37554999999998</v>
      </c>
      <c r="DE27">
        <v>0.26007518797109902</v>
      </c>
      <c r="DF27">
        <v>4.4045970303761103E-2</v>
      </c>
      <c r="DG27">
        <v>-1</v>
      </c>
      <c r="DH27">
        <v>375.06229999999999</v>
      </c>
      <c r="DI27">
        <v>0.24297157478737699</v>
      </c>
      <c r="DJ27">
        <v>0.14973646850383199</v>
      </c>
      <c r="DK27">
        <v>1</v>
      </c>
      <c r="DL27">
        <v>2</v>
      </c>
      <c r="DM27">
        <v>2</v>
      </c>
      <c r="DN27" t="s">
        <v>354</v>
      </c>
      <c r="DO27">
        <v>2.7348400000000002</v>
      </c>
      <c r="DP27">
        <v>2.7611599999999998</v>
      </c>
      <c r="DQ27">
        <v>9.9100599999999997E-2</v>
      </c>
      <c r="DR27">
        <v>9.8649899999999999E-2</v>
      </c>
      <c r="DS27">
        <v>7.7167200000000005E-2</v>
      </c>
      <c r="DT27">
        <v>7.17724E-2</v>
      </c>
      <c r="DU27">
        <v>26414.6</v>
      </c>
      <c r="DV27">
        <v>27926.799999999999</v>
      </c>
      <c r="DW27">
        <v>27428.1</v>
      </c>
      <c r="DX27">
        <v>29066.799999999999</v>
      </c>
      <c r="DY27">
        <v>33369.5</v>
      </c>
      <c r="DZ27">
        <v>35960.199999999997</v>
      </c>
      <c r="EA27">
        <v>36672</v>
      </c>
      <c r="EB27">
        <v>39430</v>
      </c>
      <c r="EC27">
        <v>1.8934500000000001</v>
      </c>
      <c r="ED27">
        <v>2.1378300000000001</v>
      </c>
      <c r="EE27">
        <v>4.4975399999999999E-2</v>
      </c>
      <c r="EF27">
        <v>0</v>
      </c>
      <c r="EG27">
        <v>17.061199999999999</v>
      </c>
      <c r="EH27">
        <v>999.9</v>
      </c>
      <c r="EI27">
        <v>46.331000000000003</v>
      </c>
      <c r="EJ27">
        <v>22.608000000000001</v>
      </c>
      <c r="EK27">
        <v>12.5854</v>
      </c>
      <c r="EL27">
        <v>62.308399999999999</v>
      </c>
      <c r="EM27">
        <v>20.400600000000001</v>
      </c>
      <c r="EN27">
        <v>1</v>
      </c>
      <c r="EO27">
        <v>-0.499718</v>
      </c>
      <c r="EP27">
        <v>2.83236</v>
      </c>
      <c r="EQ27">
        <v>19.825600000000001</v>
      </c>
      <c r="ER27">
        <v>5.2189399999999999</v>
      </c>
      <c r="ES27">
        <v>11.9208</v>
      </c>
      <c r="ET27">
        <v>4.9556500000000003</v>
      </c>
      <c r="EU27">
        <v>3.2978499999999999</v>
      </c>
      <c r="EV27">
        <v>65.5</v>
      </c>
      <c r="EW27">
        <v>132.5</v>
      </c>
      <c r="EX27">
        <v>4498.3999999999996</v>
      </c>
      <c r="EY27">
        <v>9999</v>
      </c>
      <c r="EZ27">
        <v>1.8460099999999999</v>
      </c>
      <c r="FA27">
        <v>1.8450800000000001</v>
      </c>
      <c r="FB27">
        <v>1.8509100000000001</v>
      </c>
      <c r="FC27">
        <v>1.8550199999999999</v>
      </c>
      <c r="FD27">
        <v>1.84968</v>
      </c>
      <c r="FE27">
        <v>1.8497699999999999</v>
      </c>
      <c r="FF27">
        <v>1.8497300000000001</v>
      </c>
      <c r="FG27">
        <v>1.8495299999999999</v>
      </c>
      <c r="FH27">
        <v>0</v>
      </c>
      <c r="FI27">
        <v>0</v>
      </c>
      <c r="FJ27">
        <v>0</v>
      </c>
      <c r="FK27">
        <v>0</v>
      </c>
      <c r="FL27" t="s">
        <v>355</v>
      </c>
      <c r="FM27" t="s">
        <v>356</v>
      </c>
      <c r="FN27" t="s">
        <v>357</v>
      </c>
      <c r="FO27" t="s">
        <v>357</v>
      </c>
      <c r="FP27" t="s">
        <v>357</v>
      </c>
      <c r="FQ27" t="s">
        <v>357</v>
      </c>
      <c r="FR27">
        <v>0</v>
      </c>
      <c r="FS27">
        <v>100</v>
      </c>
      <c r="FT27">
        <v>100</v>
      </c>
      <c r="FU27">
        <v>-3.3479999999999999</v>
      </c>
      <c r="FV27">
        <v>-0.15390000000000001</v>
      </c>
      <c r="FW27">
        <v>-3.34745454545447</v>
      </c>
      <c r="FX27">
        <v>0</v>
      </c>
      <c r="FY27">
        <v>0</v>
      </c>
      <c r="FZ27">
        <v>0</v>
      </c>
      <c r="GA27">
        <v>-0.15391818181818101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10.199999999999999</v>
      </c>
      <c r="GJ27">
        <v>10.1</v>
      </c>
      <c r="GK27">
        <v>1.0363800000000001</v>
      </c>
      <c r="GL27">
        <v>2.5366200000000001</v>
      </c>
      <c r="GM27">
        <v>1.4489700000000001</v>
      </c>
      <c r="GN27">
        <v>2.3120099999999999</v>
      </c>
      <c r="GO27">
        <v>1.5466299999999999</v>
      </c>
      <c r="GP27">
        <v>2.4230999999999998</v>
      </c>
      <c r="GQ27">
        <v>25.696200000000001</v>
      </c>
      <c r="GR27">
        <v>15.209</v>
      </c>
      <c r="GS27">
        <v>18</v>
      </c>
      <c r="GT27">
        <v>380.577</v>
      </c>
      <c r="GU27">
        <v>662.97299999999996</v>
      </c>
      <c r="GV27">
        <v>15.6401</v>
      </c>
      <c r="GW27">
        <v>20.701000000000001</v>
      </c>
      <c r="GX27">
        <v>30.001300000000001</v>
      </c>
      <c r="GY27">
        <v>20.625900000000001</v>
      </c>
      <c r="GZ27">
        <v>20.579799999999999</v>
      </c>
      <c r="HA27">
        <v>20.7515</v>
      </c>
      <c r="HB27">
        <v>10</v>
      </c>
      <c r="HC27">
        <v>-30</v>
      </c>
      <c r="HD27">
        <v>15.5128</v>
      </c>
      <c r="HE27">
        <v>403.40800000000002</v>
      </c>
      <c r="HF27">
        <v>0</v>
      </c>
      <c r="HG27">
        <v>101.02800000000001</v>
      </c>
      <c r="HH27">
        <v>95.8292</v>
      </c>
    </row>
    <row r="28" spans="1:216" x14ac:dyDescent="0.2">
      <c r="A28">
        <v>10</v>
      </c>
      <c r="B28">
        <v>1689799167.0999999</v>
      </c>
      <c r="C28">
        <v>549</v>
      </c>
      <c r="D28" t="s">
        <v>374</v>
      </c>
      <c r="E28" t="s">
        <v>375</v>
      </c>
      <c r="F28" t="s">
        <v>348</v>
      </c>
      <c r="G28" t="s">
        <v>396</v>
      </c>
      <c r="H28" t="s">
        <v>349</v>
      </c>
      <c r="I28" t="s">
        <v>350</v>
      </c>
      <c r="J28" t="s">
        <v>351</v>
      </c>
      <c r="K28" t="s">
        <v>352</v>
      </c>
      <c r="L28">
        <v>1689799167.0999999</v>
      </c>
      <c r="M28">
        <f t="shared" si="0"/>
        <v>1.8457949791786722E-3</v>
      </c>
      <c r="N28">
        <f t="shared" si="1"/>
        <v>1.8457949791786721</v>
      </c>
      <c r="O28">
        <f t="shared" si="2"/>
        <v>5.6719090337095448</v>
      </c>
      <c r="P28">
        <f t="shared" si="3"/>
        <v>400.06099999999998</v>
      </c>
      <c r="Q28">
        <f t="shared" si="4"/>
        <v>356.52104722498729</v>
      </c>
      <c r="R28">
        <f t="shared" si="5"/>
        <v>36.148241194422255</v>
      </c>
      <c r="S28">
        <f t="shared" si="6"/>
        <v>40.562826887904997</v>
      </c>
      <c r="T28">
        <f t="shared" si="7"/>
        <v>0.2400547536854821</v>
      </c>
      <c r="U28">
        <f t="shared" si="8"/>
        <v>4.4722870110124733</v>
      </c>
      <c r="V28">
        <f t="shared" si="9"/>
        <v>0.23311932483667916</v>
      </c>
      <c r="W28">
        <f t="shared" si="10"/>
        <v>0.14630600861417689</v>
      </c>
      <c r="X28">
        <f t="shared" si="11"/>
        <v>41.325321393244209</v>
      </c>
      <c r="Y28">
        <f t="shared" si="12"/>
        <v>17.808001616490678</v>
      </c>
      <c r="Z28">
        <f t="shared" si="13"/>
        <v>17.808001616490678</v>
      </c>
      <c r="AA28">
        <f t="shared" si="14"/>
        <v>2.0464010536419499</v>
      </c>
      <c r="AB28">
        <f t="shared" si="15"/>
        <v>60.796926184116785</v>
      </c>
      <c r="AC28">
        <f t="shared" si="16"/>
        <v>1.2566779698515</v>
      </c>
      <c r="AD28">
        <f t="shared" si="17"/>
        <v>2.0670090557634269</v>
      </c>
      <c r="AE28">
        <f t="shared" si="18"/>
        <v>0.78972308379044986</v>
      </c>
      <c r="AF28">
        <f t="shared" si="19"/>
        <v>-81.399558581779445</v>
      </c>
      <c r="AG28">
        <f t="shared" si="20"/>
        <v>38.384312272196055</v>
      </c>
      <c r="AH28">
        <f t="shared" si="21"/>
        <v>1.6885384961689907</v>
      </c>
      <c r="AI28">
        <f t="shared" si="22"/>
        <v>-1.386420170192082E-3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55297.369182151837</v>
      </c>
      <c r="AO28">
        <f t="shared" si="26"/>
        <v>249.86099999999999</v>
      </c>
      <c r="AP28">
        <f t="shared" si="27"/>
        <v>210.63324300168091</v>
      </c>
      <c r="AQ28">
        <f t="shared" si="28"/>
        <v>0.8430016809413271</v>
      </c>
      <c r="AR28">
        <f t="shared" si="29"/>
        <v>0.16539324421676135</v>
      </c>
      <c r="AS28">
        <v>1689799167.0999999</v>
      </c>
      <c r="AT28">
        <v>400.06099999999998</v>
      </c>
      <c r="AU28">
        <v>402.71</v>
      </c>
      <c r="AV28">
        <v>12.394299999999999</v>
      </c>
      <c r="AW28">
        <v>11.641</v>
      </c>
      <c r="AX28">
        <v>403.40899999999999</v>
      </c>
      <c r="AY28">
        <v>12.5482</v>
      </c>
      <c r="AZ28">
        <v>400.01100000000002</v>
      </c>
      <c r="BA28">
        <v>101.36799999999999</v>
      </c>
      <c r="BB28">
        <v>2.3605000000000001E-2</v>
      </c>
      <c r="BC28">
        <v>17.967199999999998</v>
      </c>
      <c r="BD28">
        <v>17.758099999999999</v>
      </c>
      <c r="BE28">
        <v>999.9</v>
      </c>
      <c r="BF28">
        <v>0</v>
      </c>
      <c r="BG28">
        <v>0</v>
      </c>
      <c r="BH28">
        <v>10006.200000000001</v>
      </c>
      <c r="BI28">
        <v>0</v>
      </c>
      <c r="BJ28">
        <v>94.221500000000006</v>
      </c>
      <c r="BK28">
        <v>-2.6491099999999999</v>
      </c>
      <c r="BL28">
        <v>405.08199999999999</v>
      </c>
      <c r="BM28">
        <v>407.45400000000001</v>
      </c>
      <c r="BN28">
        <v>0.75325900000000001</v>
      </c>
      <c r="BO28">
        <v>402.71</v>
      </c>
      <c r="BP28">
        <v>11.641</v>
      </c>
      <c r="BQ28">
        <v>1.2563800000000001</v>
      </c>
      <c r="BR28">
        <v>1.1800299999999999</v>
      </c>
      <c r="BS28">
        <v>10.287000000000001</v>
      </c>
      <c r="BT28">
        <v>9.3519400000000008</v>
      </c>
      <c r="BU28">
        <v>249.86099999999999</v>
      </c>
      <c r="BV28">
        <v>0.89993900000000004</v>
      </c>
      <c r="BW28">
        <v>0.100061</v>
      </c>
      <c r="BX28">
        <v>0</v>
      </c>
      <c r="BY28">
        <v>2.2461000000000002</v>
      </c>
      <c r="BZ28">
        <v>0</v>
      </c>
      <c r="CA28">
        <v>671.86900000000003</v>
      </c>
      <c r="CB28">
        <v>1928.75</v>
      </c>
      <c r="CC28">
        <v>35.875</v>
      </c>
      <c r="CD28">
        <v>40</v>
      </c>
      <c r="CE28">
        <v>38.686999999999998</v>
      </c>
      <c r="CF28">
        <v>38.5</v>
      </c>
      <c r="CG28">
        <v>36</v>
      </c>
      <c r="CH28">
        <v>224.86</v>
      </c>
      <c r="CI28">
        <v>25</v>
      </c>
      <c r="CJ28">
        <v>0</v>
      </c>
      <c r="CK28">
        <v>1689799175.7</v>
      </c>
      <c r="CL28">
        <v>0</v>
      </c>
      <c r="CM28">
        <v>1689798500.0999999</v>
      </c>
      <c r="CN28" t="s">
        <v>353</v>
      </c>
      <c r="CO28">
        <v>1689798496.0999999</v>
      </c>
      <c r="CP28">
        <v>1689798500.0999999</v>
      </c>
      <c r="CQ28">
        <v>22</v>
      </c>
      <c r="CR28">
        <v>2.5999999999999999E-2</v>
      </c>
      <c r="CS28">
        <v>3.0000000000000001E-3</v>
      </c>
      <c r="CT28">
        <v>-3.347</v>
      </c>
      <c r="CU28">
        <v>-0.154</v>
      </c>
      <c r="CV28">
        <v>404</v>
      </c>
      <c r="CW28">
        <v>11</v>
      </c>
      <c r="CX28">
        <v>0.32</v>
      </c>
      <c r="CY28">
        <v>0.06</v>
      </c>
      <c r="CZ28">
        <v>3.1566479486369001</v>
      </c>
      <c r="DA28">
        <v>0.37609936623122497</v>
      </c>
      <c r="DB28">
        <v>6.1964825473356903E-2</v>
      </c>
      <c r="DC28">
        <v>1</v>
      </c>
      <c r="DD28">
        <v>402.72838095238097</v>
      </c>
      <c r="DE28">
        <v>8.1818181825269801E-3</v>
      </c>
      <c r="DF28">
        <v>3.6865878133063197E-2</v>
      </c>
      <c r="DG28">
        <v>-1</v>
      </c>
      <c r="DH28">
        <v>250.02714285714299</v>
      </c>
      <c r="DI28">
        <v>-0.21032215933362</v>
      </c>
      <c r="DJ28">
        <v>0.15584005405857601</v>
      </c>
      <c r="DK28">
        <v>1</v>
      </c>
      <c r="DL28">
        <v>2</v>
      </c>
      <c r="DM28">
        <v>2</v>
      </c>
      <c r="DN28" t="s">
        <v>354</v>
      </c>
      <c r="DO28">
        <v>2.7347000000000001</v>
      </c>
      <c r="DP28">
        <v>2.7618</v>
      </c>
      <c r="DQ28">
        <v>9.9106799999999995E-2</v>
      </c>
      <c r="DR28">
        <v>9.8506499999999997E-2</v>
      </c>
      <c r="DS28">
        <v>7.7247800000000005E-2</v>
      </c>
      <c r="DT28">
        <v>7.1893799999999994E-2</v>
      </c>
      <c r="DU28">
        <v>26412.6</v>
      </c>
      <c r="DV28">
        <v>27929.599999999999</v>
      </c>
      <c r="DW28">
        <v>27426.400000000001</v>
      </c>
      <c r="DX28">
        <v>29065.200000000001</v>
      </c>
      <c r="DY28">
        <v>33364.400000000001</v>
      </c>
      <c r="DZ28">
        <v>35953.4</v>
      </c>
      <c r="EA28">
        <v>36669.699999999997</v>
      </c>
      <c r="EB28">
        <v>39427.699999999997</v>
      </c>
      <c r="EC28">
        <v>1.8933800000000001</v>
      </c>
      <c r="ED28">
        <v>2.1365500000000002</v>
      </c>
      <c r="EE28">
        <v>4.3924900000000003E-2</v>
      </c>
      <c r="EF28">
        <v>0</v>
      </c>
      <c r="EG28">
        <v>17.028300000000002</v>
      </c>
      <c r="EH28">
        <v>999.9</v>
      </c>
      <c r="EI28">
        <v>46.331000000000003</v>
      </c>
      <c r="EJ28">
        <v>22.638000000000002</v>
      </c>
      <c r="EK28">
        <v>12.607799999999999</v>
      </c>
      <c r="EL28">
        <v>62.478400000000001</v>
      </c>
      <c r="EM28">
        <v>20.617000000000001</v>
      </c>
      <c r="EN28">
        <v>1</v>
      </c>
      <c r="EO28">
        <v>-0.49892500000000001</v>
      </c>
      <c r="EP28">
        <v>1.61511</v>
      </c>
      <c r="EQ28">
        <v>19.927299999999999</v>
      </c>
      <c r="ER28">
        <v>5.2214799999999997</v>
      </c>
      <c r="ES28">
        <v>11.920199999999999</v>
      </c>
      <c r="ET28">
        <v>4.9555499999999997</v>
      </c>
      <c r="EU28">
        <v>3.2977300000000001</v>
      </c>
      <c r="EV28">
        <v>65.5</v>
      </c>
      <c r="EW28">
        <v>132.5</v>
      </c>
      <c r="EX28">
        <v>4500</v>
      </c>
      <c r="EY28">
        <v>9999</v>
      </c>
      <c r="EZ28">
        <v>1.84589</v>
      </c>
      <c r="FA28">
        <v>1.845</v>
      </c>
      <c r="FB28">
        <v>1.8508899999999999</v>
      </c>
      <c r="FC28">
        <v>1.8549800000000001</v>
      </c>
      <c r="FD28">
        <v>1.84961</v>
      </c>
      <c r="FE28">
        <v>1.8496699999999999</v>
      </c>
      <c r="FF28">
        <v>1.8496699999999999</v>
      </c>
      <c r="FG28">
        <v>1.84951</v>
      </c>
      <c r="FH28">
        <v>0</v>
      </c>
      <c r="FI28">
        <v>0</v>
      </c>
      <c r="FJ28">
        <v>0</v>
      </c>
      <c r="FK28">
        <v>0</v>
      </c>
      <c r="FL28" t="s">
        <v>355</v>
      </c>
      <c r="FM28" t="s">
        <v>356</v>
      </c>
      <c r="FN28" t="s">
        <v>357</v>
      </c>
      <c r="FO28" t="s">
        <v>357</v>
      </c>
      <c r="FP28" t="s">
        <v>357</v>
      </c>
      <c r="FQ28" t="s">
        <v>357</v>
      </c>
      <c r="FR28">
        <v>0</v>
      </c>
      <c r="FS28">
        <v>100</v>
      </c>
      <c r="FT28">
        <v>100</v>
      </c>
      <c r="FU28">
        <v>-3.3479999999999999</v>
      </c>
      <c r="FV28">
        <v>-0.15390000000000001</v>
      </c>
      <c r="FW28">
        <v>-3.34745454545447</v>
      </c>
      <c r="FX28">
        <v>0</v>
      </c>
      <c r="FY28">
        <v>0</v>
      </c>
      <c r="FZ28">
        <v>0</v>
      </c>
      <c r="GA28">
        <v>-0.15391818181818101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11.2</v>
      </c>
      <c r="GJ28">
        <v>11.1</v>
      </c>
      <c r="GK28">
        <v>1.0351600000000001</v>
      </c>
      <c r="GL28">
        <v>2.5451700000000002</v>
      </c>
      <c r="GM28">
        <v>1.4477500000000001</v>
      </c>
      <c r="GN28">
        <v>2.3083499999999999</v>
      </c>
      <c r="GO28">
        <v>1.5466299999999999</v>
      </c>
      <c r="GP28">
        <v>2.4157700000000002</v>
      </c>
      <c r="GQ28">
        <v>25.716699999999999</v>
      </c>
      <c r="GR28">
        <v>15.209</v>
      </c>
      <c r="GS28">
        <v>18</v>
      </c>
      <c r="GT28">
        <v>380.79</v>
      </c>
      <c r="GU28">
        <v>662.29100000000005</v>
      </c>
      <c r="GV28">
        <v>15.7898</v>
      </c>
      <c r="GW28">
        <v>20.7362</v>
      </c>
      <c r="GX28">
        <v>30.000299999999999</v>
      </c>
      <c r="GY28">
        <v>20.661100000000001</v>
      </c>
      <c r="GZ28">
        <v>20.615600000000001</v>
      </c>
      <c r="HA28">
        <v>20.721399999999999</v>
      </c>
      <c r="HB28">
        <v>10</v>
      </c>
      <c r="HC28">
        <v>-30</v>
      </c>
      <c r="HD28">
        <v>15.808299999999999</v>
      </c>
      <c r="HE28">
        <v>402.62599999999998</v>
      </c>
      <c r="HF28">
        <v>0</v>
      </c>
      <c r="HG28">
        <v>101.021</v>
      </c>
      <c r="HH28">
        <v>95.823800000000006</v>
      </c>
    </row>
    <row r="29" spans="1:216" x14ac:dyDescent="0.2">
      <c r="A29">
        <v>11</v>
      </c>
      <c r="B29">
        <v>1689799229</v>
      </c>
      <c r="C29">
        <v>610.90000009536698</v>
      </c>
      <c r="D29" t="s">
        <v>376</v>
      </c>
      <c r="E29" t="s">
        <v>377</v>
      </c>
      <c r="F29" t="s">
        <v>348</v>
      </c>
      <c r="G29" t="s">
        <v>396</v>
      </c>
      <c r="H29" t="s">
        <v>349</v>
      </c>
      <c r="I29" t="s">
        <v>350</v>
      </c>
      <c r="J29" t="s">
        <v>351</v>
      </c>
      <c r="K29" t="s">
        <v>352</v>
      </c>
      <c r="L29">
        <v>1689799229</v>
      </c>
      <c r="M29">
        <f t="shared" si="0"/>
        <v>1.8457196442895553E-3</v>
      </c>
      <c r="N29">
        <f t="shared" si="1"/>
        <v>1.8457196442895554</v>
      </c>
      <c r="O29">
        <f t="shared" si="2"/>
        <v>4.4948771934238287</v>
      </c>
      <c r="P29">
        <f t="shared" si="3"/>
        <v>400.02100000000002</v>
      </c>
      <c r="Q29">
        <f t="shared" si="4"/>
        <v>364.6533358190361</v>
      </c>
      <c r="R29">
        <f t="shared" si="5"/>
        <v>36.972907104104884</v>
      </c>
      <c r="S29">
        <f t="shared" si="6"/>
        <v>40.5589029906224</v>
      </c>
      <c r="T29">
        <f t="shared" si="7"/>
        <v>0.24129755894560936</v>
      </c>
      <c r="U29">
        <f t="shared" si="8"/>
        <v>4.4702545881915832</v>
      </c>
      <c r="V29">
        <f t="shared" si="9"/>
        <v>0.23428817483888761</v>
      </c>
      <c r="W29">
        <f t="shared" si="10"/>
        <v>0.14704291435156691</v>
      </c>
      <c r="X29">
        <f t="shared" si="11"/>
        <v>29.783158080543064</v>
      </c>
      <c r="Y29">
        <f t="shared" si="12"/>
        <v>17.799676636347701</v>
      </c>
      <c r="Z29">
        <f t="shared" si="13"/>
        <v>17.799676636347701</v>
      </c>
      <c r="AA29">
        <f t="shared" si="14"/>
        <v>2.0453283740267953</v>
      </c>
      <c r="AB29">
        <f t="shared" si="15"/>
        <v>60.793481876520026</v>
      </c>
      <c r="AC29">
        <f t="shared" si="16"/>
        <v>1.2595818618577601</v>
      </c>
      <c r="AD29">
        <f t="shared" si="17"/>
        <v>2.0719028142131175</v>
      </c>
      <c r="AE29">
        <f t="shared" si="18"/>
        <v>0.78574651216903524</v>
      </c>
      <c r="AF29">
        <f t="shared" si="19"/>
        <v>-81.396236313169382</v>
      </c>
      <c r="AG29">
        <f t="shared" si="20"/>
        <v>49.434805583785639</v>
      </c>
      <c r="AH29">
        <f t="shared" si="21"/>
        <v>2.1759706008194737</v>
      </c>
      <c r="AI29">
        <f t="shared" si="22"/>
        <v>-2.3020480212068151E-3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55257.36803460223</v>
      </c>
      <c r="AO29">
        <f t="shared" si="26"/>
        <v>180.08500000000001</v>
      </c>
      <c r="AP29">
        <f t="shared" si="27"/>
        <v>151.81108501582543</v>
      </c>
      <c r="AQ29">
        <f t="shared" si="28"/>
        <v>0.8429968349158754</v>
      </c>
      <c r="AR29">
        <f t="shared" si="29"/>
        <v>0.16538389138763951</v>
      </c>
      <c r="AS29">
        <v>1689799229</v>
      </c>
      <c r="AT29">
        <v>400.02100000000002</v>
      </c>
      <c r="AU29">
        <v>402.18400000000003</v>
      </c>
      <c r="AV29">
        <v>12.4229</v>
      </c>
      <c r="AW29">
        <v>11.669499999999999</v>
      </c>
      <c r="AX29">
        <v>403.36900000000003</v>
      </c>
      <c r="AY29">
        <v>12.5769</v>
      </c>
      <c r="AZ29">
        <v>399.93</v>
      </c>
      <c r="BA29">
        <v>101.36799999999999</v>
      </c>
      <c r="BB29">
        <v>2.3934400000000002E-2</v>
      </c>
      <c r="BC29">
        <v>18.004799999999999</v>
      </c>
      <c r="BD29">
        <v>17.777000000000001</v>
      </c>
      <c r="BE29">
        <v>999.9</v>
      </c>
      <c r="BF29">
        <v>0</v>
      </c>
      <c r="BG29">
        <v>0</v>
      </c>
      <c r="BH29">
        <v>10000</v>
      </c>
      <c r="BI29">
        <v>0</v>
      </c>
      <c r="BJ29">
        <v>94.370699999999999</v>
      </c>
      <c r="BK29">
        <v>-2.1629299999999998</v>
      </c>
      <c r="BL29">
        <v>405.053</v>
      </c>
      <c r="BM29">
        <v>406.93299999999999</v>
      </c>
      <c r="BN29">
        <v>0.75348300000000001</v>
      </c>
      <c r="BO29">
        <v>402.18400000000003</v>
      </c>
      <c r="BP29">
        <v>11.669499999999999</v>
      </c>
      <c r="BQ29">
        <v>1.25929</v>
      </c>
      <c r="BR29">
        <v>1.1829099999999999</v>
      </c>
      <c r="BS29">
        <v>10.3216</v>
      </c>
      <c r="BT29">
        <v>9.3881899999999998</v>
      </c>
      <c r="BU29">
        <v>180.08500000000001</v>
      </c>
      <c r="BV29">
        <v>0.90012899999999996</v>
      </c>
      <c r="BW29">
        <v>9.9870899999999999E-2</v>
      </c>
      <c r="BX29">
        <v>0</v>
      </c>
      <c r="BY29">
        <v>2.1038999999999999</v>
      </c>
      <c r="BZ29">
        <v>0</v>
      </c>
      <c r="CA29">
        <v>564.27599999999995</v>
      </c>
      <c r="CB29">
        <v>1390.2</v>
      </c>
      <c r="CC29">
        <v>35.375</v>
      </c>
      <c r="CD29">
        <v>39.75</v>
      </c>
      <c r="CE29">
        <v>38.25</v>
      </c>
      <c r="CF29">
        <v>38.311999999999998</v>
      </c>
      <c r="CG29">
        <v>35.561999999999998</v>
      </c>
      <c r="CH29">
        <v>162.1</v>
      </c>
      <c r="CI29">
        <v>17.989999999999998</v>
      </c>
      <c r="CJ29">
        <v>0</v>
      </c>
      <c r="CK29">
        <v>1689799237.5</v>
      </c>
      <c r="CL29">
        <v>0</v>
      </c>
      <c r="CM29">
        <v>1689798500.0999999</v>
      </c>
      <c r="CN29" t="s">
        <v>353</v>
      </c>
      <c r="CO29">
        <v>1689798496.0999999</v>
      </c>
      <c r="CP29">
        <v>1689798500.0999999</v>
      </c>
      <c r="CQ29">
        <v>22</v>
      </c>
      <c r="CR29">
        <v>2.5999999999999999E-2</v>
      </c>
      <c r="CS29">
        <v>3.0000000000000001E-3</v>
      </c>
      <c r="CT29">
        <v>-3.347</v>
      </c>
      <c r="CU29">
        <v>-0.154</v>
      </c>
      <c r="CV29">
        <v>404</v>
      </c>
      <c r="CW29">
        <v>11</v>
      </c>
      <c r="CX29">
        <v>0.32</v>
      </c>
      <c r="CY29">
        <v>0.06</v>
      </c>
      <c r="CZ29">
        <v>2.3938552910689701</v>
      </c>
      <c r="DA29">
        <v>-0.333152267328023</v>
      </c>
      <c r="DB29">
        <v>5.19837589969478E-2</v>
      </c>
      <c r="DC29">
        <v>1</v>
      </c>
      <c r="DD29">
        <v>402.15960000000001</v>
      </c>
      <c r="DE29">
        <v>-0.254436090225864</v>
      </c>
      <c r="DF29">
        <v>3.8732931724817003E-2</v>
      </c>
      <c r="DG29">
        <v>-1</v>
      </c>
      <c r="DH29">
        <v>179.97829999999999</v>
      </c>
      <c r="DI29">
        <v>7.9645552026993596E-2</v>
      </c>
      <c r="DJ29">
        <v>0.15848189171006299</v>
      </c>
      <c r="DK29">
        <v>1</v>
      </c>
      <c r="DL29">
        <v>2</v>
      </c>
      <c r="DM29">
        <v>2</v>
      </c>
      <c r="DN29" t="s">
        <v>354</v>
      </c>
      <c r="DO29">
        <v>2.7344200000000001</v>
      </c>
      <c r="DP29">
        <v>2.7620800000000001</v>
      </c>
      <c r="DQ29">
        <v>9.9090600000000001E-2</v>
      </c>
      <c r="DR29">
        <v>9.8399799999999996E-2</v>
      </c>
      <c r="DS29">
        <v>7.7372200000000002E-2</v>
      </c>
      <c r="DT29">
        <v>7.2017499999999998E-2</v>
      </c>
      <c r="DU29">
        <v>26412.2</v>
      </c>
      <c r="DV29">
        <v>27931.7</v>
      </c>
      <c r="DW29">
        <v>27425.7</v>
      </c>
      <c r="DX29">
        <v>29064.2</v>
      </c>
      <c r="DY29">
        <v>33359</v>
      </c>
      <c r="DZ29">
        <v>35947.4</v>
      </c>
      <c r="EA29">
        <v>36668.699999999997</v>
      </c>
      <c r="EB29">
        <v>39426.300000000003</v>
      </c>
      <c r="EC29">
        <v>1.8930499999999999</v>
      </c>
      <c r="ED29">
        <v>2.1358700000000002</v>
      </c>
      <c r="EE29">
        <v>4.6517700000000002E-2</v>
      </c>
      <c r="EF29">
        <v>0</v>
      </c>
      <c r="EG29">
        <v>17.004100000000001</v>
      </c>
      <c r="EH29">
        <v>999.9</v>
      </c>
      <c r="EI29">
        <v>46.362000000000002</v>
      </c>
      <c r="EJ29">
        <v>22.678000000000001</v>
      </c>
      <c r="EK29">
        <v>12.6465</v>
      </c>
      <c r="EL29">
        <v>62.4285</v>
      </c>
      <c r="EM29">
        <v>20.392600000000002</v>
      </c>
      <c r="EN29">
        <v>1</v>
      </c>
      <c r="EO29">
        <v>-0.49576999999999999</v>
      </c>
      <c r="EP29">
        <v>2.4206799999999999</v>
      </c>
      <c r="EQ29">
        <v>19.866700000000002</v>
      </c>
      <c r="ER29">
        <v>5.2219300000000004</v>
      </c>
      <c r="ES29">
        <v>11.9208</v>
      </c>
      <c r="ET29">
        <v>4.9555999999999996</v>
      </c>
      <c r="EU29">
        <v>3.2978999999999998</v>
      </c>
      <c r="EV29">
        <v>65.599999999999994</v>
      </c>
      <c r="EW29">
        <v>132.5</v>
      </c>
      <c r="EX29">
        <v>4501.5</v>
      </c>
      <c r="EY29">
        <v>9999</v>
      </c>
      <c r="EZ29">
        <v>1.8463099999999999</v>
      </c>
      <c r="FA29">
        <v>1.8454200000000001</v>
      </c>
      <c r="FB29">
        <v>1.8512599999999999</v>
      </c>
      <c r="FC29">
        <v>1.8553599999999999</v>
      </c>
      <c r="FD29">
        <v>1.8500300000000001</v>
      </c>
      <c r="FE29">
        <v>1.85012</v>
      </c>
      <c r="FF29">
        <v>1.8501000000000001</v>
      </c>
      <c r="FG29">
        <v>1.84989</v>
      </c>
      <c r="FH29">
        <v>0</v>
      </c>
      <c r="FI29">
        <v>0</v>
      </c>
      <c r="FJ29">
        <v>0</v>
      </c>
      <c r="FK29">
        <v>0</v>
      </c>
      <c r="FL29" t="s">
        <v>355</v>
      </c>
      <c r="FM29" t="s">
        <v>356</v>
      </c>
      <c r="FN29" t="s">
        <v>357</v>
      </c>
      <c r="FO29" t="s">
        <v>357</v>
      </c>
      <c r="FP29" t="s">
        <v>357</v>
      </c>
      <c r="FQ29" t="s">
        <v>357</v>
      </c>
      <c r="FR29">
        <v>0</v>
      </c>
      <c r="FS29">
        <v>100</v>
      </c>
      <c r="FT29">
        <v>100</v>
      </c>
      <c r="FU29">
        <v>-3.3479999999999999</v>
      </c>
      <c r="FV29">
        <v>-0.154</v>
      </c>
      <c r="FW29">
        <v>-3.34745454545447</v>
      </c>
      <c r="FX29">
        <v>0</v>
      </c>
      <c r="FY29">
        <v>0</v>
      </c>
      <c r="FZ29">
        <v>0</v>
      </c>
      <c r="GA29">
        <v>-0.15391818181818101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12.2</v>
      </c>
      <c r="GJ29">
        <v>12.1</v>
      </c>
      <c r="GK29">
        <v>1.0339400000000001</v>
      </c>
      <c r="GL29">
        <v>2.5390600000000001</v>
      </c>
      <c r="GM29">
        <v>1.4489700000000001</v>
      </c>
      <c r="GN29">
        <v>2.3107899999999999</v>
      </c>
      <c r="GO29">
        <v>1.5466299999999999</v>
      </c>
      <c r="GP29">
        <v>2.4230999999999998</v>
      </c>
      <c r="GQ29">
        <v>25.7578</v>
      </c>
      <c r="GR29">
        <v>15.2003</v>
      </c>
      <c r="GS29">
        <v>18</v>
      </c>
      <c r="GT29">
        <v>380.88200000000001</v>
      </c>
      <c r="GU29">
        <v>662.14200000000005</v>
      </c>
      <c r="GV29">
        <v>15.9247</v>
      </c>
      <c r="GW29">
        <v>20.769600000000001</v>
      </c>
      <c r="GX29">
        <v>30.000800000000002</v>
      </c>
      <c r="GY29">
        <v>20.695900000000002</v>
      </c>
      <c r="GZ29">
        <v>20.650200000000002</v>
      </c>
      <c r="HA29">
        <v>20.696100000000001</v>
      </c>
      <c r="HB29">
        <v>10</v>
      </c>
      <c r="HC29">
        <v>-30</v>
      </c>
      <c r="HD29">
        <v>15.7401</v>
      </c>
      <c r="HE29">
        <v>402.07900000000001</v>
      </c>
      <c r="HF29">
        <v>0</v>
      </c>
      <c r="HG29">
        <v>101.01900000000001</v>
      </c>
      <c r="HH29">
        <v>95.820400000000006</v>
      </c>
    </row>
    <row r="30" spans="1:216" x14ac:dyDescent="0.2">
      <c r="A30">
        <v>12</v>
      </c>
      <c r="B30">
        <v>1689799290</v>
      </c>
      <c r="C30">
        <v>671.90000009536698</v>
      </c>
      <c r="D30" t="s">
        <v>378</v>
      </c>
      <c r="E30" t="s">
        <v>379</v>
      </c>
      <c r="F30" t="s">
        <v>348</v>
      </c>
      <c r="G30" t="s">
        <v>396</v>
      </c>
      <c r="H30" t="s">
        <v>349</v>
      </c>
      <c r="I30" t="s">
        <v>350</v>
      </c>
      <c r="J30" t="s">
        <v>351</v>
      </c>
      <c r="K30" t="s">
        <v>352</v>
      </c>
      <c r="L30">
        <v>1689799290</v>
      </c>
      <c r="M30">
        <f t="shared" si="0"/>
        <v>1.8230573692610682E-3</v>
      </c>
      <c r="N30">
        <f t="shared" si="1"/>
        <v>1.8230573692610683</v>
      </c>
      <c r="O30">
        <f t="shared" si="2"/>
        <v>2.9251872728551613</v>
      </c>
      <c r="P30">
        <f t="shared" si="3"/>
        <v>400.03</v>
      </c>
      <c r="Q30">
        <f t="shared" si="4"/>
        <v>375.35182346729982</v>
      </c>
      <c r="R30">
        <f t="shared" si="5"/>
        <v>38.059198866073594</v>
      </c>
      <c r="S30">
        <f t="shared" si="6"/>
        <v>40.561468922027998</v>
      </c>
      <c r="T30">
        <f t="shared" si="7"/>
        <v>0.24152713565045267</v>
      </c>
      <c r="U30">
        <f t="shared" si="8"/>
        <v>4.4630040829850666</v>
      </c>
      <c r="V30">
        <f t="shared" si="9"/>
        <v>0.23449356540319874</v>
      </c>
      <c r="W30">
        <f t="shared" si="10"/>
        <v>0.14717335544115873</v>
      </c>
      <c r="X30">
        <f t="shared" si="11"/>
        <v>20.632361215358717</v>
      </c>
      <c r="Y30">
        <f t="shared" si="12"/>
        <v>17.738008405013517</v>
      </c>
      <c r="Z30">
        <f t="shared" si="13"/>
        <v>17.738008405013517</v>
      </c>
      <c r="AA30">
        <f t="shared" si="14"/>
        <v>2.0373977274251498</v>
      </c>
      <c r="AB30">
        <f t="shared" si="15"/>
        <v>61.017361638992007</v>
      </c>
      <c r="AC30">
        <f t="shared" si="16"/>
        <v>1.2619247593157998</v>
      </c>
      <c r="AD30">
        <f t="shared" si="17"/>
        <v>2.0681404856243248</v>
      </c>
      <c r="AE30">
        <f t="shared" si="18"/>
        <v>0.77547296810934996</v>
      </c>
      <c r="AF30">
        <f t="shared" si="19"/>
        <v>-80.396829984413102</v>
      </c>
      <c r="AG30">
        <f t="shared" si="20"/>
        <v>57.238972043498634</v>
      </c>
      <c r="AH30">
        <f t="shared" si="21"/>
        <v>2.5224012782069596</v>
      </c>
      <c r="AI30">
        <f t="shared" si="22"/>
        <v>-3.0954473487909695E-3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55145.733791155166</v>
      </c>
      <c r="AO30">
        <f t="shared" si="26"/>
        <v>124.748</v>
      </c>
      <c r="AP30">
        <f t="shared" si="27"/>
        <v>105.16271399759519</v>
      </c>
      <c r="AQ30">
        <f t="shared" si="28"/>
        <v>0.84300120240480958</v>
      </c>
      <c r="AR30">
        <f t="shared" si="29"/>
        <v>0.16539232064128256</v>
      </c>
      <c r="AS30">
        <v>1689799290</v>
      </c>
      <c r="AT30">
        <v>400.03</v>
      </c>
      <c r="AU30">
        <v>401.54</v>
      </c>
      <c r="AV30">
        <v>12.445499999999999</v>
      </c>
      <c r="AW30">
        <v>11.701599999999999</v>
      </c>
      <c r="AX30">
        <v>403.37799999999999</v>
      </c>
      <c r="AY30">
        <v>12.599500000000001</v>
      </c>
      <c r="AZ30">
        <v>400.05500000000001</v>
      </c>
      <c r="BA30">
        <v>101.372</v>
      </c>
      <c r="BB30">
        <v>2.4067600000000001E-2</v>
      </c>
      <c r="BC30">
        <v>17.975899999999999</v>
      </c>
      <c r="BD30">
        <v>17.748100000000001</v>
      </c>
      <c r="BE30">
        <v>999.9</v>
      </c>
      <c r="BF30">
        <v>0</v>
      </c>
      <c r="BG30">
        <v>0</v>
      </c>
      <c r="BH30">
        <v>9977.5</v>
      </c>
      <c r="BI30">
        <v>0</v>
      </c>
      <c r="BJ30">
        <v>94.903999999999996</v>
      </c>
      <c r="BK30">
        <v>-1.51013</v>
      </c>
      <c r="BL30">
        <v>405.072</v>
      </c>
      <c r="BM30">
        <v>406.29500000000002</v>
      </c>
      <c r="BN30">
        <v>0.74390900000000004</v>
      </c>
      <c r="BO30">
        <v>401.54</v>
      </c>
      <c r="BP30">
        <v>11.701599999999999</v>
      </c>
      <c r="BQ30">
        <v>1.26162</v>
      </c>
      <c r="BR30">
        <v>1.18621</v>
      </c>
      <c r="BS30">
        <v>10.349299999999999</v>
      </c>
      <c r="BT30">
        <v>9.4296299999999995</v>
      </c>
      <c r="BU30">
        <v>124.748</v>
      </c>
      <c r="BV30">
        <v>0.89993900000000004</v>
      </c>
      <c r="BW30">
        <v>0.100061</v>
      </c>
      <c r="BX30">
        <v>0</v>
      </c>
      <c r="BY30">
        <v>1.9798</v>
      </c>
      <c r="BZ30">
        <v>0</v>
      </c>
      <c r="CA30">
        <v>476.99299999999999</v>
      </c>
      <c r="CB30">
        <v>962.96600000000001</v>
      </c>
      <c r="CC30">
        <v>34.875</v>
      </c>
      <c r="CD30">
        <v>39.5</v>
      </c>
      <c r="CE30">
        <v>37.875</v>
      </c>
      <c r="CF30">
        <v>38.061999999999998</v>
      </c>
      <c r="CG30">
        <v>35.186999999999998</v>
      </c>
      <c r="CH30">
        <v>112.27</v>
      </c>
      <c r="CI30">
        <v>12.48</v>
      </c>
      <c r="CJ30">
        <v>0</v>
      </c>
      <c r="CK30">
        <v>1689799298.7</v>
      </c>
      <c r="CL30">
        <v>0</v>
      </c>
      <c r="CM30">
        <v>1689798500.0999999</v>
      </c>
      <c r="CN30" t="s">
        <v>353</v>
      </c>
      <c r="CO30">
        <v>1689798496.0999999</v>
      </c>
      <c r="CP30">
        <v>1689798500.0999999</v>
      </c>
      <c r="CQ30">
        <v>22</v>
      </c>
      <c r="CR30">
        <v>2.5999999999999999E-2</v>
      </c>
      <c r="CS30">
        <v>3.0000000000000001E-3</v>
      </c>
      <c r="CT30">
        <v>-3.347</v>
      </c>
      <c r="CU30">
        <v>-0.154</v>
      </c>
      <c r="CV30">
        <v>404</v>
      </c>
      <c r="CW30">
        <v>11</v>
      </c>
      <c r="CX30">
        <v>0.32</v>
      </c>
      <c r="CY30">
        <v>0.06</v>
      </c>
      <c r="CZ30">
        <v>1.6169677760221</v>
      </c>
      <c r="DA30">
        <v>-0.264725027823704</v>
      </c>
      <c r="DB30">
        <v>4.4500004551076597E-2</v>
      </c>
      <c r="DC30">
        <v>1</v>
      </c>
      <c r="DD30">
        <v>401.57479999999998</v>
      </c>
      <c r="DE30">
        <v>-0.39383458646645703</v>
      </c>
      <c r="DF30">
        <v>5.0499108903032698E-2</v>
      </c>
      <c r="DG30">
        <v>-1</v>
      </c>
      <c r="DH30">
        <v>125.018714285714</v>
      </c>
      <c r="DI30">
        <v>-7.7231759460251103E-3</v>
      </c>
      <c r="DJ30">
        <v>0.116589692780215</v>
      </c>
      <c r="DK30">
        <v>1</v>
      </c>
      <c r="DL30">
        <v>2</v>
      </c>
      <c r="DM30">
        <v>2</v>
      </c>
      <c r="DN30" t="s">
        <v>354</v>
      </c>
      <c r="DO30">
        <v>2.73475</v>
      </c>
      <c r="DP30">
        <v>2.7620200000000001</v>
      </c>
      <c r="DQ30">
        <v>9.90867E-2</v>
      </c>
      <c r="DR30">
        <v>9.8273899999999997E-2</v>
      </c>
      <c r="DS30">
        <v>7.7471300000000007E-2</v>
      </c>
      <c r="DT30">
        <v>7.2160199999999994E-2</v>
      </c>
      <c r="DU30">
        <v>26410.6</v>
      </c>
      <c r="DV30">
        <v>27934.2</v>
      </c>
      <c r="DW30">
        <v>27424</v>
      </c>
      <c r="DX30">
        <v>29062.9</v>
      </c>
      <c r="DY30">
        <v>33353.1</v>
      </c>
      <c r="DZ30">
        <v>35940.400000000001</v>
      </c>
      <c r="EA30">
        <v>36666.1</v>
      </c>
      <c r="EB30">
        <v>39424.699999999997</v>
      </c>
      <c r="EC30">
        <v>1.89303</v>
      </c>
      <c r="ED30">
        <v>2.1351</v>
      </c>
      <c r="EE30">
        <v>4.6007300000000001E-2</v>
      </c>
      <c r="EF30">
        <v>0</v>
      </c>
      <c r="EG30">
        <v>16.983599999999999</v>
      </c>
      <c r="EH30">
        <v>999.9</v>
      </c>
      <c r="EI30">
        <v>46.362000000000002</v>
      </c>
      <c r="EJ30">
        <v>22.707999999999998</v>
      </c>
      <c r="EK30">
        <v>12.6693</v>
      </c>
      <c r="EL30">
        <v>62.418500000000002</v>
      </c>
      <c r="EM30">
        <v>20.472799999999999</v>
      </c>
      <c r="EN30">
        <v>1</v>
      </c>
      <c r="EO30">
        <v>-0.49362800000000001</v>
      </c>
      <c r="EP30">
        <v>1.61442</v>
      </c>
      <c r="EQ30">
        <v>19.925599999999999</v>
      </c>
      <c r="ER30">
        <v>5.2175900000000004</v>
      </c>
      <c r="ES30">
        <v>11.9201</v>
      </c>
      <c r="ET30">
        <v>4.9555499999999997</v>
      </c>
      <c r="EU30">
        <v>3.2978299999999998</v>
      </c>
      <c r="EV30">
        <v>65.599999999999994</v>
      </c>
      <c r="EW30">
        <v>132.5</v>
      </c>
      <c r="EX30">
        <v>4502.8</v>
      </c>
      <c r="EY30">
        <v>9999</v>
      </c>
      <c r="EZ30">
        <v>1.84623</v>
      </c>
      <c r="FA30">
        <v>1.84531</v>
      </c>
      <c r="FB30">
        <v>1.8511599999999999</v>
      </c>
      <c r="FC30">
        <v>1.85527</v>
      </c>
      <c r="FD30">
        <v>1.84992</v>
      </c>
      <c r="FE30">
        <v>1.84996</v>
      </c>
      <c r="FF30">
        <v>1.8499699999999999</v>
      </c>
      <c r="FG30">
        <v>1.84979</v>
      </c>
      <c r="FH30">
        <v>0</v>
      </c>
      <c r="FI30">
        <v>0</v>
      </c>
      <c r="FJ30">
        <v>0</v>
      </c>
      <c r="FK30">
        <v>0</v>
      </c>
      <c r="FL30" t="s">
        <v>355</v>
      </c>
      <c r="FM30" t="s">
        <v>356</v>
      </c>
      <c r="FN30" t="s">
        <v>357</v>
      </c>
      <c r="FO30" t="s">
        <v>357</v>
      </c>
      <c r="FP30" t="s">
        <v>357</v>
      </c>
      <c r="FQ30" t="s">
        <v>357</v>
      </c>
      <c r="FR30">
        <v>0</v>
      </c>
      <c r="FS30">
        <v>100</v>
      </c>
      <c r="FT30">
        <v>100</v>
      </c>
      <c r="FU30">
        <v>-3.3479999999999999</v>
      </c>
      <c r="FV30">
        <v>-0.154</v>
      </c>
      <c r="FW30">
        <v>-3.34745454545447</v>
      </c>
      <c r="FX30">
        <v>0</v>
      </c>
      <c r="FY30">
        <v>0</v>
      </c>
      <c r="FZ30">
        <v>0</v>
      </c>
      <c r="GA30">
        <v>-0.15391818181818101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13.2</v>
      </c>
      <c r="GJ30">
        <v>13.2</v>
      </c>
      <c r="GK30">
        <v>1.03271</v>
      </c>
      <c r="GL30">
        <v>2.5439500000000002</v>
      </c>
      <c r="GM30">
        <v>1.4489700000000001</v>
      </c>
      <c r="GN30">
        <v>2.3120099999999999</v>
      </c>
      <c r="GO30">
        <v>1.5466299999999999</v>
      </c>
      <c r="GP30">
        <v>2.4060100000000002</v>
      </c>
      <c r="GQ30">
        <v>25.7988</v>
      </c>
      <c r="GR30">
        <v>15.1915</v>
      </c>
      <c r="GS30">
        <v>18</v>
      </c>
      <c r="GT30">
        <v>381.12099999999998</v>
      </c>
      <c r="GU30">
        <v>661.93700000000001</v>
      </c>
      <c r="GV30">
        <v>15.901899999999999</v>
      </c>
      <c r="GW30">
        <v>20.805399999999999</v>
      </c>
      <c r="GX30">
        <v>30.000299999999999</v>
      </c>
      <c r="GY30">
        <v>20.7317</v>
      </c>
      <c r="GZ30">
        <v>20.6875</v>
      </c>
      <c r="HA30">
        <v>20.674800000000001</v>
      </c>
      <c r="HB30">
        <v>10</v>
      </c>
      <c r="HC30">
        <v>-30</v>
      </c>
      <c r="HD30">
        <v>15.9063</v>
      </c>
      <c r="HE30">
        <v>401.56400000000002</v>
      </c>
      <c r="HF30">
        <v>0</v>
      </c>
      <c r="HG30">
        <v>101.012</v>
      </c>
      <c r="HH30">
        <v>95.816299999999998</v>
      </c>
    </row>
    <row r="31" spans="1:216" x14ac:dyDescent="0.2">
      <c r="A31">
        <v>13</v>
      </c>
      <c r="B31">
        <v>1689799351</v>
      </c>
      <c r="C31">
        <v>732.90000009536698</v>
      </c>
      <c r="D31" t="s">
        <v>380</v>
      </c>
      <c r="E31" t="s">
        <v>381</v>
      </c>
      <c r="F31" t="s">
        <v>348</v>
      </c>
      <c r="G31" t="s">
        <v>396</v>
      </c>
      <c r="H31" t="s">
        <v>349</v>
      </c>
      <c r="I31" t="s">
        <v>350</v>
      </c>
      <c r="J31" t="s">
        <v>351</v>
      </c>
      <c r="K31" t="s">
        <v>352</v>
      </c>
      <c r="L31">
        <v>1689799351</v>
      </c>
      <c r="M31">
        <f t="shared" si="0"/>
        <v>1.8324020642358284E-3</v>
      </c>
      <c r="N31">
        <f t="shared" si="1"/>
        <v>1.8324020642358283</v>
      </c>
      <c r="O31">
        <f t="shared" si="2"/>
        <v>2.335321404810073</v>
      </c>
      <c r="P31">
        <f t="shared" si="3"/>
        <v>400.02600000000001</v>
      </c>
      <c r="Q31">
        <f t="shared" si="4"/>
        <v>379.49121978393975</v>
      </c>
      <c r="R31">
        <f t="shared" si="5"/>
        <v>38.477944245483926</v>
      </c>
      <c r="S31">
        <f t="shared" si="6"/>
        <v>40.560037551085806</v>
      </c>
      <c r="T31">
        <f t="shared" si="7"/>
        <v>0.24374763258700438</v>
      </c>
      <c r="U31">
        <f t="shared" si="8"/>
        <v>4.4781186790512697</v>
      </c>
      <c r="V31">
        <f t="shared" si="9"/>
        <v>0.23660961408339151</v>
      </c>
      <c r="W31">
        <f t="shared" si="10"/>
        <v>0.14850491965552132</v>
      </c>
      <c r="X31">
        <f t="shared" si="11"/>
        <v>16.532665617695077</v>
      </c>
      <c r="Y31">
        <f t="shared" si="12"/>
        <v>17.73857840149849</v>
      </c>
      <c r="Z31">
        <f t="shared" si="13"/>
        <v>17.73857840149849</v>
      </c>
      <c r="AA31">
        <f t="shared" si="14"/>
        <v>2.0374709063036072</v>
      </c>
      <c r="AB31">
        <f t="shared" si="15"/>
        <v>61.099256092600129</v>
      </c>
      <c r="AC31">
        <f t="shared" si="16"/>
        <v>1.2650259045721199</v>
      </c>
      <c r="AD31">
        <f t="shared" si="17"/>
        <v>2.070444037247992</v>
      </c>
      <c r="AE31">
        <f t="shared" si="18"/>
        <v>0.77244500173148722</v>
      </c>
      <c r="AF31">
        <f t="shared" si="19"/>
        <v>-80.808931032800032</v>
      </c>
      <c r="AG31">
        <f t="shared" si="20"/>
        <v>61.568419631225574</v>
      </c>
      <c r="AH31">
        <f t="shared" si="21"/>
        <v>2.7042882015841538</v>
      </c>
      <c r="AI31">
        <f t="shared" si="22"/>
        <v>-3.5575822952296221E-3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55386.685900764467</v>
      </c>
      <c r="AO31">
        <f t="shared" si="26"/>
        <v>99.960300000000004</v>
      </c>
      <c r="AP31">
        <f t="shared" si="27"/>
        <v>84.266652900360143</v>
      </c>
      <c r="AQ31">
        <f t="shared" si="28"/>
        <v>0.843001200480192</v>
      </c>
      <c r="AR31">
        <f t="shared" si="29"/>
        <v>0.1653923169267707</v>
      </c>
      <c r="AS31">
        <v>1689799351</v>
      </c>
      <c r="AT31">
        <v>400.02600000000001</v>
      </c>
      <c r="AU31">
        <v>401.29399999999998</v>
      </c>
      <c r="AV31">
        <v>12.4764</v>
      </c>
      <c r="AW31">
        <v>11.7286</v>
      </c>
      <c r="AX31">
        <v>403.37400000000002</v>
      </c>
      <c r="AY31">
        <v>12.6303</v>
      </c>
      <c r="AZ31">
        <v>399.99599999999998</v>
      </c>
      <c r="BA31">
        <v>101.37</v>
      </c>
      <c r="BB31">
        <v>2.3503300000000001E-2</v>
      </c>
      <c r="BC31">
        <v>17.993600000000001</v>
      </c>
      <c r="BD31">
        <v>17.778199999999998</v>
      </c>
      <c r="BE31">
        <v>999.9</v>
      </c>
      <c r="BF31">
        <v>0</v>
      </c>
      <c r="BG31">
        <v>0</v>
      </c>
      <c r="BH31">
        <v>10023.799999999999</v>
      </c>
      <c r="BI31">
        <v>0</v>
      </c>
      <c r="BJ31">
        <v>96.245400000000004</v>
      </c>
      <c r="BK31">
        <v>-1.26797</v>
      </c>
      <c r="BL31">
        <v>405.08</v>
      </c>
      <c r="BM31">
        <v>406.05700000000002</v>
      </c>
      <c r="BN31">
        <v>0.74773900000000004</v>
      </c>
      <c r="BO31">
        <v>401.29399999999998</v>
      </c>
      <c r="BP31">
        <v>11.7286</v>
      </c>
      <c r="BQ31">
        <v>1.26474</v>
      </c>
      <c r="BR31">
        <v>1.1889400000000001</v>
      </c>
      <c r="BS31">
        <v>10.386200000000001</v>
      </c>
      <c r="BT31">
        <v>9.4637399999999996</v>
      </c>
      <c r="BU31">
        <v>99.960300000000004</v>
      </c>
      <c r="BV31">
        <v>0.899949</v>
      </c>
      <c r="BW31">
        <v>0.100051</v>
      </c>
      <c r="BX31">
        <v>0</v>
      </c>
      <c r="BY31">
        <v>2.4807000000000001</v>
      </c>
      <c r="BZ31">
        <v>0</v>
      </c>
      <c r="CA31">
        <v>439.59199999999998</v>
      </c>
      <c r="CB31">
        <v>771.62400000000002</v>
      </c>
      <c r="CC31">
        <v>34.436999999999998</v>
      </c>
      <c r="CD31">
        <v>39.25</v>
      </c>
      <c r="CE31">
        <v>37.436999999999998</v>
      </c>
      <c r="CF31">
        <v>37.811999999999998</v>
      </c>
      <c r="CG31">
        <v>34.811999999999998</v>
      </c>
      <c r="CH31">
        <v>89.96</v>
      </c>
      <c r="CI31">
        <v>10</v>
      </c>
      <c r="CJ31">
        <v>0</v>
      </c>
      <c r="CK31">
        <v>1689799359.3</v>
      </c>
      <c r="CL31">
        <v>0</v>
      </c>
      <c r="CM31">
        <v>1689798500.0999999</v>
      </c>
      <c r="CN31" t="s">
        <v>353</v>
      </c>
      <c r="CO31">
        <v>1689798496.0999999</v>
      </c>
      <c r="CP31">
        <v>1689798500.0999999</v>
      </c>
      <c r="CQ31">
        <v>22</v>
      </c>
      <c r="CR31">
        <v>2.5999999999999999E-2</v>
      </c>
      <c r="CS31">
        <v>3.0000000000000001E-3</v>
      </c>
      <c r="CT31">
        <v>-3.347</v>
      </c>
      <c r="CU31">
        <v>-0.154</v>
      </c>
      <c r="CV31">
        <v>404</v>
      </c>
      <c r="CW31">
        <v>11</v>
      </c>
      <c r="CX31">
        <v>0.32</v>
      </c>
      <c r="CY31">
        <v>0.06</v>
      </c>
      <c r="CZ31">
        <v>1.29791133502284</v>
      </c>
      <c r="DA31">
        <v>6.9285384253155405E-2</v>
      </c>
      <c r="DB31">
        <v>6.1947726603116801E-2</v>
      </c>
      <c r="DC31">
        <v>1</v>
      </c>
      <c r="DD31">
        <v>401.2998</v>
      </c>
      <c r="DE31">
        <v>0.144541353382801</v>
      </c>
      <c r="DF31">
        <v>3.1428649350555803E-2</v>
      </c>
      <c r="DG31">
        <v>-1</v>
      </c>
      <c r="DH31">
        <v>99.999129999999994</v>
      </c>
      <c r="DI31">
        <v>-3.6568111205181497E-2</v>
      </c>
      <c r="DJ31">
        <v>0.116849660247688</v>
      </c>
      <c r="DK31">
        <v>1</v>
      </c>
      <c r="DL31">
        <v>2</v>
      </c>
      <c r="DM31">
        <v>2</v>
      </c>
      <c r="DN31" t="s">
        <v>354</v>
      </c>
      <c r="DO31">
        <v>2.73454</v>
      </c>
      <c r="DP31">
        <v>2.76186</v>
      </c>
      <c r="DQ31">
        <v>9.9076800000000007E-2</v>
      </c>
      <c r="DR31">
        <v>9.8219299999999995E-2</v>
      </c>
      <c r="DS31">
        <v>7.7604999999999993E-2</v>
      </c>
      <c r="DT31">
        <v>7.2276999999999994E-2</v>
      </c>
      <c r="DU31">
        <v>26409.9</v>
      </c>
      <c r="DV31">
        <v>27933.8</v>
      </c>
      <c r="DW31">
        <v>27423.1</v>
      </c>
      <c r="DX31">
        <v>29060.799999999999</v>
      </c>
      <c r="DY31">
        <v>33347.199999999997</v>
      </c>
      <c r="DZ31">
        <v>35933.199999999997</v>
      </c>
      <c r="EA31">
        <v>36665</v>
      </c>
      <c r="EB31">
        <v>39421.800000000003</v>
      </c>
      <c r="EC31">
        <v>1.8929800000000001</v>
      </c>
      <c r="ED31">
        <v>2.1341999999999999</v>
      </c>
      <c r="EE31">
        <v>4.76204E-2</v>
      </c>
      <c r="EF31">
        <v>0</v>
      </c>
      <c r="EG31">
        <v>16.986999999999998</v>
      </c>
      <c r="EH31">
        <v>999.9</v>
      </c>
      <c r="EI31">
        <v>46.362000000000002</v>
      </c>
      <c r="EJ31">
        <v>22.748999999999999</v>
      </c>
      <c r="EK31">
        <v>12.7003</v>
      </c>
      <c r="EL31">
        <v>62.018500000000003</v>
      </c>
      <c r="EM31">
        <v>20.492799999999999</v>
      </c>
      <c r="EN31">
        <v>1</v>
      </c>
      <c r="EO31">
        <v>-0.49185000000000001</v>
      </c>
      <c r="EP31">
        <v>1.5481100000000001</v>
      </c>
      <c r="EQ31">
        <v>19.930099999999999</v>
      </c>
      <c r="ER31">
        <v>5.2219300000000004</v>
      </c>
      <c r="ES31">
        <v>11.920400000000001</v>
      </c>
      <c r="ET31">
        <v>4.9554999999999998</v>
      </c>
      <c r="EU31">
        <v>3.2979799999999999</v>
      </c>
      <c r="EV31">
        <v>65.599999999999994</v>
      </c>
      <c r="EW31">
        <v>132.5</v>
      </c>
      <c r="EX31">
        <v>4504.3</v>
      </c>
      <c r="EY31">
        <v>9999</v>
      </c>
      <c r="EZ31">
        <v>1.84599</v>
      </c>
      <c r="FA31">
        <v>1.8450599999999999</v>
      </c>
      <c r="FB31">
        <v>1.85094</v>
      </c>
      <c r="FC31">
        <v>1.8550199999999999</v>
      </c>
      <c r="FD31">
        <v>1.8496699999999999</v>
      </c>
      <c r="FE31">
        <v>1.8497399999999999</v>
      </c>
      <c r="FF31">
        <v>1.8497399999999999</v>
      </c>
      <c r="FG31">
        <v>1.84958</v>
      </c>
      <c r="FH31">
        <v>0</v>
      </c>
      <c r="FI31">
        <v>0</v>
      </c>
      <c r="FJ31">
        <v>0</v>
      </c>
      <c r="FK31">
        <v>0</v>
      </c>
      <c r="FL31" t="s">
        <v>355</v>
      </c>
      <c r="FM31" t="s">
        <v>356</v>
      </c>
      <c r="FN31" t="s">
        <v>357</v>
      </c>
      <c r="FO31" t="s">
        <v>357</v>
      </c>
      <c r="FP31" t="s">
        <v>357</v>
      </c>
      <c r="FQ31" t="s">
        <v>357</v>
      </c>
      <c r="FR31">
        <v>0</v>
      </c>
      <c r="FS31">
        <v>100</v>
      </c>
      <c r="FT31">
        <v>100</v>
      </c>
      <c r="FU31">
        <v>-3.3479999999999999</v>
      </c>
      <c r="FV31">
        <v>-0.15390000000000001</v>
      </c>
      <c r="FW31">
        <v>-3.34745454545447</v>
      </c>
      <c r="FX31">
        <v>0</v>
      </c>
      <c r="FY31">
        <v>0</v>
      </c>
      <c r="FZ31">
        <v>0</v>
      </c>
      <c r="GA31">
        <v>-0.15391818181818101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14.2</v>
      </c>
      <c r="GJ31">
        <v>14.2</v>
      </c>
      <c r="GK31">
        <v>1.03271</v>
      </c>
      <c r="GL31">
        <v>2.5476100000000002</v>
      </c>
      <c r="GM31">
        <v>1.4489700000000001</v>
      </c>
      <c r="GN31">
        <v>2.3107899999999999</v>
      </c>
      <c r="GO31">
        <v>1.5466299999999999</v>
      </c>
      <c r="GP31">
        <v>2.3938000000000001</v>
      </c>
      <c r="GQ31">
        <v>25.8399</v>
      </c>
      <c r="GR31">
        <v>15.182700000000001</v>
      </c>
      <c r="GS31">
        <v>18</v>
      </c>
      <c r="GT31">
        <v>381.32400000000001</v>
      </c>
      <c r="GU31">
        <v>661.53499999999997</v>
      </c>
      <c r="GV31">
        <v>16.074200000000001</v>
      </c>
      <c r="GW31">
        <v>20.836300000000001</v>
      </c>
      <c r="GX31">
        <v>30.0002</v>
      </c>
      <c r="GY31">
        <v>20.764299999999999</v>
      </c>
      <c r="GZ31">
        <v>20.718699999999998</v>
      </c>
      <c r="HA31">
        <v>20.659800000000001</v>
      </c>
      <c r="HB31">
        <v>10</v>
      </c>
      <c r="HC31">
        <v>-30</v>
      </c>
      <c r="HD31">
        <v>16.078299999999999</v>
      </c>
      <c r="HE31">
        <v>401.214</v>
      </c>
      <c r="HF31">
        <v>0</v>
      </c>
      <c r="HG31">
        <v>101.009</v>
      </c>
      <c r="HH31">
        <v>95.809299999999993</v>
      </c>
    </row>
    <row r="32" spans="1:216" x14ac:dyDescent="0.2">
      <c r="A32">
        <v>14</v>
      </c>
      <c r="B32">
        <v>1689799412</v>
      </c>
      <c r="C32">
        <v>793.90000009536698</v>
      </c>
      <c r="D32" t="s">
        <v>382</v>
      </c>
      <c r="E32" t="s">
        <v>383</v>
      </c>
      <c r="F32" t="s">
        <v>348</v>
      </c>
      <c r="G32" t="s">
        <v>396</v>
      </c>
      <c r="H32" t="s">
        <v>349</v>
      </c>
      <c r="I32" t="s">
        <v>350</v>
      </c>
      <c r="J32" t="s">
        <v>351</v>
      </c>
      <c r="K32" t="s">
        <v>352</v>
      </c>
      <c r="L32">
        <v>1689799412</v>
      </c>
      <c r="M32">
        <f t="shared" si="0"/>
        <v>1.8213446587089998E-3</v>
      </c>
      <c r="N32">
        <f t="shared" si="1"/>
        <v>1.8213446587089999</v>
      </c>
      <c r="O32">
        <f t="shared" si="2"/>
        <v>1.4543111703532399</v>
      </c>
      <c r="P32">
        <f t="shared" si="3"/>
        <v>400.02499999999998</v>
      </c>
      <c r="Q32">
        <f t="shared" si="4"/>
        <v>385.42940869912434</v>
      </c>
      <c r="R32">
        <f t="shared" si="5"/>
        <v>39.080787451793988</v>
      </c>
      <c r="S32">
        <f t="shared" si="6"/>
        <v>40.560713966192502</v>
      </c>
      <c r="T32">
        <f t="shared" si="7"/>
        <v>0.24399796897183829</v>
      </c>
      <c r="U32">
        <f t="shared" si="8"/>
        <v>4.4712035590696999</v>
      </c>
      <c r="V32">
        <f t="shared" si="9"/>
        <v>0.23683480032047874</v>
      </c>
      <c r="W32">
        <f t="shared" si="10"/>
        <v>0.14864781574110433</v>
      </c>
      <c r="X32">
        <f t="shared" si="11"/>
        <v>12.407169113824825</v>
      </c>
      <c r="Y32">
        <f t="shared" si="12"/>
        <v>17.710744180113313</v>
      </c>
      <c r="Z32">
        <f t="shared" si="13"/>
        <v>17.710744180113313</v>
      </c>
      <c r="AA32">
        <f t="shared" si="14"/>
        <v>2.0339001075339733</v>
      </c>
      <c r="AB32">
        <f t="shared" si="15"/>
        <v>61.236176129859828</v>
      </c>
      <c r="AC32">
        <f t="shared" si="16"/>
        <v>1.26682458401903</v>
      </c>
      <c r="AD32">
        <f t="shared" si="17"/>
        <v>2.0687519438388056</v>
      </c>
      <c r="AE32">
        <f t="shared" si="18"/>
        <v>0.76707552351494335</v>
      </c>
      <c r="AF32">
        <f t="shared" si="19"/>
        <v>-80.321299449066885</v>
      </c>
      <c r="AG32">
        <f t="shared" si="20"/>
        <v>65.049157258299729</v>
      </c>
      <c r="AH32">
        <f t="shared" si="21"/>
        <v>2.8609900703339779</v>
      </c>
      <c r="AI32">
        <f t="shared" si="22"/>
        <v>-3.9830066083510474E-3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55277.395128145457</v>
      </c>
      <c r="AO32">
        <f t="shared" si="26"/>
        <v>75.018000000000001</v>
      </c>
      <c r="AP32">
        <f t="shared" si="27"/>
        <v>63.240143996800427</v>
      </c>
      <c r="AQ32">
        <f t="shared" si="28"/>
        <v>0.84299960005332619</v>
      </c>
      <c r="AR32">
        <f t="shared" si="29"/>
        <v>0.16538922810291962</v>
      </c>
      <c r="AS32">
        <v>1689799412</v>
      </c>
      <c r="AT32">
        <v>400.02499999999998</v>
      </c>
      <c r="AU32">
        <v>400.92700000000002</v>
      </c>
      <c r="AV32">
        <v>12.4939</v>
      </c>
      <c r="AW32">
        <v>11.7507</v>
      </c>
      <c r="AX32">
        <v>403.37299999999999</v>
      </c>
      <c r="AY32">
        <v>12.6478</v>
      </c>
      <c r="AZ32">
        <v>400.036</v>
      </c>
      <c r="BA32">
        <v>101.372</v>
      </c>
      <c r="BB32">
        <v>2.3447699999999998E-2</v>
      </c>
      <c r="BC32">
        <v>17.980599999999999</v>
      </c>
      <c r="BD32">
        <v>17.767700000000001</v>
      </c>
      <c r="BE32">
        <v>999.9</v>
      </c>
      <c r="BF32">
        <v>0</v>
      </c>
      <c r="BG32">
        <v>0</v>
      </c>
      <c r="BH32">
        <v>10002.5</v>
      </c>
      <c r="BI32">
        <v>0</v>
      </c>
      <c r="BJ32">
        <v>96.472899999999996</v>
      </c>
      <c r="BK32">
        <v>-0.90127599999999997</v>
      </c>
      <c r="BL32">
        <v>405.08699999999999</v>
      </c>
      <c r="BM32">
        <v>405.69400000000002</v>
      </c>
      <c r="BN32">
        <v>0.74317299999999997</v>
      </c>
      <c r="BO32">
        <v>400.92700000000002</v>
      </c>
      <c r="BP32">
        <v>11.7507</v>
      </c>
      <c r="BQ32">
        <v>1.2665299999999999</v>
      </c>
      <c r="BR32">
        <v>1.1912</v>
      </c>
      <c r="BS32">
        <v>10.407500000000001</v>
      </c>
      <c r="BT32">
        <v>9.4919700000000002</v>
      </c>
      <c r="BU32">
        <v>75.018000000000001</v>
      </c>
      <c r="BV32">
        <v>0.89996500000000001</v>
      </c>
      <c r="BW32">
        <v>0.100035</v>
      </c>
      <c r="BX32">
        <v>0</v>
      </c>
      <c r="BY32">
        <v>2.0680000000000001</v>
      </c>
      <c r="BZ32">
        <v>0</v>
      </c>
      <c r="CA32">
        <v>400.37700000000001</v>
      </c>
      <c r="CB32">
        <v>579.09</v>
      </c>
      <c r="CC32">
        <v>34.061999999999998</v>
      </c>
      <c r="CD32">
        <v>38.936999999999998</v>
      </c>
      <c r="CE32">
        <v>37.061999999999998</v>
      </c>
      <c r="CF32">
        <v>37.625</v>
      </c>
      <c r="CG32">
        <v>34.436999999999998</v>
      </c>
      <c r="CH32">
        <v>67.510000000000005</v>
      </c>
      <c r="CI32">
        <v>7.5</v>
      </c>
      <c r="CJ32">
        <v>0</v>
      </c>
      <c r="CK32">
        <v>1689799420.5</v>
      </c>
      <c r="CL32">
        <v>0</v>
      </c>
      <c r="CM32">
        <v>1689798500.0999999</v>
      </c>
      <c r="CN32" t="s">
        <v>353</v>
      </c>
      <c r="CO32">
        <v>1689798496.0999999</v>
      </c>
      <c r="CP32">
        <v>1689798500.0999999</v>
      </c>
      <c r="CQ32">
        <v>22</v>
      </c>
      <c r="CR32">
        <v>2.5999999999999999E-2</v>
      </c>
      <c r="CS32">
        <v>3.0000000000000001E-3</v>
      </c>
      <c r="CT32">
        <v>-3.347</v>
      </c>
      <c r="CU32">
        <v>-0.154</v>
      </c>
      <c r="CV32">
        <v>404</v>
      </c>
      <c r="CW32">
        <v>11</v>
      </c>
      <c r="CX32">
        <v>0.32</v>
      </c>
      <c r="CY32">
        <v>0.06</v>
      </c>
      <c r="CZ32">
        <v>0.83450136812692699</v>
      </c>
      <c r="DA32">
        <v>-0.15914195590681701</v>
      </c>
      <c r="DB32">
        <v>6.4374203487958595E-2</v>
      </c>
      <c r="DC32">
        <v>1</v>
      </c>
      <c r="DD32">
        <v>400.96170000000001</v>
      </c>
      <c r="DE32">
        <v>-9.0857142856973203E-2</v>
      </c>
      <c r="DF32">
        <v>3.8843403558394697E-2</v>
      </c>
      <c r="DG32">
        <v>-1</v>
      </c>
      <c r="DH32">
        <v>75.011814285714294</v>
      </c>
      <c r="DI32">
        <v>5.0350147743001901E-2</v>
      </c>
      <c r="DJ32">
        <v>6.5096474715675597E-3</v>
      </c>
      <c r="DK32">
        <v>1</v>
      </c>
      <c r="DL32">
        <v>2</v>
      </c>
      <c r="DM32">
        <v>2</v>
      </c>
      <c r="DN32" t="s">
        <v>354</v>
      </c>
      <c r="DO32">
        <v>2.7346200000000001</v>
      </c>
      <c r="DP32">
        <v>2.7616100000000001</v>
      </c>
      <c r="DQ32">
        <v>9.9071699999999999E-2</v>
      </c>
      <c r="DR32">
        <v>9.8145800000000005E-2</v>
      </c>
      <c r="DS32">
        <v>7.7681100000000003E-2</v>
      </c>
      <c r="DT32">
        <v>7.2373900000000005E-2</v>
      </c>
      <c r="DU32">
        <v>26409.5</v>
      </c>
      <c r="DV32">
        <v>27936.3</v>
      </c>
      <c r="DW32">
        <v>27422.6</v>
      </c>
      <c r="DX32">
        <v>29061.200000000001</v>
      </c>
      <c r="DY32">
        <v>33343.800000000003</v>
      </c>
      <c r="DZ32">
        <v>35929.9</v>
      </c>
      <c r="EA32">
        <v>36664.300000000003</v>
      </c>
      <c r="EB32">
        <v>39422.300000000003</v>
      </c>
      <c r="EC32">
        <v>1.8931</v>
      </c>
      <c r="ED32">
        <v>2.1335500000000001</v>
      </c>
      <c r="EE32">
        <v>4.7534699999999999E-2</v>
      </c>
      <c r="EF32">
        <v>0</v>
      </c>
      <c r="EG32">
        <v>16.977900000000002</v>
      </c>
      <c r="EH32">
        <v>999.9</v>
      </c>
      <c r="EI32">
        <v>46.374000000000002</v>
      </c>
      <c r="EJ32">
        <v>22.779</v>
      </c>
      <c r="EK32">
        <v>12.7272</v>
      </c>
      <c r="EL32">
        <v>62.578499999999998</v>
      </c>
      <c r="EM32">
        <v>20.673100000000002</v>
      </c>
      <c r="EN32">
        <v>1</v>
      </c>
      <c r="EO32">
        <v>-0.49056699999999998</v>
      </c>
      <c r="EP32">
        <v>1.6330199999999999</v>
      </c>
      <c r="EQ32">
        <v>19.924299999999999</v>
      </c>
      <c r="ER32">
        <v>5.2211800000000004</v>
      </c>
      <c r="ES32">
        <v>11.9201</v>
      </c>
      <c r="ET32">
        <v>4.9552500000000004</v>
      </c>
      <c r="EU32">
        <v>3.2978299999999998</v>
      </c>
      <c r="EV32">
        <v>65.599999999999994</v>
      </c>
      <c r="EW32">
        <v>132.5</v>
      </c>
      <c r="EX32">
        <v>4505.6000000000004</v>
      </c>
      <c r="EY32">
        <v>9999</v>
      </c>
      <c r="EZ32">
        <v>1.8461799999999999</v>
      </c>
      <c r="FA32">
        <v>1.84528</v>
      </c>
      <c r="FB32">
        <v>1.85118</v>
      </c>
      <c r="FC32">
        <v>1.8552500000000001</v>
      </c>
      <c r="FD32">
        <v>1.84988</v>
      </c>
      <c r="FE32">
        <v>1.84999</v>
      </c>
      <c r="FF32">
        <v>1.84998</v>
      </c>
      <c r="FG32">
        <v>1.84978</v>
      </c>
      <c r="FH32">
        <v>0</v>
      </c>
      <c r="FI32">
        <v>0</v>
      </c>
      <c r="FJ32">
        <v>0</v>
      </c>
      <c r="FK32">
        <v>0</v>
      </c>
      <c r="FL32" t="s">
        <v>355</v>
      </c>
      <c r="FM32" t="s">
        <v>356</v>
      </c>
      <c r="FN32" t="s">
        <v>357</v>
      </c>
      <c r="FO32" t="s">
        <v>357</v>
      </c>
      <c r="FP32" t="s">
        <v>357</v>
      </c>
      <c r="FQ32" t="s">
        <v>357</v>
      </c>
      <c r="FR32">
        <v>0</v>
      </c>
      <c r="FS32">
        <v>100</v>
      </c>
      <c r="FT32">
        <v>100</v>
      </c>
      <c r="FU32">
        <v>-3.3479999999999999</v>
      </c>
      <c r="FV32">
        <v>-0.15390000000000001</v>
      </c>
      <c r="FW32">
        <v>-3.34745454545447</v>
      </c>
      <c r="FX32">
        <v>0</v>
      </c>
      <c r="FY32">
        <v>0</v>
      </c>
      <c r="FZ32">
        <v>0</v>
      </c>
      <c r="GA32">
        <v>-0.15391818181818101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15.3</v>
      </c>
      <c r="GJ32">
        <v>15.2</v>
      </c>
      <c r="GK32">
        <v>1.03149</v>
      </c>
      <c r="GL32">
        <v>2.5402800000000001</v>
      </c>
      <c r="GM32">
        <v>1.4489700000000001</v>
      </c>
      <c r="GN32">
        <v>2.3022499999999999</v>
      </c>
      <c r="GO32">
        <v>1.5466299999999999</v>
      </c>
      <c r="GP32">
        <v>2.4157700000000002</v>
      </c>
      <c r="GQ32">
        <v>25.881</v>
      </c>
      <c r="GR32">
        <v>15.1915</v>
      </c>
      <c r="GS32">
        <v>18</v>
      </c>
      <c r="GT32">
        <v>381.56299999999999</v>
      </c>
      <c r="GU32">
        <v>661.29700000000003</v>
      </c>
      <c r="GV32">
        <v>15.9725</v>
      </c>
      <c r="GW32">
        <v>20.859200000000001</v>
      </c>
      <c r="GX32">
        <v>30.0002</v>
      </c>
      <c r="GY32">
        <v>20.790299999999998</v>
      </c>
      <c r="GZ32">
        <v>20.745000000000001</v>
      </c>
      <c r="HA32">
        <v>20.650700000000001</v>
      </c>
      <c r="HB32">
        <v>10</v>
      </c>
      <c r="HC32">
        <v>-30</v>
      </c>
      <c r="HD32">
        <v>15.9854</v>
      </c>
      <c r="HE32">
        <v>400.976</v>
      </c>
      <c r="HF32">
        <v>0</v>
      </c>
      <c r="HG32">
        <v>101.00700000000001</v>
      </c>
      <c r="HH32">
        <v>95.810500000000005</v>
      </c>
    </row>
    <row r="33" spans="1:216" x14ac:dyDescent="0.2">
      <c r="A33">
        <v>15</v>
      </c>
      <c r="B33">
        <v>1689799473</v>
      </c>
      <c r="C33">
        <v>854.90000009536698</v>
      </c>
      <c r="D33" t="s">
        <v>384</v>
      </c>
      <c r="E33" t="s">
        <v>385</v>
      </c>
      <c r="F33" t="s">
        <v>348</v>
      </c>
      <c r="G33" t="s">
        <v>396</v>
      </c>
      <c r="H33" t="s">
        <v>349</v>
      </c>
      <c r="I33" t="s">
        <v>350</v>
      </c>
      <c r="J33" t="s">
        <v>351</v>
      </c>
      <c r="K33" t="s">
        <v>352</v>
      </c>
      <c r="L33">
        <v>1689799473</v>
      </c>
      <c r="M33">
        <f t="shared" si="0"/>
        <v>1.8244723507477142E-3</v>
      </c>
      <c r="N33">
        <f t="shared" si="1"/>
        <v>1.8244723507477143</v>
      </c>
      <c r="O33">
        <f t="shared" si="2"/>
        <v>1.0825430886653828</v>
      </c>
      <c r="P33">
        <f t="shared" si="3"/>
        <v>399.97199999999998</v>
      </c>
      <c r="Q33">
        <f t="shared" si="4"/>
        <v>387.91093843904565</v>
      </c>
      <c r="R33">
        <f t="shared" si="5"/>
        <v>39.332366419215028</v>
      </c>
      <c r="S33">
        <f t="shared" si="6"/>
        <v>40.555302010124393</v>
      </c>
      <c r="T33">
        <f t="shared" si="7"/>
        <v>0.24516428253620873</v>
      </c>
      <c r="U33">
        <f t="shared" si="8"/>
        <v>4.4785765273321658</v>
      </c>
      <c r="V33">
        <f t="shared" si="9"/>
        <v>0.23794508892822178</v>
      </c>
      <c r="W33">
        <f t="shared" si="10"/>
        <v>0.14934658926712391</v>
      </c>
      <c r="X33">
        <f t="shared" si="11"/>
        <v>9.9684685527471792</v>
      </c>
      <c r="Y33">
        <f t="shared" si="12"/>
        <v>17.711548948422347</v>
      </c>
      <c r="Z33">
        <f t="shared" si="13"/>
        <v>17.711548948422347</v>
      </c>
      <c r="AA33">
        <f t="shared" si="14"/>
        <v>2.0340032725861215</v>
      </c>
      <c r="AB33">
        <f t="shared" si="15"/>
        <v>61.310411993258597</v>
      </c>
      <c r="AC33">
        <f t="shared" si="16"/>
        <v>1.2692061878869803</v>
      </c>
      <c r="AD33">
        <f t="shared" si="17"/>
        <v>2.0701315594267027</v>
      </c>
      <c r="AE33">
        <f t="shared" si="18"/>
        <v>0.76479708469914121</v>
      </c>
      <c r="AF33">
        <f t="shared" si="19"/>
        <v>-80.459230667974197</v>
      </c>
      <c r="AG33">
        <f t="shared" si="20"/>
        <v>67.521471713810456</v>
      </c>
      <c r="AH33">
        <f t="shared" si="21"/>
        <v>2.9650127807828972</v>
      </c>
      <c r="AI33">
        <f t="shared" si="22"/>
        <v>-4.27762063365833E-3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55394.591366099135</v>
      </c>
      <c r="AO33">
        <f t="shared" si="26"/>
        <v>60.278799999999997</v>
      </c>
      <c r="AP33">
        <f t="shared" si="27"/>
        <v>50.814488410749831</v>
      </c>
      <c r="AQ33">
        <f t="shared" si="28"/>
        <v>0.84299104180491047</v>
      </c>
      <c r="AR33">
        <f t="shared" si="29"/>
        <v>0.16537271068347711</v>
      </c>
      <c r="AS33">
        <v>1689799473</v>
      </c>
      <c r="AT33">
        <v>399.97199999999998</v>
      </c>
      <c r="AU33">
        <v>400.721</v>
      </c>
      <c r="AV33">
        <v>12.5174</v>
      </c>
      <c r="AW33">
        <v>11.7728</v>
      </c>
      <c r="AX33">
        <v>403.31900000000002</v>
      </c>
      <c r="AY33">
        <v>12.6713</v>
      </c>
      <c r="AZ33">
        <v>399.96</v>
      </c>
      <c r="BA33">
        <v>101.372</v>
      </c>
      <c r="BB33">
        <v>2.3352700000000001E-2</v>
      </c>
      <c r="BC33">
        <v>17.991199999999999</v>
      </c>
      <c r="BD33">
        <v>17.779199999999999</v>
      </c>
      <c r="BE33">
        <v>999.9</v>
      </c>
      <c r="BF33">
        <v>0</v>
      </c>
      <c r="BG33">
        <v>0</v>
      </c>
      <c r="BH33">
        <v>10025</v>
      </c>
      <c r="BI33">
        <v>0</v>
      </c>
      <c r="BJ33">
        <v>96.809799999999996</v>
      </c>
      <c r="BK33">
        <v>-0.74932900000000002</v>
      </c>
      <c r="BL33">
        <v>405.04199999999997</v>
      </c>
      <c r="BM33">
        <v>405.495</v>
      </c>
      <c r="BN33">
        <v>0.74459600000000004</v>
      </c>
      <c r="BO33">
        <v>400.721</v>
      </c>
      <c r="BP33">
        <v>11.7728</v>
      </c>
      <c r="BQ33">
        <v>1.26892</v>
      </c>
      <c r="BR33">
        <v>1.1934400000000001</v>
      </c>
      <c r="BS33">
        <v>10.435700000000001</v>
      </c>
      <c r="BT33">
        <v>9.5199200000000008</v>
      </c>
      <c r="BU33">
        <v>60.278799999999997</v>
      </c>
      <c r="BV33">
        <v>0.90030900000000003</v>
      </c>
      <c r="BW33">
        <v>9.9690799999999996E-2</v>
      </c>
      <c r="BX33">
        <v>0</v>
      </c>
      <c r="BY33">
        <v>2.2669999999999999</v>
      </c>
      <c r="BZ33">
        <v>0</v>
      </c>
      <c r="CA33">
        <v>376.6</v>
      </c>
      <c r="CB33">
        <v>465.35700000000003</v>
      </c>
      <c r="CC33">
        <v>33.625</v>
      </c>
      <c r="CD33">
        <v>38.625</v>
      </c>
      <c r="CE33">
        <v>36.686999999999998</v>
      </c>
      <c r="CF33">
        <v>37.311999999999998</v>
      </c>
      <c r="CG33">
        <v>34.125</v>
      </c>
      <c r="CH33">
        <v>54.27</v>
      </c>
      <c r="CI33">
        <v>6.01</v>
      </c>
      <c r="CJ33">
        <v>0</v>
      </c>
      <c r="CK33">
        <v>1689799481.7</v>
      </c>
      <c r="CL33">
        <v>0</v>
      </c>
      <c r="CM33">
        <v>1689798500.0999999</v>
      </c>
      <c r="CN33" t="s">
        <v>353</v>
      </c>
      <c r="CO33">
        <v>1689798496.0999999</v>
      </c>
      <c r="CP33">
        <v>1689798500.0999999</v>
      </c>
      <c r="CQ33">
        <v>22</v>
      </c>
      <c r="CR33">
        <v>2.5999999999999999E-2</v>
      </c>
      <c r="CS33">
        <v>3.0000000000000001E-3</v>
      </c>
      <c r="CT33">
        <v>-3.347</v>
      </c>
      <c r="CU33">
        <v>-0.154</v>
      </c>
      <c r="CV33">
        <v>404</v>
      </c>
      <c r="CW33">
        <v>11</v>
      </c>
      <c r="CX33">
        <v>0.32</v>
      </c>
      <c r="CY33">
        <v>0.06</v>
      </c>
      <c r="CZ33">
        <v>0.51085732199343603</v>
      </c>
      <c r="DA33">
        <v>8.8645143373890494E-3</v>
      </c>
      <c r="DB33">
        <v>4.73815114523558E-2</v>
      </c>
      <c r="DC33">
        <v>1</v>
      </c>
      <c r="DD33">
        <v>400.72509523809498</v>
      </c>
      <c r="DE33">
        <v>-9.3350649350846901E-2</v>
      </c>
      <c r="DF33">
        <v>3.1724865960022601E-2</v>
      </c>
      <c r="DG33">
        <v>-1</v>
      </c>
      <c r="DH33">
        <v>59.988525000000003</v>
      </c>
      <c r="DI33">
        <v>-2.3646923517293399E-3</v>
      </c>
      <c r="DJ33">
        <v>9.8010585525238406E-2</v>
      </c>
      <c r="DK33">
        <v>1</v>
      </c>
      <c r="DL33">
        <v>2</v>
      </c>
      <c r="DM33">
        <v>2</v>
      </c>
      <c r="DN33" t="s">
        <v>354</v>
      </c>
      <c r="DO33">
        <v>2.7343799999999998</v>
      </c>
      <c r="DP33">
        <v>2.76172</v>
      </c>
      <c r="DQ33">
        <v>9.9056400000000003E-2</v>
      </c>
      <c r="DR33">
        <v>9.8101800000000003E-2</v>
      </c>
      <c r="DS33">
        <v>7.7784199999999998E-2</v>
      </c>
      <c r="DT33">
        <v>7.2470400000000004E-2</v>
      </c>
      <c r="DU33">
        <v>26409.8</v>
      </c>
      <c r="DV33">
        <v>27937.3</v>
      </c>
      <c r="DW33">
        <v>27422.5</v>
      </c>
      <c r="DX33">
        <v>29060.799999999999</v>
      </c>
      <c r="DY33">
        <v>33339.699999999997</v>
      </c>
      <c r="DZ33">
        <v>35925.699999999997</v>
      </c>
      <c r="EA33">
        <v>36663.9</v>
      </c>
      <c r="EB33">
        <v>39421.699999999997</v>
      </c>
      <c r="EC33">
        <v>1.8922000000000001</v>
      </c>
      <c r="ED33">
        <v>2.1331199999999999</v>
      </c>
      <c r="EE33">
        <v>4.8316999999999999E-2</v>
      </c>
      <c r="EF33">
        <v>0</v>
      </c>
      <c r="EG33">
        <v>16.976400000000002</v>
      </c>
      <c r="EH33">
        <v>999.9</v>
      </c>
      <c r="EI33">
        <v>46.374000000000002</v>
      </c>
      <c r="EJ33">
        <v>22.809000000000001</v>
      </c>
      <c r="EK33">
        <v>12.750299999999999</v>
      </c>
      <c r="EL33">
        <v>62.1785</v>
      </c>
      <c r="EM33">
        <v>20.552900000000001</v>
      </c>
      <c r="EN33">
        <v>1</v>
      </c>
      <c r="EO33">
        <v>-0.48943599999999998</v>
      </c>
      <c r="EP33">
        <v>1.5167900000000001</v>
      </c>
      <c r="EQ33">
        <v>19.9316</v>
      </c>
      <c r="ER33">
        <v>5.2172900000000002</v>
      </c>
      <c r="ES33">
        <v>11.920400000000001</v>
      </c>
      <c r="ET33">
        <v>4.9556500000000003</v>
      </c>
      <c r="EU33">
        <v>3.2978999999999998</v>
      </c>
      <c r="EV33">
        <v>65.599999999999994</v>
      </c>
      <c r="EW33">
        <v>132.5</v>
      </c>
      <c r="EX33">
        <v>4507.1000000000004</v>
      </c>
      <c r="EY33">
        <v>9999</v>
      </c>
      <c r="EZ33">
        <v>1.8460000000000001</v>
      </c>
      <c r="FA33">
        <v>1.8450899999999999</v>
      </c>
      <c r="FB33">
        <v>1.8509199999999999</v>
      </c>
      <c r="FC33">
        <v>1.85504</v>
      </c>
      <c r="FD33">
        <v>1.84968</v>
      </c>
      <c r="FE33">
        <v>1.84975</v>
      </c>
      <c r="FF33">
        <v>1.8497300000000001</v>
      </c>
      <c r="FG33">
        <v>1.84955</v>
      </c>
      <c r="FH33">
        <v>0</v>
      </c>
      <c r="FI33">
        <v>0</v>
      </c>
      <c r="FJ33">
        <v>0</v>
      </c>
      <c r="FK33">
        <v>0</v>
      </c>
      <c r="FL33" t="s">
        <v>355</v>
      </c>
      <c r="FM33" t="s">
        <v>356</v>
      </c>
      <c r="FN33" t="s">
        <v>357</v>
      </c>
      <c r="FO33" t="s">
        <v>357</v>
      </c>
      <c r="FP33" t="s">
        <v>357</v>
      </c>
      <c r="FQ33" t="s">
        <v>357</v>
      </c>
      <c r="FR33">
        <v>0</v>
      </c>
      <c r="FS33">
        <v>100</v>
      </c>
      <c r="FT33">
        <v>100</v>
      </c>
      <c r="FU33">
        <v>-3.347</v>
      </c>
      <c r="FV33">
        <v>-0.15390000000000001</v>
      </c>
      <c r="FW33">
        <v>-3.34745454545447</v>
      </c>
      <c r="FX33">
        <v>0</v>
      </c>
      <c r="FY33">
        <v>0</v>
      </c>
      <c r="FZ33">
        <v>0</v>
      </c>
      <c r="GA33">
        <v>-0.15391818181818101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16.3</v>
      </c>
      <c r="GJ33">
        <v>16.2</v>
      </c>
      <c r="GK33">
        <v>1.03149</v>
      </c>
      <c r="GL33">
        <v>2.5402800000000001</v>
      </c>
      <c r="GM33">
        <v>1.4477500000000001</v>
      </c>
      <c r="GN33">
        <v>2.3120099999999999</v>
      </c>
      <c r="GO33">
        <v>1.5466299999999999</v>
      </c>
      <c r="GP33">
        <v>2.4328599999999998</v>
      </c>
      <c r="GQ33">
        <v>25.9222</v>
      </c>
      <c r="GR33">
        <v>15.182700000000001</v>
      </c>
      <c r="GS33">
        <v>18</v>
      </c>
      <c r="GT33">
        <v>381.31200000000001</v>
      </c>
      <c r="GU33">
        <v>661.23500000000001</v>
      </c>
      <c r="GV33">
        <v>16.129899999999999</v>
      </c>
      <c r="GW33">
        <v>20.88</v>
      </c>
      <c r="GX33">
        <v>30.0001</v>
      </c>
      <c r="GY33">
        <v>20.813400000000001</v>
      </c>
      <c r="GZ33">
        <v>20.769200000000001</v>
      </c>
      <c r="HA33">
        <v>20.641400000000001</v>
      </c>
      <c r="HB33">
        <v>10</v>
      </c>
      <c r="HC33">
        <v>-30</v>
      </c>
      <c r="HD33">
        <v>16.133299999999998</v>
      </c>
      <c r="HE33">
        <v>400.84699999999998</v>
      </c>
      <c r="HF33">
        <v>0</v>
      </c>
      <c r="HG33">
        <v>101.006</v>
      </c>
      <c r="HH33">
        <v>95.809299999999993</v>
      </c>
    </row>
    <row r="34" spans="1:216" x14ac:dyDescent="0.2">
      <c r="A34">
        <v>16</v>
      </c>
      <c r="B34">
        <v>1689799534</v>
      </c>
      <c r="C34">
        <v>915.90000009536698</v>
      </c>
      <c r="D34" t="s">
        <v>386</v>
      </c>
      <c r="E34" t="s">
        <v>387</v>
      </c>
      <c r="F34" t="s">
        <v>348</v>
      </c>
      <c r="G34" t="s">
        <v>396</v>
      </c>
      <c r="H34" t="s">
        <v>349</v>
      </c>
      <c r="I34" t="s">
        <v>350</v>
      </c>
      <c r="J34" t="s">
        <v>351</v>
      </c>
      <c r="K34" t="s">
        <v>352</v>
      </c>
      <c r="L34">
        <v>1689799534</v>
      </c>
      <c r="M34">
        <f t="shared" si="0"/>
        <v>1.8122557895914476E-3</v>
      </c>
      <c r="N34">
        <f t="shared" si="1"/>
        <v>1.8122557895914475</v>
      </c>
      <c r="O34">
        <f t="shared" si="2"/>
        <v>0.7395780414176425</v>
      </c>
      <c r="P34">
        <f t="shared" si="3"/>
        <v>399.98399999999998</v>
      </c>
      <c r="Q34">
        <f t="shared" si="4"/>
        <v>390.20360287206051</v>
      </c>
      <c r="R34">
        <f t="shared" si="5"/>
        <v>39.564343051929264</v>
      </c>
      <c r="S34">
        <f t="shared" si="6"/>
        <v>40.556017614403196</v>
      </c>
      <c r="T34">
        <f t="shared" si="7"/>
        <v>0.24429632573664856</v>
      </c>
      <c r="U34">
        <f t="shared" si="8"/>
        <v>4.4738261802163315</v>
      </c>
      <c r="V34">
        <f t="shared" si="9"/>
        <v>0.23711998201445114</v>
      </c>
      <c r="W34">
        <f t="shared" si="10"/>
        <v>0.14882719499636965</v>
      </c>
      <c r="X34">
        <f t="shared" si="11"/>
        <v>8.2959953810705738</v>
      </c>
      <c r="Y34">
        <f t="shared" si="12"/>
        <v>17.707562350903469</v>
      </c>
      <c r="Z34">
        <f t="shared" si="13"/>
        <v>17.707562350903469</v>
      </c>
      <c r="AA34">
        <f t="shared" si="14"/>
        <v>2.0334922666746928</v>
      </c>
      <c r="AB34">
        <f t="shared" si="15"/>
        <v>61.403054731522474</v>
      </c>
      <c r="AC34">
        <f t="shared" si="16"/>
        <v>1.27118796860258</v>
      </c>
      <c r="AD34">
        <f t="shared" si="17"/>
        <v>2.0702357141036347</v>
      </c>
      <c r="AE34">
        <f t="shared" si="18"/>
        <v>0.76230429807211286</v>
      </c>
      <c r="AF34">
        <f t="shared" si="19"/>
        <v>-79.920480320982833</v>
      </c>
      <c r="AG34">
        <f t="shared" si="20"/>
        <v>68.604346298128775</v>
      </c>
      <c r="AH34">
        <f t="shared" si="21"/>
        <v>3.0157133578721012</v>
      </c>
      <c r="AI34">
        <f t="shared" si="22"/>
        <v>-4.4252839113880782E-3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55317.608310538541</v>
      </c>
      <c r="AO34">
        <f t="shared" si="26"/>
        <v>50.162300000000002</v>
      </c>
      <c r="AP34">
        <f t="shared" si="27"/>
        <v>42.286638891746414</v>
      </c>
      <c r="AQ34">
        <f t="shared" si="28"/>
        <v>0.84299641148325355</v>
      </c>
      <c r="AR34">
        <f t="shared" si="29"/>
        <v>0.16538307416267942</v>
      </c>
      <c r="AS34">
        <v>1689799534</v>
      </c>
      <c r="AT34">
        <v>399.98399999999998</v>
      </c>
      <c r="AU34">
        <v>400.589</v>
      </c>
      <c r="AV34">
        <v>12.537100000000001</v>
      </c>
      <c r="AW34">
        <v>11.797800000000001</v>
      </c>
      <c r="AX34">
        <v>403.33100000000002</v>
      </c>
      <c r="AY34">
        <v>12.691000000000001</v>
      </c>
      <c r="AZ34">
        <v>400.12200000000001</v>
      </c>
      <c r="BA34">
        <v>101.371</v>
      </c>
      <c r="BB34">
        <v>2.30998E-2</v>
      </c>
      <c r="BC34">
        <v>17.992000000000001</v>
      </c>
      <c r="BD34">
        <v>17.7972</v>
      </c>
      <c r="BE34">
        <v>999.9</v>
      </c>
      <c r="BF34">
        <v>0</v>
      </c>
      <c r="BG34">
        <v>0</v>
      </c>
      <c r="BH34">
        <v>10010.6</v>
      </c>
      <c r="BI34">
        <v>0</v>
      </c>
      <c r="BJ34">
        <v>97.622299999999996</v>
      </c>
      <c r="BK34">
        <v>-0.60494999999999999</v>
      </c>
      <c r="BL34">
        <v>405.06200000000001</v>
      </c>
      <c r="BM34">
        <v>405.37099999999998</v>
      </c>
      <c r="BN34">
        <v>0.73926000000000003</v>
      </c>
      <c r="BO34">
        <v>400.589</v>
      </c>
      <c r="BP34">
        <v>11.797800000000001</v>
      </c>
      <c r="BQ34">
        <v>1.2708900000000001</v>
      </c>
      <c r="BR34">
        <v>1.1959500000000001</v>
      </c>
      <c r="BS34">
        <v>10.459</v>
      </c>
      <c r="BT34">
        <v>9.5512800000000002</v>
      </c>
      <c r="BU34">
        <v>50.162300000000002</v>
      </c>
      <c r="BV34">
        <v>0.90009499999999998</v>
      </c>
      <c r="BW34">
        <v>9.9905300000000002E-2</v>
      </c>
      <c r="BX34">
        <v>0</v>
      </c>
      <c r="BY34">
        <v>2.1217000000000001</v>
      </c>
      <c r="BZ34">
        <v>0</v>
      </c>
      <c r="CA34">
        <v>361.791</v>
      </c>
      <c r="CB34">
        <v>387.23399999999998</v>
      </c>
      <c r="CC34">
        <v>33.311999999999998</v>
      </c>
      <c r="CD34">
        <v>38.375</v>
      </c>
      <c r="CE34">
        <v>36.375</v>
      </c>
      <c r="CF34">
        <v>37.125</v>
      </c>
      <c r="CG34">
        <v>33.811999999999998</v>
      </c>
      <c r="CH34">
        <v>45.15</v>
      </c>
      <c r="CI34">
        <v>5.01</v>
      </c>
      <c r="CJ34">
        <v>0</v>
      </c>
      <c r="CK34">
        <v>1689799542.3</v>
      </c>
      <c r="CL34">
        <v>0</v>
      </c>
      <c r="CM34">
        <v>1689798500.0999999</v>
      </c>
      <c r="CN34" t="s">
        <v>353</v>
      </c>
      <c r="CO34">
        <v>1689798496.0999999</v>
      </c>
      <c r="CP34">
        <v>1689798500.0999999</v>
      </c>
      <c r="CQ34">
        <v>22</v>
      </c>
      <c r="CR34">
        <v>2.5999999999999999E-2</v>
      </c>
      <c r="CS34">
        <v>3.0000000000000001E-3</v>
      </c>
      <c r="CT34">
        <v>-3.347</v>
      </c>
      <c r="CU34">
        <v>-0.154</v>
      </c>
      <c r="CV34">
        <v>404</v>
      </c>
      <c r="CW34">
        <v>11</v>
      </c>
      <c r="CX34">
        <v>0.32</v>
      </c>
      <c r="CY34">
        <v>0.06</v>
      </c>
      <c r="CZ34">
        <v>0.40593280450550201</v>
      </c>
      <c r="DA34">
        <v>-7.9490702204439101E-2</v>
      </c>
      <c r="DB34">
        <v>3.0105974370637799E-2</v>
      </c>
      <c r="DC34">
        <v>1</v>
      </c>
      <c r="DD34">
        <v>400.60950000000003</v>
      </c>
      <c r="DE34">
        <v>-6.6766917292875594E-2</v>
      </c>
      <c r="DF34">
        <v>1.6178689687357899E-2</v>
      </c>
      <c r="DG34">
        <v>-1</v>
      </c>
      <c r="DH34">
        <v>50.034705000000002</v>
      </c>
      <c r="DI34">
        <v>0.174416431902084</v>
      </c>
      <c r="DJ34">
        <v>0.162396035896817</v>
      </c>
      <c r="DK34">
        <v>1</v>
      </c>
      <c r="DL34">
        <v>2</v>
      </c>
      <c r="DM34">
        <v>2</v>
      </c>
      <c r="DN34" t="s">
        <v>354</v>
      </c>
      <c r="DO34">
        <v>2.7348300000000001</v>
      </c>
      <c r="DP34">
        <v>2.7613400000000001</v>
      </c>
      <c r="DQ34">
        <v>9.9051299999999995E-2</v>
      </c>
      <c r="DR34">
        <v>9.8069400000000001E-2</v>
      </c>
      <c r="DS34">
        <v>7.7868199999999999E-2</v>
      </c>
      <c r="DT34">
        <v>7.2578599999999993E-2</v>
      </c>
      <c r="DU34">
        <v>26408.1</v>
      </c>
      <c r="DV34">
        <v>27936.9</v>
      </c>
      <c r="DW34">
        <v>27420.799999999999</v>
      </c>
      <c r="DX34">
        <v>29059.5</v>
      </c>
      <c r="DY34">
        <v>33335</v>
      </c>
      <c r="DZ34">
        <v>35919.800000000003</v>
      </c>
      <c r="EA34">
        <v>36662.1</v>
      </c>
      <c r="EB34">
        <v>39419.9</v>
      </c>
      <c r="EC34">
        <v>1.8923300000000001</v>
      </c>
      <c r="ED34">
        <v>2.1325799999999999</v>
      </c>
      <c r="EE34">
        <v>4.7609199999999997E-2</v>
      </c>
      <c r="EF34">
        <v>0</v>
      </c>
      <c r="EG34">
        <v>17.0062</v>
      </c>
      <c r="EH34">
        <v>999.9</v>
      </c>
      <c r="EI34">
        <v>46.362000000000002</v>
      </c>
      <c r="EJ34">
        <v>22.86</v>
      </c>
      <c r="EK34">
        <v>12.7875</v>
      </c>
      <c r="EL34">
        <v>62.228499999999997</v>
      </c>
      <c r="EM34">
        <v>20.320499999999999</v>
      </c>
      <c r="EN34">
        <v>1</v>
      </c>
      <c r="EO34">
        <v>-0.48768</v>
      </c>
      <c r="EP34">
        <v>1.6227</v>
      </c>
      <c r="EQ34">
        <v>19.925699999999999</v>
      </c>
      <c r="ER34">
        <v>5.2186399999999997</v>
      </c>
      <c r="ES34">
        <v>11.920199999999999</v>
      </c>
      <c r="ET34">
        <v>4.9547999999999996</v>
      </c>
      <c r="EU34">
        <v>3.2978299999999998</v>
      </c>
      <c r="EV34">
        <v>65.599999999999994</v>
      </c>
      <c r="EW34">
        <v>132.5</v>
      </c>
      <c r="EX34">
        <v>4508.3999999999996</v>
      </c>
      <c r="EY34">
        <v>9999</v>
      </c>
      <c r="EZ34">
        <v>1.8459300000000001</v>
      </c>
      <c r="FA34">
        <v>1.8450299999999999</v>
      </c>
      <c r="FB34">
        <v>1.85087</v>
      </c>
      <c r="FC34">
        <v>1.8549800000000001</v>
      </c>
      <c r="FD34">
        <v>1.8496300000000001</v>
      </c>
      <c r="FE34">
        <v>1.8496699999999999</v>
      </c>
      <c r="FF34">
        <v>1.8496699999999999</v>
      </c>
      <c r="FG34">
        <v>1.8494999999999999</v>
      </c>
      <c r="FH34">
        <v>0</v>
      </c>
      <c r="FI34">
        <v>0</v>
      </c>
      <c r="FJ34">
        <v>0</v>
      </c>
      <c r="FK34">
        <v>0</v>
      </c>
      <c r="FL34" t="s">
        <v>355</v>
      </c>
      <c r="FM34" t="s">
        <v>356</v>
      </c>
      <c r="FN34" t="s">
        <v>357</v>
      </c>
      <c r="FO34" t="s">
        <v>357</v>
      </c>
      <c r="FP34" t="s">
        <v>357</v>
      </c>
      <c r="FQ34" t="s">
        <v>357</v>
      </c>
      <c r="FR34">
        <v>0</v>
      </c>
      <c r="FS34">
        <v>100</v>
      </c>
      <c r="FT34">
        <v>100</v>
      </c>
      <c r="FU34">
        <v>-3.347</v>
      </c>
      <c r="FV34">
        <v>-0.15390000000000001</v>
      </c>
      <c r="FW34">
        <v>-3.34745454545447</v>
      </c>
      <c r="FX34">
        <v>0</v>
      </c>
      <c r="FY34">
        <v>0</v>
      </c>
      <c r="FZ34">
        <v>0</v>
      </c>
      <c r="GA34">
        <v>-0.15391818181818101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17.3</v>
      </c>
      <c r="GJ34">
        <v>17.2</v>
      </c>
      <c r="GK34">
        <v>1.03027</v>
      </c>
      <c r="GL34">
        <v>2.5402800000000001</v>
      </c>
      <c r="GM34">
        <v>1.4477500000000001</v>
      </c>
      <c r="GN34">
        <v>2.3120099999999999</v>
      </c>
      <c r="GO34">
        <v>1.5466299999999999</v>
      </c>
      <c r="GP34">
        <v>2.4523899999999998</v>
      </c>
      <c r="GQ34">
        <v>25.942699999999999</v>
      </c>
      <c r="GR34">
        <v>15.173999999999999</v>
      </c>
      <c r="GS34">
        <v>18</v>
      </c>
      <c r="GT34">
        <v>381.53199999999998</v>
      </c>
      <c r="GU34">
        <v>661.07100000000003</v>
      </c>
      <c r="GV34">
        <v>16.047699999999999</v>
      </c>
      <c r="GW34">
        <v>20.8996</v>
      </c>
      <c r="GX34">
        <v>30.0001</v>
      </c>
      <c r="GY34">
        <v>20.8368</v>
      </c>
      <c r="GZ34">
        <v>20.7943</v>
      </c>
      <c r="HA34">
        <v>20.633400000000002</v>
      </c>
      <c r="HB34">
        <v>10</v>
      </c>
      <c r="HC34">
        <v>-30</v>
      </c>
      <c r="HD34">
        <v>16.058700000000002</v>
      </c>
      <c r="HE34">
        <v>400.553</v>
      </c>
      <c r="HF34">
        <v>0</v>
      </c>
      <c r="HG34">
        <v>101.001</v>
      </c>
      <c r="HH34">
        <v>95.8048</v>
      </c>
    </row>
    <row r="35" spans="1:216" x14ac:dyDescent="0.2">
      <c r="A35">
        <v>17</v>
      </c>
      <c r="B35">
        <v>1689799595</v>
      </c>
      <c r="C35">
        <v>976.90000009536698</v>
      </c>
      <c r="D35" t="s">
        <v>388</v>
      </c>
      <c r="E35" t="s">
        <v>389</v>
      </c>
      <c r="F35" t="s">
        <v>348</v>
      </c>
      <c r="G35" t="s">
        <v>396</v>
      </c>
      <c r="H35" t="s">
        <v>349</v>
      </c>
      <c r="I35" t="s">
        <v>350</v>
      </c>
      <c r="J35" t="s">
        <v>351</v>
      </c>
      <c r="K35" t="s">
        <v>352</v>
      </c>
      <c r="L35">
        <v>1689799595</v>
      </c>
      <c r="M35">
        <f t="shared" si="0"/>
        <v>1.8090154325527783E-3</v>
      </c>
      <c r="N35">
        <f t="shared" si="1"/>
        <v>1.8090154325527783</v>
      </c>
      <c r="O35">
        <f t="shared" si="2"/>
        <v>-0.35339278577992717</v>
      </c>
      <c r="P35">
        <f t="shared" si="3"/>
        <v>400.036</v>
      </c>
      <c r="Q35">
        <f t="shared" si="4"/>
        <v>397.57485682458878</v>
      </c>
      <c r="R35">
        <f t="shared" si="5"/>
        <v>40.312998423396579</v>
      </c>
      <c r="S35">
        <f t="shared" si="6"/>
        <v>40.562551581115208</v>
      </c>
      <c r="T35">
        <f t="shared" si="7"/>
        <v>0.24550300960859711</v>
      </c>
      <c r="U35">
        <f t="shared" si="8"/>
        <v>4.4757259921262591</v>
      </c>
      <c r="V35">
        <f t="shared" si="9"/>
        <v>0.23825970684767894</v>
      </c>
      <c r="W35">
        <f t="shared" si="10"/>
        <v>0.14954529768153357</v>
      </c>
      <c r="X35">
        <f t="shared" si="11"/>
        <v>4.9830104615765007</v>
      </c>
      <c r="Y35">
        <f t="shared" si="12"/>
        <v>17.68839309873302</v>
      </c>
      <c r="Z35">
        <f t="shared" si="13"/>
        <v>17.68839309873302</v>
      </c>
      <c r="AA35">
        <f t="shared" si="14"/>
        <v>2.0310367060097776</v>
      </c>
      <c r="AB35">
        <f t="shared" si="15"/>
        <v>61.550892266120862</v>
      </c>
      <c r="AC35">
        <f t="shared" si="16"/>
        <v>1.2737117357971202</v>
      </c>
      <c r="AD35">
        <f t="shared" si="17"/>
        <v>2.0693635606290028</v>
      </c>
      <c r="AE35">
        <f t="shared" si="18"/>
        <v>0.75732497021265743</v>
      </c>
      <c r="AF35">
        <f t="shared" si="19"/>
        <v>-79.777580575577517</v>
      </c>
      <c r="AG35">
        <f t="shared" si="20"/>
        <v>71.642251596782003</v>
      </c>
      <c r="AH35">
        <f t="shared" si="21"/>
        <v>3.1474970951889225</v>
      </c>
      <c r="AI35">
        <f t="shared" si="22"/>
        <v>-4.8214220300906163E-3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55349.644626046596</v>
      </c>
      <c r="AO35">
        <f t="shared" si="26"/>
        <v>30.129899999999999</v>
      </c>
      <c r="AP35">
        <f t="shared" si="27"/>
        <v>25.3994157002987</v>
      </c>
      <c r="AQ35">
        <f t="shared" si="28"/>
        <v>0.84299701294390961</v>
      </c>
      <c r="AR35">
        <f t="shared" si="29"/>
        <v>0.16538423498174573</v>
      </c>
      <c r="AS35">
        <v>1689799595</v>
      </c>
      <c r="AT35">
        <v>400.036</v>
      </c>
      <c r="AU35">
        <v>400.18900000000002</v>
      </c>
      <c r="AV35">
        <v>12.5616</v>
      </c>
      <c r="AW35">
        <v>11.823499999999999</v>
      </c>
      <c r="AX35">
        <v>403.38299999999998</v>
      </c>
      <c r="AY35">
        <v>12.7155</v>
      </c>
      <c r="AZ35">
        <v>400.04599999999999</v>
      </c>
      <c r="BA35">
        <v>101.373</v>
      </c>
      <c r="BB35">
        <v>2.4253199999999999E-2</v>
      </c>
      <c r="BC35">
        <v>17.985299999999999</v>
      </c>
      <c r="BD35">
        <v>17.783999999999999</v>
      </c>
      <c r="BE35">
        <v>999.9</v>
      </c>
      <c r="BF35">
        <v>0</v>
      </c>
      <c r="BG35">
        <v>0</v>
      </c>
      <c r="BH35">
        <v>10016.200000000001</v>
      </c>
      <c r="BI35">
        <v>0</v>
      </c>
      <c r="BJ35">
        <v>97.959100000000007</v>
      </c>
      <c r="BK35">
        <v>-0.15335099999999999</v>
      </c>
      <c r="BL35">
        <v>405.125</v>
      </c>
      <c r="BM35">
        <v>404.97699999999998</v>
      </c>
      <c r="BN35">
        <v>0.73806300000000002</v>
      </c>
      <c r="BO35">
        <v>400.18900000000002</v>
      </c>
      <c r="BP35">
        <v>11.823499999999999</v>
      </c>
      <c r="BQ35">
        <v>1.2734099999999999</v>
      </c>
      <c r="BR35">
        <v>1.19859</v>
      </c>
      <c r="BS35">
        <v>10.4886</v>
      </c>
      <c r="BT35">
        <v>9.5840099999999993</v>
      </c>
      <c r="BU35">
        <v>30.129899999999999</v>
      </c>
      <c r="BV35">
        <v>0.90020699999999998</v>
      </c>
      <c r="BW35">
        <v>9.9793199999999999E-2</v>
      </c>
      <c r="BX35">
        <v>0</v>
      </c>
      <c r="BY35">
        <v>2.3517999999999999</v>
      </c>
      <c r="BZ35">
        <v>0</v>
      </c>
      <c r="CA35">
        <v>328.10899999999998</v>
      </c>
      <c r="CB35">
        <v>232.59899999999999</v>
      </c>
      <c r="CC35">
        <v>33</v>
      </c>
      <c r="CD35">
        <v>38.125</v>
      </c>
      <c r="CE35">
        <v>36.061999999999998</v>
      </c>
      <c r="CF35">
        <v>36.875</v>
      </c>
      <c r="CG35">
        <v>33.5</v>
      </c>
      <c r="CH35">
        <v>27.12</v>
      </c>
      <c r="CI35">
        <v>3.01</v>
      </c>
      <c r="CJ35">
        <v>0</v>
      </c>
      <c r="CK35">
        <v>1689799603.5</v>
      </c>
      <c r="CL35">
        <v>0</v>
      </c>
      <c r="CM35">
        <v>1689798500.0999999</v>
      </c>
      <c r="CN35" t="s">
        <v>353</v>
      </c>
      <c r="CO35">
        <v>1689798496.0999999</v>
      </c>
      <c r="CP35">
        <v>1689798500.0999999</v>
      </c>
      <c r="CQ35">
        <v>22</v>
      </c>
      <c r="CR35">
        <v>2.5999999999999999E-2</v>
      </c>
      <c r="CS35">
        <v>3.0000000000000001E-3</v>
      </c>
      <c r="CT35">
        <v>-3.347</v>
      </c>
      <c r="CU35">
        <v>-0.154</v>
      </c>
      <c r="CV35">
        <v>404</v>
      </c>
      <c r="CW35">
        <v>11</v>
      </c>
      <c r="CX35">
        <v>0.32</v>
      </c>
      <c r="CY35">
        <v>0.06</v>
      </c>
      <c r="CZ35">
        <v>-0.114172902493007</v>
      </c>
      <c r="DA35">
        <v>-0.38856535948007098</v>
      </c>
      <c r="DB35">
        <v>5.51216556608604E-2</v>
      </c>
      <c r="DC35">
        <v>1</v>
      </c>
      <c r="DD35">
        <v>400.26923809523799</v>
      </c>
      <c r="DE35">
        <v>-0.25059740259674201</v>
      </c>
      <c r="DF35">
        <v>4.04838648186885E-2</v>
      </c>
      <c r="DG35">
        <v>-1</v>
      </c>
      <c r="DH35">
        <v>30.0257238095238</v>
      </c>
      <c r="DI35">
        <v>-0.34482809271250903</v>
      </c>
      <c r="DJ35">
        <v>0.156720421086365</v>
      </c>
      <c r="DK35">
        <v>1</v>
      </c>
      <c r="DL35">
        <v>2</v>
      </c>
      <c r="DM35">
        <v>2</v>
      </c>
      <c r="DN35" t="s">
        <v>354</v>
      </c>
      <c r="DO35">
        <v>2.7345799999999998</v>
      </c>
      <c r="DP35">
        <v>2.76254</v>
      </c>
      <c r="DQ35">
        <v>9.9057099999999995E-2</v>
      </c>
      <c r="DR35">
        <v>9.7990800000000003E-2</v>
      </c>
      <c r="DS35">
        <v>7.7976900000000002E-2</v>
      </c>
      <c r="DT35">
        <v>7.2692599999999996E-2</v>
      </c>
      <c r="DU35">
        <v>26408.7</v>
      </c>
      <c r="DV35">
        <v>27938.1</v>
      </c>
      <c r="DW35">
        <v>27421.599999999999</v>
      </c>
      <c r="DX35">
        <v>29058.3</v>
      </c>
      <c r="DY35">
        <v>33331.599999999999</v>
      </c>
      <c r="DZ35">
        <v>35913.699999999997</v>
      </c>
      <c r="EA35">
        <v>36662.699999999997</v>
      </c>
      <c r="EB35">
        <v>39418</v>
      </c>
      <c r="EC35">
        <v>1.89198</v>
      </c>
      <c r="ED35">
        <v>2.1320000000000001</v>
      </c>
      <c r="EE35">
        <v>4.5783799999999999E-2</v>
      </c>
      <c r="EF35">
        <v>0</v>
      </c>
      <c r="EG35">
        <v>17.023299999999999</v>
      </c>
      <c r="EH35">
        <v>999.9</v>
      </c>
      <c r="EI35">
        <v>46.362000000000002</v>
      </c>
      <c r="EJ35">
        <v>22.87</v>
      </c>
      <c r="EK35">
        <v>12.794700000000001</v>
      </c>
      <c r="EL35">
        <v>62.398499999999999</v>
      </c>
      <c r="EM35">
        <v>20.629000000000001</v>
      </c>
      <c r="EN35">
        <v>1</v>
      </c>
      <c r="EO35">
        <v>-0.486402</v>
      </c>
      <c r="EP35">
        <v>1.5009699999999999</v>
      </c>
      <c r="EQ35">
        <v>19.933700000000002</v>
      </c>
      <c r="ER35">
        <v>5.2174399999999999</v>
      </c>
      <c r="ES35">
        <v>11.920999999999999</v>
      </c>
      <c r="ET35">
        <v>4.9556500000000003</v>
      </c>
      <c r="EU35">
        <v>3.2979799999999999</v>
      </c>
      <c r="EV35">
        <v>65.7</v>
      </c>
      <c r="EW35">
        <v>132.5</v>
      </c>
      <c r="EX35">
        <v>4510</v>
      </c>
      <c r="EY35">
        <v>9999</v>
      </c>
      <c r="EZ35">
        <v>1.8459700000000001</v>
      </c>
      <c r="FA35">
        <v>1.84504</v>
      </c>
      <c r="FB35">
        <v>1.8508899999999999</v>
      </c>
      <c r="FC35">
        <v>1.855</v>
      </c>
      <c r="FD35">
        <v>1.84965</v>
      </c>
      <c r="FE35">
        <v>1.8496699999999999</v>
      </c>
      <c r="FF35">
        <v>1.84968</v>
      </c>
      <c r="FG35">
        <v>1.84951</v>
      </c>
      <c r="FH35">
        <v>0</v>
      </c>
      <c r="FI35">
        <v>0</v>
      </c>
      <c r="FJ35">
        <v>0</v>
      </c>
      <c r="FK35">
        <v>0</v>
      </c>
      <c r="FL35" t="s">
        <v>355</v>
      </c>
      <c r="FM35" t="s">
        <v>356</v>
      </c>
      <c r="FN35" t="s">
        <v>357</v>
      </c>
      <c r="FO35" t="s">
        <v>357</v>
      </c>
      <c r="FP35" t="s">
        <v>357</v>
      </c>
      <c r="FQ35" t="s">
        <v>357</v>
      </c>
      <c r="FR35">
        <v>0</v>
      </c>
      <c r="FS35">
        <v>100</v>
      </c>
      <c r="FT35">
        <v>100</v>
      </c>
      <c r="FU35">
        <v>-3.347</v>
      </c>
      <c r="FV35">
        <v>-0.15390000000000001</v>
      </c>
      <c r="FW35">
        <v>-3.34745454545447</v>
      </c>
      <c r="FX35">
        <v>0</v>
      </c>
      <c r="FY35">
        <v>0</v>
      </c>
      <c r="FZ35">
        <v>0</v>
      </c>
      <c r="GA35">
        <v>-0.15391818181818101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18.3</v>
      </c>
      <c r="GJ35">
        <v>18.2</v>
      </c>
      <c r="GK35">
        <v>1.03027</v>
      </c>
      <c r="GL35">
        <v>2.5463900000000002</v>
      </c>
      <c r="GM35">
        <v>1.4489700000000001</v>
      </c>
      <c r="GN35">
        <v>2.3107899999999999</v>
      </c>
      <c r="GO35">
        <v>1.5466299999999999</v>
      </c>
      <c r="GP35">
        <v>2.4230999999999998</v>
      </c>
      <c r="GQ35">
        <v>25.983899999999998</v>
      </c>
      <c r="GR35">
        <v>15.156499999999999</v>
      </c>
      <c r="GS35">
        <v>18</v>
      </c>
      <c r="GT35">
        <v>381.53899999999999</v>
      </c>
      <c r="GU35">
        <v>660.87900000000002</v>
      </c>
      <c r="GV35">
        <v>16.1707</v>
      </c>
      <c r="GW35">
        <v>20.921700000000001</v>
      </c>
      <c r="GX35">
        <v>30.0001</v>
      </c>
      <c r="GY35">
        <v>20.860800000000001</v>
      </c>
      <c r="GZ35">
        <v>20.818999999999999</v>
      </c>
      <c r="HA35">
        <v>20.619399999999999</v>
      </c>
      <c r="HB35">
        <v>10</v>
      </c>
      <c r="HC35">
        <v>-30</v>
      </c>
      <c r="HD35">
        <v>16.173999999999999</v>
      </c>
      <c r="HE35">
        <v>400.21499999999997</v>
      </c>
      <c r="HF35">
        <v>0</v>
      </c>
      <c r="HG35">
        <v>101.003</v>
      </c>
      <c r="HH35">
        <v>95.8005</v>
      </c>
    </row>
    <row r="36" spans="1:216" x14ac:dyDescent="0.2">
      <c r="A36">
        <v>18</v>
      </c>
      <c r="B36">
        <v>1689799656</v>
      </c>
      <c r="C36">
        <v>1037.9000000953699</v>
      </c>
      <c r="D36" t="s">
        <v>390</v>
      </c>
      <c r="E36" t="s">
        <v>391</v>
      </c>
      <c r="F36" t="s">
        <v>348</v>
      </c>
      <c r="G36" t="s">
        <v>396</v>
      </c>
      <c r="H36" t="s">
        <v>349</v>
      </c>
      <c r="I36" t="s">
        <v>350</v>
      </c>
      <c r="J36" t="s">
        <v>351</v>
      </c>
      <c r="K36" t="s">
        <v>352</v>
      </c>
      <c r="L36">
        <v>1689799656</v>
      </c>
      <c r="M36">
        <f t="shared" si="0"/>
        <v>1.7883605457024233E-3</v>
      </c>
      <c r="N36">
        <f t="shared" si="1"/>
        <v>1.7883605457024232</v>
      </c>
      <c r="O36">
        <f t="shared" si="2"/>
        <v>-0.62586548647175155</v>
      </c>
      <c r="P36">
        <f t="shared" si="3"/>
        <v>400.02699999999999</v>
      </c>
      <c r="Q36">
        <f t="shared" si="4"/>
        <v>399.42556458726568</v>
      </c>
      <c r="R36">
        <f t="shared" si="5"/>
        <v>40.502075863741162</v>
      </c>
      <c r="S36">
        <f t="shared" si="6"/>
        <v>40.563061901875393</v>
      </c>
      <c r="T36">
        <f t="shared" si="7"/>
        <v>0.24284318030647303</v>
      </c>
      <c r="U36">
        <f t="shared" si="8"/>
        <v>4.4705456647277817</v>
      </c>
      <c r="V36">
        <f t="shared" si="9"/>
        <v>0.23574558154769051</v>
      </c>
      <c r="W36">
        <f t="shared" si="10"/>
        <v>0.14796140030715749</v>
      </c>
      <c r="X36">
        <f t="shared" si="11"/>
        <v>3.3231479335223884</v>
      </c>
      <c r="Y36">
        <f t="shared" si="12"/>
        <v>17.699588979781257</v>
      </c>
      <c r="Z36">
        <f t="shared" si="13"/>
        <v>17.699588979781257</v>
      </c>
      <c r="AA36">
        <f t="shared" si="14"/>
        <v>2.032470570180005</v>
      </c>
      <c r="AB36">
        <f t="shared" si="15"/>
        <v>61.595349304692562</v>
      </c>
      <c r="AC36">
        <f t="shared" si="16"/>
        <v>1.27579457369334</v>
      </c>
      <c r="AD36">
        <f t="shared" si="17"/>
        <v>2.0712514631297747</v>
      </c>
      <c r="AE36">
        <f t="shared" si="18"/>
        <v>0.75667599648666495</v>
      </c>
      <c r="AF36">
        <f t="shared" si="19"/>
        <v>-78.866700065476863</v>
      </c>
      <c r="AG36">
        <f t="shared" si="20"/>
        <v>72.355676624295029</v>
      </c>
      <c r="AH36">
        <f t="shared" si="21"/>
        <v>3.1829457243287136</v>
      </c>
      <c r="AI36">
        <f t="shared" si="22"/>
        <v>-4.9297833307377914E-3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55263.22360724576</v>
      </c>
      <c r="AO36">
        <f t="shared" si="26"/>
        <v>20.099799999999998</v>
      </c>
      <c r="AP36">
        <f t="shared" si="27"/>
        <v>16.943531405970152</v>
      </c>
      <c r="AQ36">
        <f t="shared" si="28"/>
        <v>0.84297014925373148</v>
      </c>
      <c r="AR36">
        <f t="shared" si="29"/>
        <v>0.16533238805970152</v>
      </c>
      <c r="AS36">
        <v>1689799656</v>
      </c>
      <c r="AT36">
        <v>400.02699999999999</v>
      </c>
      <c r="AU36">
        <v>400.06400000000002</v>
      </c>
      <c r="AV36">
        <v>12.5817</v>
      </c>
      <c r="AW36">
        <v>11.851900000000001</v>
      </c>
      <c r="AX36">
        <v>403.375</v>
      </c>
      <c r="AY36">
        <v>12.7357</v>
      </c>
      <c r="AZ36">
        <v>399.96800000000002</v>
      </c>
      <c r="BA36">
        <v>101.377</v>
      </c>
      <c r="BB36">
        <v>2.38102E-2</v>
      </c>
      <c r="BC36">
        <v>17.9998</v>
      </c>
      <c r="BD36">
        <v>17.802499999999998</v>
      </c>
      <c r="BE36">
        <v>999.9</v>
      </c>
      <c r="BF36">
        <v>0</v>
      </c>
      <c r="BG36">
        <v>0</v>
      </c>
      <c r="BH36">
        <v>10000</v>
      </c>
      <c r="BI36">
        <v>0</v>
      </c>
      <c r="BJ36">
        <v>97.929599999999994</v>
      </c>
      <c r="BK36">
        <v>-3.6834699999999998E-2</v>
      </c>
      <c r="BL36">
        <v>405.12400000000002</v>
      </c>
      <c r="BM36">
        <v>404.863</v>
      </c>
      <c r="BN36">
        <v>0.72988600000000003</v>
      </c>
      <c r="BO36">
        <v>400.06400000000002</v>
      </c>
      <c r="BP36">
        <v>11.851900000000001</v>
      </c>
      <c r="BQ36">
        <v>1.2755000000000001</v>
      </c>
      <c r="BR36">
        <v>1.2015</v>
      </c>
      <c r="BS36">
        <v>10.513199999999999</v>
      </c>
      <c r="BT36">
        <v>9.6201899999999991</v>
      </c>
      <c r="BU36">
        <v>20.099799999999998</v>
      </c>
      <c r="BV36">
        <v>0.90097099999999997</v>
      </c>
      <c r="BW36">
        <v>9.9029199999999998E-2</v>
      </c>
      <c r="BX36">
        <v>0</v>
      </c>
      <c r="BY36">
        <v>2.1036000000000001</v>
      </c>
      <c r="BZ36">
        <v>0</v>
      </c>
      <c r="CA36">
        <v>312.46199999999999</v>
      </c>
      <c r="CB36">
        <v>155.19999999999999</v>
      </c>
      <c r="CC36">
        <v>32.625</v>
      </c>
      <c r="CD36">
        <v>37.875</v>
      </c>
      <c r="CE36">
        <v>35.75</v>
      </c>
      <c r="CF36">
        <v>36.625</v>
      </c>
      <c r="CG36">
        <v>33.25</v>
      </c>
      <c r="CH36">
        <v>18.11</v>
      </c>
      <c r="CI36">
        <v>1.99</v>
      </c>
      <c r="CJ36">
        <v>0</v>
      </c>
      <c r="CK36">
        <v>1689799664.7</v>
      </c>
      <c r="CL36">
        <v>0</v>
      </c>
      <c r="CM36">
        <v>1689798500.0999999</v>
      </c>
      <c r="CN36" t="s">
        <v>353</v>
      </c>
      <c r="CO36">
        <v>1689798496.0999999</v>
      </c>
      <c r="CP36">
        <v>1689798500.0999999</v>
      </c>
      <c r="CQ36">
        <v>22</v>
      </c>
      <c r="CR36">
        <v>2.5999999999999999E-2</v>
      </c>
      <c r="CS36">
        <v>3.0000000000000001E-3</v>
      </c>
      <c r="CT36">
        <v>-3.347</v>
      </c>
      <c r="CU36">
        <v>-0.154</v>
      </c>
      <c r="CV36">
        <v>404</v>
      </c>
      <c r="CW36">
        <v>11</v>
      </c>
      <c r="CX36">
        <v>0.32</v>
      </c>
      <c r="CY36">
        <v>0.06</v>
      </c>
      <c r="CZ36">
        <v>-0.31745276795530902</v>
      </c>
      <c r="DA36">
        <v>0.49205119677351999</v>
      </c>
      <c r="DB36">
        <v>6.78895181471042E-2</v>
      </c>
      <c r="DC36">
        <v>1</v>
      </c>
      <c r="DD36">
        <v>400.07925</v>
      </c>
      <c r="DE36">
        <v>0.161187969925499</v>
      </c>
      <c r="DF36">
        <v>3.8790301622962702E-2</v>
      </c>
      <c r="DG36">
        <v>-1</v>
      </c>
      <c r="DH36">
        <v>20.002915000000002</v>
      </c>
      <c r="DI36">
        <v>0.10311375220906401</v>
      </c>
      <c r="DJ36">
        <v>0.16263449903080199</v>
      </c>
      <c r="DK36">
        <v>1</v>
      </c>
      <c r="DL36">
        <v>2</v>
      </c>
      <c r="DM36">
        <v>2</v>
      </c>
      <c r="DN36" t="s">
        <v>354</v>
      </c>
      <c r="DO36">
        <v>2.7343299999999999</v>
      </c>
      <c r="DP36">
        <v>2.7619500000000001</v>
      </c>
      <c r="DQ36">
        <v>9.9053000000000002E-2</v>
      </c>
      <c r="DR36">
        <v>9.7964700000000002E-2</v>
      </c>
      <c r="DS36">
        <v>7.8066700000000003E-2</v>
      </c>
      <c r="DT36">
        <v>7.2819200000000001E-2</v>
      </c>
      <c r="DU36">
        <v>26406.799999999999</v>
      </c>
      <c r="DV36">
        <v>27937.7</v>
      </c>
      <c r="DW36">
        <v>27419.7</v>
      </c>
      <c r="DX36">
        <v>29057.200000000001</v>
      </c>
      <c r="DY36">
        <v>33325.800000000003</v>
      </c>
      <c r="DZ36">
        <v>35907.699999999997</v>
      </c>
      <c r="EA36">
        <v>36659.9</v>
      </c>
      <c r="EB36">
        <v>39416.800000000003</v>
      </c>
      <c r="EC36">
        <v>1.8913500000000001</v>
      </c>
      <c r="ED36">
        <v>2.1317200000000001</v>
      </c>
      <c r="EE36">
        <v>4.5373999999999998E-2</v>
      </c>
      <c r="EF36">
        <v>0</v>
      </c>
      <c r="EG36">
        <v>17.0487</v>
      </c>
      <c r="EH36">
        <v>999.9</v>
      </c>
      <c r="EI36">
        <v>46.374000000000002</v>
      </c>
      <c r="EJ36">
        <v>22.92</v>
      </c>
      <c r="EK36">
        <v>12.8361</v>
      </c>
      <c r="EL36">
        <v>62.478499999999997</v>
      </c>
      <c r="EM36">
        <v>20.536899999999999</v>
      </c>
      <c r="EN36">
        <v>1</v>
      </c>
      <c r="EO36">
        <v>-0.484319</v>
      </c>
      <c r="EP36">
        <v>1.66614</v>
      </c>
      <c r="EQ36">
        <v>19.922799999999999</v>
      </c>
      <c r="ER36">
        <v>5.2193899999999998</v>
      </c>
      <c r="ES36">
        <v>11.9201</v>
      </c>
      <c r="ET36">
        <v>4.9555999999999996</v>
      </c>
      <c r="EU36">
        <v>3.2977500000000002</v>
      </c>
      <c r="EV36">
        <v>65.7</v>
      </c>
      <c r="EW36">
        <v>132.5</v>
      </c>
      <c r="EX36">
        <v>4511.3</v>
      </c>
      <c r="EY36">
        <v>9999</v>
      </c>
      <c r="EZ36">
        <v>1.84616</v>
      </c>
      <c r="FA36">
        <v>1.8452599999999999</v>
      </c>
      <c r="FB36">
        <v>1.8511200000000001</v>
      </c>
      <c r="FC36">
        <v>1.8551899999999999</v>
      </c>
      <c r="FD36">
        <v>1.8498399999999999</v>
      </c>
      <c r="FE36">
        <v>1.8499399999999999</v>
      </c>
      <c r="FF36">
        <v>1.8499000000000001</v>
      </c>
      <c r="FG36">
        <v>1.84975</v>
      </c>
      <c r="FH36">
        <v>0</v>
      </c>
      <c r="FI36">
        <v>0</v>
      </c>
      <c r="FJ36">
        <v>0</v>
      </c>
      <c r="FK36">
        <v>0</v>
      </c>
      <c r="FL36" t="s">
        <v>355</v>
      </c>
      <c r="FM36" t="s">
        <v>356</v>
      </c>
      <c r="FN36" t="s">
        <v>357</v>
      </c>
      <c r="FO36" t="s">
        <v>357</v>
      </c>
      <c r="FP36" t="s">
        <v>357</v>
      </c>
      <c r="FQ36" t="s">
        <v>357</v>
      </c>
      <c r="FR36">
        <v>0</v>
      </c>
      <c r="FS36">
        <v>100</v>
      </c>
      <c r="FT36">
        <v>100</v>
      </c>
      <c r="FU36">
        <v>-3.3479999999999999</v>
      </c>
      <c r="FV36">
        <v>-0.154</v>
      </c>
      <c r="FW36">
        <v>-3.34745454545447</v>
      </c>
      <c r="FX36">
        <v>0</v>
      </c>
      <c r="FY36">
        <v>0</v>
      </c>
      <c r="FZ36">
        <v>0</v>
      </c>
      <c r="GA36">
        <v>-0.15391818181818101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19.3</v>
      </c>
      <c r="GJ36">
        <v>19.3</v>
      </c>
      <c r="GK36">
        <v>1.02905</v>
      </c>
      <c r="GL36">
        <v>2.5427200000000001</v>
      </c>
      <c r="GM36">
        <v>1.4489700000000001</v>
      </c>
      <c r="GN36">
        <v>2.3107899999999999</v>
      </c>
      <c r="GO36">
        <v>1.5466299999999999</v>
      </c>
      <c r="GP36">
        <v>2.4328599999999998</v>
      </c>
      <c r="GQ36">
        <v>26.0044</v>
      </c>
      <c r="GR36">
        <v>15.1477</v>
      </c>
      <c r="GS36">
        <v>18</v>
      </c>
      <c r="GT36">
        <v>381.42500000000001</v>
      </c>
      <c r="GU36">
        <v>660.97799999999995</v>
      </c>
      <c r="GV36">
        <v>16.123200000000001</v>
      </c>
      <c r="GW36">
        <v>20.944400000000002</v>
      </c>
      <c r="GX36">
        <v>30.000299999999999</v>
      </c>
      <c r="GY36">
        <v>20.8856</v>
      </c>
      <c r="GZ36">
        <v>20.845099999999999</v>
      </c>
      <c r="HA36">
        <v>20.611999999999998</v>
      </c>
      <c r="HB36">
        <v>10</v>
      </c>
      <c r="HC36">
        <v>-30</v>
      </c>
      <c r="HD36">
        <v>16.130400000000002</v>
      </c>
      <c r="HE36">
        <v>400.11500000000001</v>
      </c>
      <c r="HF36">
        <v>0</v>
      </c>
      <c r="HG36">
        <v>100.995</v>
      </c>
      <c r="HH36">
        <v>95.797200000000004</v>
      </c>
    </row>
    <row r="37" spans="1:216" x14ac:dyDescent="0.2">
      <c r="A37">
        <v>19</v>
      </c>
      <c r="B37">
        <v>1689799717</v>
      </c>
      <c r="C37">
        <v>1098.9000000953699</v>
      </c>
      <c r="D37" t="s">
        <v>392</v>
      </c>
      <c r="E37" t="s">
        <v>393</v>
      </c>
      <c r="F37" t="s">
        <v>348</v>
      </c>
      <c r="G37" t="s">
        <v>396</v>
      </c>
      <c r="H37" t="s">
        <v>349</v>
      </c>
      <c r="I37" t="s">
        <v>350</v>
      </c>
      <c r="J37" t="s">
        <v>351</v>
      </c>
      <c r="K37" t="s">
        <v>352</v>
      </c>
      <c r="L37">
        <v>1689799717</v>
      </c>
      <c r="M37">
        <f t="shared" si="0"/>
        <v>1.786636579247641E-3</v>
      </c>
      <c r="N37">
        <f t="shared" si="1"/>
        <v>1.7866365792476411</v>
      </c>
      <c r="O37">
        <f t="shared" si="2"/>
        <v>-1.2448856355151003</v>
      </c>
      <c r="P37">
        <f t="shared" si="3"/>
        <v>400.03</v>
      </c>
      <c r="Q37">
        <f t="shared" si="4"/>
        <v>403.56722433384112</v>
      </c>
      <c r="R37">
        <f t="shared" si="5"/>
        <v>40.921531471522407</v>
      </c>
      <c r="S37">
        <f t="shared" si="6"/>
        <v>40.562858546242005</v>
      </c>
      <c r="T37">
        <f t="shared" si="7"/>
        <v>0.24457798950226994</v>
      </c>
      <c r="U37">
        <f t="shared" si="8"/>
        <v>4.4707100397813173</v>
      </c>
      <c r="V37">
        <f t="shared" si="9"/>
        <v>0.23738049592174715</v>
      </c>
      <c r="W37">
        <f t="shared" si="10"/>
        <v>0.14899183308355241</v>
      </c>
      <c r="X37">
        <f t="shared" si="11"/>
        <v>0</v>
      </c>
      <c r="Y37">
        <f t="shared" si="12"/>
        <v>17.67379414981075</v>
      </c>
      <c r="Z37">
        <f t="shared" si="13"/>
        <v>17.67379414981075</v>
      </c>
      <c r="AA37">
        <f t="shared" si="14"/>
        <v>2.0291683417585356</v>
      </c>
      <c r="AB37">
        <f t="shared" si="15"/>
        <v>61.772936499462226</v>
      </c>
      <c r="AC37">
        <f t="shared" si="16"/>
        <v>1.2784352780170603</v>
      </c>
      <c r="AD37">
        <f t="shared" si="17"/>
        <v>2.0695718067866014</v>
      </c>
      <c r="AE37">
        <f t="shared" si="18"/>
        <v>0.7507330637414753</v>
      </c>
      <c r="AF37">
        <f t="shared" si="19"/>
        <v>-78.790673144820971</v>
      </c>
      <c r="AG37">
        <f t="shared" si="20"/>
        <v>75.466312388408326</v>
      </c>
      <c r="AH37">
        <f t="shared" si="21"/>
        <v>3.3189990184609406</v>
      </c>
      <c r="AI37">
        <f t="shared" si="22"/>
        <v>-5.3617379517021391E-3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55268.308730209101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1689799717</v>
      </c>
      <c r="AT37">
        <v>400.03</v>
      </c>
      <c r="AU37">
        <v>399.81099999999998</v>
      </c>
      <c r="AV37">
        <v>12.607900000000001</v>
      </c>
      <c r="AW37">
        <v>11.879200000000001</v>
      </c>
      <c r="AX37">
        <v>403.37700000000001</v>
      </c>
      <c r="AY37">
        <v>12.761799999999999</v>
      </c>
      <c r="AZ37">
        <v>400.17500000000001</v>
      </c>
      <c r="BA37">
        <v>101.376</v>
      </c>
      <c r="BB37">
        <v>2.3541400000000001E-2</v>
      </c>
      <c r="BC37">
        <v>17.986899999999999</v>
      </c>
      <c r="BD37">
        <v>17.810300000000002</v>
      </c>
      <c r="BE37">
        <v>999.9</v>
      </c>
      <c r="BF37">
        <v>0</v>
      </c>
      <c r="BG37">
        <v>0</v>
      </c>
      <c r="BH37">
        <v>10000.6</v>
      </c>
      <c r="BI37">
        <v>0</v>
      </c>
      <c r="BJ37">
        <v>98.000500000000002</v>
      </c>
      <c r="BK37">
        <v>0.21926899999999999</v>
      </c>
      <c r="BL37">
        <v>405.13799999999998</v>
      </c>
      <c r="BM37">
        <v>404.61700000000002</v>
      </c>
      <c r="BN37">
        <v>0.72872400000000004</v>
      </c>
      <c r="BO37">
        <v>399.81099999999998</v>
      </c>
      <c r="BP37">
        <v>11.879200000000001</v>
      </c>
      <c r="BQ37">
        <v>1.2781400000000001</v>
      </c>
      <c r="BR37">
        <v>1.2042600000000001</v>
      </c>
      <c r="BS37">
        <v>10.5442</v>
      </c>
      <c r="BT37">
        <v>9.6543500000000009</v>
      </c>
      <c r="BU37">
        <v>0</v>
      </c>
      <c r="BV37">
        <v>0</v>
      </c>
      <c r="BW37">
        <v>0</v>
      </c>
      <c r="BX37">
        <v>0</v>
      </c>
      <c r="BY37">
        <v>1.64</v>
      </c>
      <c r="BZ37">
        <v>0</v>
      </c>
      <c r="CA37">
        <v>281.39999999999998</v>
      </c>
      <c r="CB37">
        <v>4.32</v>
      </c>
      <c r="CC37">
        <v>32.311999999999998</v>
      </c>
      <c r="CD37">
        <v>37.625</v>
      </c>
      <c r="CE37">
        <v>35.5</v>
      </c>
      <c r="CF37">
        <v>36.436999999999998</v>
      </c>
      <c r="CG37">
        <v>33</v>
      </c>
      <c r="CH37">
        <v>0</v>
      </c>
      <c r="CI37">
        <v>0</v>
      </c>
      <c r="CJ37">
        <v>0</v>
      </c>
      <c r="CK37">
        <v>1689799725.4000001</v>
      </c>
      <c r="CL37">
        <v>0</v>
      </c>
      <c r="CM37">
        <v>1689798500.0999999</v>
      </c>
      <c r="CN37" t="s">
        <v>353</v>
      </c>
      <c r="CO37">
        <v>1689798496.0999999</v>
      </c>
      <c r="CP37">
        <v>1689798500.0999999</v>
      </c>
      <c r="CQ37">
        <v>22</v>
      </c>
      <c r="CR37">
        <v>2.5999999999999999E-2</v>
      </c>
      <c r="CS37">
        <v>3.0000000000000001E-3</v>
      </c>
      <c r="CT37">
        <v>-3.347</v>
      </c>
      <c r="CU37">
        <v>-0.154</v>
      </c>
      <c r="CV37">
        <v>404</v>
      </c>
      <c r="CW37">
        <v>11</v>
      </c>
      <c r="CX37">
        <v>0.32</v>
      </c>
      <c r="CY37">
        <v>0.06</v>
      </c>
      <c r="CZ37">
        <v>-0.72335205713383299</v>
      </c>
      <c r="DA37">
        <v>0.108208656422799</v>
      </c>
      <c r="DB37">
        <v>6.23435400991698E-2</v>
      </c>
      <c r="DC37">
        <v>1</v>
      </c>
      <c r="DD37">
        <v>399.784619047619</v>
      </c>
      <c r="DE37">
        <v>5.9376623377136097E-2</v>
      </c>
      <c r="DF37">
        <v>3.6602727182384498E-2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354</v>
      </c>
      <c r="DO37">
        <v>2.7349000000000001</v>
      </c>
      <c r="DP37">
        <v>2.7616900000000002</v>
      </c>
      <c r="DQ37">
        <v>9.90457E-2</v>
      </c>
      <c r="DR37">
        <v>9.7909700000000002E-2</v>
      </c>
      <c r="DS37">
        <v>7.8179600000000002E-2</v>
      </c>
      <c r="DT37">
        <v>7.2937500000000002E-2</v>
      </c>
      <c r="DU37">
        <v>26406</v>
      </c>
      <c r="DV37">
        <v>27938.7</v>
      </c>
      <c r="DW37">
        <v>27418.7</v>
      </c>
      <c r="DX37">
        <v>29056.6</v>
      </c>
      <c r="DY37">
        <v>33320.800000000003</v>
      </c>
      <c r="DZ37">
        <v>35901.800000000003</v>
      </c>
      <c r="EA37">
        <v>36658.9</v>
      </c>
      <c r="EB37">
        <v>39415.300000000003</v>
      </c>
      <c r="EC37">
        <v>1.8922000000000001</v>
      </c>
      <c r="ED37">
        <v>2.1303200000000002</v>
      </c>
      <c r="EE37">
        <v>4.45172E-2</v>
      </c>
      <c r="EF37">
        <v>0</v>
      </c>
      <c r="EG37">
        <v>17.070699999999999</v>
      </c>
      <c r="EH37">
        <v>999.9</v>
      </c>
      <c r="EI37">
        <v>46.374000000000002</v>
      </c>
      <c r="EJ37">
        <v>22.96</v>
      </c>
      <c r="EK37">
        <v>12.8681</v>
      </c>
      <c r="EL37">
        <v>62.378500000000003</v>
      </c>
      <c r="EM37">
        <v>20.296500000000002</v>
      </c>
      <c r="EN37">
        <v>1</v>
      </c>
      <c r="EO37">
        <v>-0.48272399999999999</v>
      </c>
      <c r="EP37">
        <v>1.5085599999999999</v>
      </c>
      <c r="EQ37">
        <v>19.9329</v>
      </c>
      <c r="ER37">
        <v>5.2214799999999997</v>
      </c>
      <c r="ES37">
        <v>11.920500000000001</v>
      </c>
      <c r="ET37">
        <v>4.9553500000000001</v>
      </c>
      <c r="EU37">
        <v>3.2978000000000001</v>
      </c>
      <c r="EV37">
        <v>65.7</v>
      </c>
      <c r="EW37">
        <v>132.5</v>
      </c>
      <c r="EX37">
        <v>4512.8</v>
      </c>
      <c r="EY37">
        <v>9999</v>
      </c>
      <c r="EZ37">
        <v>1.8458399999999999</v>
      </c>
      <c r="FA37">
        <v>1.8449199999999999</v>
      </c>
      <c r="FB37">
        <v>1.8507499999999999</v>
      </c>
      <c r="FC37">
        <v>1.85486</v>
      </c>
      <c r="FD37">
        <v>1.8495200000000001</v>
      </c>
      <c r="FE37">
        <v>1.84954</v>
      </c>
      <c r="FF37">
        <v>1.8495600000000001</v>
      </c>
      <c r="FG37">
        <v>1.84938</v>
      </c>
      <c r="FH37">
        <v>0</v>
      </c>
      <c r="FI37">
        <v>0</v>
      </c>
      <c r="FJ37">
        <v>0</v>
      </c>
      <c r="FK37">
        <v>0</v>
      </c>
      <c r="FL37" t="s">
        <v>355</v>
      </c>
      <c r="FM37" t="s">
        <v>356</v>
      </c>
      <c r="FN37" t="s">
        <v>357</v>
      </c>
      <c r="FO37" t="s">
        <v>357</v>
      </c>
      <c r="FP37" t="s">
        <v>357</v>
      </c>
      <c r="FQ37" t="s">
        <v>357</v>
      </c>
      <c r="FR37">
        <v>0</v>
      </c>
      <c r="FS37">
        <v>100</v>
      </c>
      <c r="FT37">
        <v>100</v>
      </c>
      <c r="FU37">
        <v>-3.347</v>
      </c>
      <c r="FV37">
        <v>-0.15390000000000001</v>
      </c>
      <c r="FW37">
        <v>-3.34745454545447</v>
      </c>
      <c r="FX37">
        <v>0</v>
      </c>
      <c r="FY37">
        <v>0</v>
      </c>
      <c r="FZ37">
        <v>0</v>
      </c>
      <c r="GA37">
        <v>-0.15391818181818101</v>
      </c>
      <c r="GB37">
        <v>0</v>
      </c>
      <c r="GC37">
        <v>0</v>
      </c>
      <c r="GD37">
        <v>0</v>
      </c>
      <c r="GE37">
        <v>-1</v>
      </c>
      <c r="GF37">
        <v>-1</v>
      </c>
      <c r="GG37">
        <v>-1</v>
      </c>
      <c r="GH37">
        <v>-1</v>
      </c>
      <c r="GI37">
        <v>20.3</v>
      </c>
      <c r="GJ37">
        <v>20.3</v>
      </c>
      <c r="GK37">
        <v>1.02905</v>
      </c>
      <c r="GL37">
        <v>2.5402800000000001</v>
      </c>
      <c r="GM37">
        <v>1.4489700000000001</v>
      </c>
      <c r="GN37">
        <v>2.3107899999999999</v>
      </c>
      <c r="GO37">
        <v>1.5466299999999999</v>
      </c>
      <c r="GP37">
        <v>2.4267599999999998</v>
      </c>
      <c r="GQ37">
        <v>26.0456</v>
      </c>
      <c r="GR37">
        <v>15.138999999999999</v>
      </c>
      <c r="GS37">
        <v>18</v>
      </c>
      <c r="GT37">
        <v>382.00900000000001</v>
      </c>
      <c r="GU37">
        <v>660.072</v>
      </c>
      <c r="GV37">
        <v>16.219200000000001</v>
      </c>
      <c r="GW37">
        <v>20.9724</v>
      </c>
      <c r="GX37">
        <v>30.0001</v>
      </c>
      <c r="GY37">
        <v>20.913599999999999</v>
      </c>
      <c r="GZ37">
        <v>20.872900000000001</v>
      </c>
      <c r="HA37">
        <v>20.599699999999999</v>
      </c>
      <c r="HB37">
        <v>10</v>
      </c>
      <c r="HC37">
        <v>-30</v>
      </c>
      <c r="HD37">
        <v>16.225999999999999</v>
      </c>
      <c r="HE37">
        <v>399.86200000000002</v>
      </c>
      <c r="HF37">
        <v>0</v>
      </c>
      <c r="HG37">
        <v>100.992</v>
      </c>
      <c r="HH37">
        <v>95.794300000000007</v>
      </c>
    </row>
    <row r="38" spans="1:216" x14ac:dyDescent="0.2">
      <c r="A38">
        <v>20</v>
      </c>
      <c r="B38">
        <v>1689799778</v>
      </c>
      <c r="C38">
        <v>1159.9000000953699</v>
      </c>
      <c r="D38" t="s">
        <v>394</v>
      </c>
      <c r="E38" t="s">
        <v>395</v>
      </c>
      <c r="F38" t="s">
        <v>348</v>
      </c>
      <c r="G38" t="s">
        <v>396</v>
      </c>
      <c r="H38" t="s">
        <v>349</v>
      </c>
      <c r="I38" t="s">
        <v>350</v>
      </c>
      <c r="J38" t="s">
        <v>351</v>
      </c>
      <c r="K38" t="s">
        <v>352</v>
      </c>
      <c r="L38">
        <v>1689799778</v>
      </c>
      <c r="M38">
        <f t="shared" si="0"/>
        <v>1.7964089579132921E-3</v>
      </c>
      <c r="N38">
        <f t="shared" si="1"/>
        <v>1.796408957913292</v>
      </c>
      <c r="O38">
        <f t="shared" si="2"/>
        <v>4.0634703178112765</v>
      </c>
      <c r="P38">
        <f t="shared" si="3"/>
        <v>399.71699999999998</v>
      </c>
      <c r="Q38">
        <f t="shared" si="4"/>
        <v>360.96178467140612</v>
      </c>
      <c r="R38">
        <f t="shared" si="5"/>
        <v>36.602450688273549</v>
      </c>
      <c r="S38">
        <f t="shared" si="6"/>
        <v>40.532328914218205</v>
      </c>
      <c r="T38">
        <f t="shared" si="7"/>
        <v>0.20013045031435933</v>
      </c>
      <c r="U38">
        <f t="shared" si="8"/>
        <v>4.4734951315578417</v>
      </c>
      <c r="V38">
        <f t="shared" si="9"/>
        <v>0.1952862960644505</v>
      </c>
      <c r="W38">
        <f t="shared" si="10"/>
        <v>0.12247939713415242</v>
      </c>
      <c r="X38">
        <f t="shared" si="11"/>
        <v>297.71955600000001</v>
      </c>
      <c r="Y38">
        <f t="shared" si="12"/>
        <v>18.946835190005075</v>
      </c>
      <c r="Z38">
        <f t="shared" si="13"/>
        <v>18.946835190005075</v>
      </c>
      <c r="AA38">
        <f t="shared" si="14"/>
        <v>2.1978751271888157</v>
      </c>
      <c r="AB38">
        <f t="shared" si="15"/>
        <v>61.543412801400109</v>
      </c>
      <c r="AC38">
        <f t="shared" si="16"/>
        <v>1.2810895803870201</v>
      </c>
      <c r="AD38">
        <f t="shared" si="17"/>
        <v>2.0816030864604169</v>
      </c>
      <c r="AE38">
        <f t="shared" si="18"/>
        <v>0.91678554680179558</v>
      </c>
      <c r="AF38">
        <f t="shared" si="19"/>
        <v>-79.221635043976178</v>
      </c>
      <c r="AG38">
        <f t="shared" si="20"/>
        <v>-209.27609478531116</v>
      </c>
      <c r="AH38">
        <f t="shared" si="21"/>
        <v>-9.2631449306478988</v>
      </c>
      <c r="AI38">
        <f t="shared" si="22"/>
        <v>-4.1318759935222715E-2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55295.884104545228</v>
      </c>
      <c r="AO38">
        <f t="shared" si="26"/>
        <v>1800.11</v>
      </c>
      <c r="AP38">
        <f t="shared" si="27"/>
        <v>1517.4923999999999</v>
      </c>
      <c r="AQ38">
        <f t="shared" si="28"/>
        <v>0.84299981667786961</v>
      </c>
      <c r="AR38">
        <f t="shared" si="29"/>
        <v>0.1653896461882885</v>
      </c>
      <c r="AS38">
        <v>1689799778</v>
      </c>
      <c r="AT38">
        <v>399.71699999999998</v>
      </c>
      <c r="AU38">
        <v>401.69299999999998</v>
      </c>
      <c r="AV38">
        <v>12.633699999999999</v>
      </c>
      <c r="AW38">
        <v>11.900700000000001</v>
      </c>
      <c r="AX38">
        <v>403.06400000000002</v>
      </c>
      <c r="AY38">
        <v>12.787699999999999</v>
      </c>
      <c r="AZ38">
        <v>399.99299999999999</v>
      </c>
      <c r="BA38">
        <v>101.379</v>
      </c>
      <c r="BB38">
        <v>2.3564600000000002E-2</v>
      </c>
      <c r="BC38">
        <v>18.0791</v>
      </c>
      <c r="BD38">
        <v>18.1295</v>
      </c>
      <c r="BE38">
        <v>999.9</v>
      </c>
      <c r="BF38">
        <v>0</v>
      </c>
      <c r="BG38">
        <v>0</v>
      </c>
      <c r="BH38">
        <v>10008.799999999999</v>
      </c>
      <c r="BI38">
        <v>0</v>
      </c>
      <c r="BJ38">
        <v>97.273700000000005</v>
      </c>
      <c r="BK38">
        <v>-1.97601</v>
      </c>
      <c r="BL38">
        <v>404.83100000000002</v>
      </c>
      <c r="BM38">
        <v>406.53100000000001</v>
      </c>
      <c r="BN38">
        <v>0.733043</v>
      </c>
      <c r="BO38">
        <v>401.69299999999998</v>
      </c>
      <c r="BP38">
        <v>11.900700000000001</v>
      </c>
      <c r="BQ38">
        <v>1.2807900000000001</v>
      </c>
      <c r="BR38">
        <v>1.20648</v>
      </c>
      <c r="BS38">
        <v>10.5754</v>
      </c>
      <c r="BT38">
        <v>9.6817399999999996</v>
      </c>
      <c r="BU38">
        <v>1800.11</v>
      </c>
      <c r="BV38">
        <v>0.90000400000000003</v>
      </c>
      <c r="BW38">
        <v>9.9995500000000001E-2</v>
      </c>
      <c r="BX38">
        <v>0</v>
      </c>
      <c r="BY38">
        <v>2.2479</v>
      </c>
      <c r="BZ38">
        <v>0</v>
      </c>
      <c r="CA38">
        <v>3241.89</v>
      </c>
      <c r="CB38">
        <v>13895.8</v>
      </c>
      <c r="CC38">
        <v>33.5</v>
      </c>
      <c r="CD38">
        <v>37.436999999999998</v>
      </c>
      <c r="CE38">
        <v>35.436999999999998</v>
      </c>
      <c r="CF38">
        <v>36.311999999999998</v>
      </c>
      <c r="CG38">
        <v>33.375</v>
      </c>
      <c r="CH38">
        <v>1620.11</v>
      </c>
      <c r="CI38">
        <v>180</v>
      </c>
      <c r="CJ38">
        <v>0</v>
      </c>
      <c r="CK38">
        <v>1689799786.5999999</v>
      </c>
      <c r="CL38">
        <v>0</v>
      </c>
      <c r="CM38">
        <v>1689798500.0999999</v>
      </c>
      <c r="CN38" t="s">
        <v>353</v>
      </c>
      <c r="CO38">
        <v>1689798496.0999999</v>
      </c>
      <c r="CP38">
        <v>1689798500.0999999</v>
      </c>
      <c r="CQ38">
        <v>22</v>
      </c>
      <c r="CR38">
        <v>2.5999999999999999E-2</v>
      </c>
      <c r="CS38">
        <v>3.0000000000000001E-3</v>
      </c>
      <c r="CT38">
        <v>-3.347</v>
      </c>
      <c r="CU38">
        <v>-0.154</v>
      </c>
      <c r="CV38">
        <v>404</v>
      </c>
      <c r="CW38">
        <v>11</v>
      </c>
      <c r="CX38">
        <v>0.32</v>
      </c>
      <c r="CY38">
        <v>0.06</v>
      </c>
      <c r="CZ38">
        <v>2.0135161080205002</v>
      </c>
      <c r="DA38">
        <v>1.19007092638084</v>
      </c>
      <c r="DB38">
        <v>0.13654058176640901</v>
      </c>
      <c r="DC38">
        <v>1</v>
      </c>
      <c r="DD38">
        <v>401.58420000000001</v>
      </c>
      <c r="DE38">
        <v>0.88096240601544695</v>
      </c>
      <c r="DF38">
        <v>9.3300911035206005E-2</v>
      </c>
      <c r="DG38">
        <v>-1</v>
      </c>
      <c r="DH38">
        <v>1800.01476190476</v>
      </c>
      <c r="DI38">
        <v>0.22944627467686099</v>
      </c>
      <c r="DJ38">
        <v>0.13799996713661</v>
      </c>
      <c r="DK38">
        <v>1</v>
      </c>
      <c r="DL38">
        <v>2</v>
      </c>
      <c r="DM38">
        <v>2</v>
      </c>
      <c r="DN38" t="s">
        <v>354</v>
      </c>
      <c r="DO38">
        <v>2.73434</v>
      </c>
      <c r="DP38">
        <v>2.76179</v>
      </c>
      <c r="DQ38">
        <v>9.8983799999999997E-2</v>
      </c>
      <c r="DR38">
        <v>9.8257700000000003E-2</v>
      </c>
      <c r="DS38">
        <v>7.82944E-2</v>
      </c>
      <c r="DT38">
        <v>7.3032799999999995E-2</v>
      </c>
      <c r="DU38">
        <v>26406.9</v>
      </c>
      <c r="DV38">
        <v>27926.3</v>
      </c>
      <c r="DW38">
        <v>27417.8</v>
      </c>
      <c r="DX38">
        <v>29055</v>
      </c>
      <c r="DY38">
        <v>33315.1</v>
      </c>
      <c r="DZ38">
        <v>35896.400000000001</v>
      </c>
      <c r="EA38">
        <v>36657.300000000003</v>
      </c>
      <c r="EB38">
        <v>39413.4</v>
      </c>
      <c r="EC38">
        <v>1.891</v>
      </c>
      <c r="ED38">
        <v>2.1300500000000002</v>
      </c>
      <c r="EE38">
        <v>5.0701200000000002E-2</v>
      </c>
      <c r="EF38">
        <v>0</v>
      </c>
      <c r="EG38">
        <v>17.287600000000001</v>
      </c>
      <c r="EH38">
        <v>999.9</v>
      </c>
      <c r="EI38">
        <v>46.386000000000003</v>
      </c>
      <c r="EJ38">
        <v>23.001000000000001</v>
      </c>
      <c r="EK38">
        <v>12.9017</v>
      </c>
      <c r="EL38">
        <v>62.458500000000001</v>
      </c>
      <c r="EM38">
        <v>20.6691</v>
      </c>
      <c r="EN38">
        <v>1</v>
      </c>
      <c r="EO38">
        <v>-0.47795199999999999</v>
      </c>
      <c r="EP38">
        <v>3.8292999999999999</v>
      </c>
      <c r="EQ38">
        <v>19.707799999999999</v>
      </c>
      <c r="ER38">
        <v>5.2219300000000004</v>
      </c>
      <c r="ES38">
        <v>11.922000000000001</v>
      </c>
      <c r="ET38">
        <v>4.9555999999999996</v>
      </c>
      <c r="EU38">
        <v>3.2978999999999998</v>
      </c>
      <c r="EV38">
        <v>65.7</v>
      </c>
      <c r="EW38">
        <v>132.5</v>
      </c>
      <c r="EX38">
        <v>4514.1000000000004</v>
      </c>
      <c r="EY38">
        <v>9999</v>
      </c>
      <c r="EZ38">
        <v>1.8457399999999999</v>
      </c>
      <c r="FA38">
        <v>1.8448800000000001</v>
      </c>
      <c r="FB38">
        <v>1.8507400000000001</v>
      </c>
      <c r="FC38">
        <v>1.8548100000000001</v>
      </c>
      <c r="FD38">
        <v>1.8494600000000001</v>
      </c>
      <c r="FE38">
        <v>1.84951</v>
      </c>
      <c r="FF38">
        <v>1.84951</v>
      </c>
      <c r="FG38">
        <v>1.84935</v>
      </c>
      <c r="FH38">
        <v>0</v>
      </c>
      <c r="FI38">
        <v>0</v>
      </c>
      <c r="FJ38">
        <v>0</v>
      </c>
      <c r="FK38">
        <v>0</v>
      </c>
      <c r="FL38" t="s">
        <v>355</v>
      </c>
      <c r="FM38" t="s">
        <v>356</v>
      </c>
      <c r="FN38" t="s">
        <v>357</v>
      </c>
      <c r="FO38" t="s">
        <v>357</v>
      </c>
      <c r="FP38" t="s">
        <v>357</v>
      </c>
      <c r="FQ38" t="s">
        <v>357</v>
      </c>
      <c r="FR38">
        <v>0</v>
      </c>
      <c r="FS38">
        <v>100</v>
      </c>
      <c r="FT38">
        <v>100</v>
      </c>
      <c r="FU38">
        <v>-3.347</v>
      </c>
      <c r="FV38">
        <v>-0.154</v>
      </c>
      <c r="FW38">
        <v>-3.34745454545447</v>
      </c>
      <c r="FX38">
        <v>0</v>
      </c>
      <c r="FY38">
        <v>0</v>
      </c>
      <c r="FZ38">
        <v>0</v>
      </c>
      <c r="GA38">
        <v>-0.15391818181818101</v>
      </c>
      <c r="GB38">
        <v>0</v>
      </c>
      <c r="GC38">
        <v>0</v>
      </c>
      <c r="GD38">
        <v>0</v>
      </c>
      <c r="GE38">
        <v>-1</v>
      </c>
      <c r="GF38">
        <v>-1</v>
      </c>
      <c r="GG38">
        <v>-1</v>
      </c>
      <c r="GH38">
        <v>-1</v>
      </c>
      <c r="GI38">
        <v>21.4</v>
      </c>
      <c r="GJ38">
        <v>21.3</v>
      </c>
      <c r="GK38">
        <v>1.0339400000000001</v>
      </c>
      <c r="GL38">
        <v>2.5439500000000002</v>
      </c>
      <c r="GM38">
        <v>1.4489700000000001</v>
      </c>
      <c r="GN38">
        <v>2.3071299999999999</v>
      </c>
      <c r="GO38">
        <v>1.5466299999999999</v>
      </c>
      <c r="GP38">
        <v>2.4218799999999998</v>
      </c>
      <c r="GQ38">
        <v>26.107399999999998</v>
      </c>
      <c r="GR38">
        <v>15.051399999999999</v>
      </c>
      <c r="GS38">
        <v>18</v>
      </c>
      <c r="GT38">
        <v>381.63299999999998</v>
      </c>
      <c r="GU38">
        <v>660.149</v>
      </c>
      <c r="GV38">
        <v>14.4841</v>
      </c>
      <c r="GW38">
        <v>20.997699999999998</v>
      </c>
      <c r="GX38">
        <v>30.0001</v>
      </c>
      <c r="GY38">
        <v>20.938600000000001</v>
      </c>
      <c r="GZ38">
        <v>20.897200000000002</v>
      </c>
      <c r="HA38">
        <v>20.686399999999999</v>
      </c>
      <c r="HB38">
        <v>10</v>
      </c>
      <c r="HC38">
        <v>-30</v>
      </c>
      <c r="HD38">
        <v>14.4353</v>
      </c>
      <c r="HE38">
        <v>401.87299999999999</v>
      </c>
      <c r="HF38">
        <v>0</v>
      </c>
      <c r="HG38">
        <v>100.988</v>
      </c>
      <c r="HH38">
        <v>95.789400000000001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2023-07-19T12:57:02Z</dcterms:created>
  <dcterms:modified xsi:type="dcterms:W3CDTF">2023-07-25T18:17:10Z</dcterms:modified>
</cp:coreProperties>
</file>