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D0503AFA-7085-F14D-B8AA-8ABC79276961}" xr6:coauthVersionLast="47" xr6:coauthVersionMax="47" xr10:uidLastSave="{00000000-0000-0000-0000-000000000000}"/>
  <bookViews>
    <workbookView xWindow="240" yWindow="760" windowWidth="18200" windowHeight="115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O27" i="1"/>
  <c r="AP27" i="1" s="1"/>
  <c r="AN27" i="1"/>
  <c r="AL27" i="1" s="1"/>
  <c r="AM27" i="1"/>
  <c r="AD27" i="1"/>
  <c r="AC27" i="1"/>
  <c r="AB27" i="1" s="1"/>
  <c r="U27" i="1"/>
  <c r="AR26" i="1"/>
  <c r="AQ26" i="1"/>
  <c r="AO26" i="1"/>
  <c r="AP26" i="1" s="1"/>
  <c r="AN26" i="1"/>
  <c r="AL26" i="1" s="1"/>
  <c r="AD26" i="1"/>
  <c r="AC26" i="1"/>
  <c r="AB26" i="1" s="1"/>
  <c r="U26" i="1"/>
  <c r="S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O23" i="1"/>
  <c r="AP23" i="1" s="1"/>
  <c r="AN23" i="1"/>
  <c r="AL23" i="1" s="1"/>
  <c r="O23" i="1" s="1"/>
  <c r="AM23" i="1"/>
  <c r="AD23" i="1"/>
  <c r="AC23" i="1"/>
  <c r="AB23" i="1" s="1"/>
  <c r="U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O19" i="1"/>
  <c r="AN19" i="1"/>
  <c r="AL19" i="1" s="1"/>
  <c r="AM19" i="1"/>
  <c r="AD19" i="1"/>
  <c r="AC19" i="1"/>
  <c r="AB19" i="1" s="1"/>
  <c r="U19" i="1"/>
  <c r="P22" i="1" l="1"/>
  <c r="O22" i="1"/>
  <c r="N22" i="1"/>
  <c r="M22" i="1" s="1"/>
  <c r="S35" i="1"/>
  <c r="O35" i="1"/>
  <c r="P35" i="1"/>
  <c r="N35" i="1"/>
  <c r="M35" i="1" s="1"/>
  <c r="AM35" i="1"/>
  <c r="S22" i="1"/>
  <c r="P34" i="1"/>
  <c r="O34" i="1"/>
  <c r="AM34" i="1"/>
  <c r="N34" i="1"/>
  <c r="M34" i="1" s="1"/>
  <c r="S34" i="1"/>
  <c r="AF36" i="1"/>
  <c r="AF28" i="1"/>
  <c r="S19" i="1"/>
  <c r="P19" i="1"/>
  <c r="N19" i="1"/>
  <c r="M19" i="1" s="1"/>
  <c r="AP28" i="1"/>
  <c r="X28" i="1"/>
  <c r="S31" i="1"/>
  <c r="P31" i="1"/>
  <c r="O31" i="1"/>
  <c r="N31" i="1"/>
  <c r="M31" i="1" s="1"/>
  <c r="AM31" i="1"/>
  <c r="AF20" i="1"/>
  <c r="AM38" i="1"/>
  <c r="P38" i="1"/>
  <c r="O38" i="1"/>
  <c r="N38" i="1"/>
  <c r="M38" i="1" s="1"/>
  <c r="S38" i="1"/>
  <c r="O19" i="1"/>
  <c r="AP19" i="1"/>
  <c r="X19" i="1"/>
  <c r="AP20" i="1"/>
  <c r="X20" i="1"/>
  <c r="AF24" i="1"/>
  <c r="P26" i="1"/>
  <c r="O26" i="1"/>
  <c r="AM26" i="1"/>
  <c r="N26" i="1"/>
  <c r="M26" i="1" s="1"/>
  <c r="AM30" i="1"/>
  <c r="P30" i="1"/>
  <c r="O30" i="1"/>
  <c r="N30" i="1"/>
  <c r="M30" i="1" s="1"/>
  <c r="S30" i="1"/>
  <c r="AP24" i="1"/>
  <c r="X24" i="1"/>
  <c r="S23" i="1"/>
  <c r="P23" i="1"/>
  <c r="N23" i="1"/>
  <c r="M23" i="1" s="1"/>
  <c r="AM22" i="1"/>
  <c r="O27" i="1"/>
  <c r="S27" i="1"/>
  <c r="P27" i="1"/>
  <c r="N27" i="1"/>
  <c r="M27" i="1" s="1"/>
  <c r="AF32" i="1"/>
  <c r="P20" i="1"/>
  <c r="P24" i="1"/>
  <c r="P28" i="1"/>
  <c r="P32" i="1"/>
  <c r="X32" i="1"/>
  <c r="P36" i="1"/>
  <c r="X36" i="1"/>
  <c r="X23" i="1"/>
  <c r="X27" i="1"/>
  <c r="X31" i="1"/>
  <c r="X35" i="1"/>
  <c r="AM37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AM24" i="1"/>
  <c r="O25" i="1"/>
  <c r="AM28" i="1"/>
  <c r="O29" i="1"/>
  <c r="AM32" i="1"/>
  <c r="O33" i="1"/>
  <c r="AM36" i="1"/>
  <c r="O37" i="1"/>
  <c r="AM20" i="1"/>
  <c r="X21" i="1"/>
  <c r="X25" i="1"/>
  <c r="X29" i="1"/>
  <c r="X33" i="1"/>
  <c r="X37" i="1"/>
  <c r="Y25" i="1" l="1"/>
  <c r="Z25" i="1" s="1"/>
  <c r="AF29" i="1"/>
  <c r="AF34" i="1"/>
  <c r="Y31" i="1"/>
  <c r="Z31" i="1" s="1"/>
  <c r="Y28" i="1"/>
  <c r="Z28" i="1" s="1"/>
  <c r="Y21" i="1"/>
  <c r="Z21" i="1" s="1"/>
  <c r="V21" i="1" s="1"/>
  <c r="T21" i="1" s="1"/>
  <c r="W21" i="1" s="1"/>
  <c r="Q21" i="1" s="1"/>
  <c r="R21" i="1" s="1"/>
  <c r="Y27" i="1"/>
  <c r="Z27" i="1" s="1"/>
  <c r="V27" i="1" s="1"/>
  <c r="T27" i="1" s="1"/>
  <c r="W27" i="1" s="1"/>
  <c r="Q27" i="1" s="1"/>
  <c r="R27" i="1" s="1"/>
  <c r="AF19" i="1"/>
  <c r="AF25" i="1"/>
  <c r="V25" i="1"/>
  <c r="T25" i="1" s="1"/>
  <c r="W25" i="1" s="1"/>
  <c r="Q25" i="1" s="1"/>
  <c r="R25" i="1" s="1"/>
  <c r="AF38" i="1"/>
  <c r="V38" i="1"/>
  <c r="T38" i="1" s="1"/>
  <c r="W38" i="1" s="1"/>
  <c r="Q38" i="1" s="1"/>
  <c r="R38" i="1" s="1"/>
  <c r="Y22" i="1"/>
  <c r="Z22" i="1" s="1"/>
  <c r="V22" i="1" s="1"/>
  <c r="T22" i="1" s="1"/>
  <c r="W22" i="1" s="1"/>
  <c r="Q22" i="1" s="1"/>
  <c r="R22" i="1" s="1"/>
  <c r="AF23" i="1"/>
  <c r="AF31" i="1"/>
  <c r="AF35" i="1"/>
  <c r="Y37" i="1"/>
  <c r="Z37" i="1" s="1"/>
  <c r="AF37" i="1"/>
  <c r="V37" i="1"/>
  <c r="T37" i="1" s="1"/>
  <c r="W37" i="1" s="1"/>
  <c r="Q37" i="1" s="1"/>
  <c r="R37" i="1" s="1"/>
  <c r="Y32" i="1"/>
  <c r="Z32" i="1" s="1"/>
  <c r="Y20" i="1"/>
  <c r="Z20" i="1" s="1"/>
  <c r="Y33" i="1"/>
  <c r="Z33" i="1" s="1"/>
  <c r="Y34" i="1"/>
  <c r="Z34" i="1" s="1"/>
  <c r="Y30" i="1"/>
  <c r="Z30" i="1" s="1"/>
  <c r="Y26" i="1"/>
  <c r="Z26" i="1" s="1"/>
  <c r="Y23" i="1"/>
  <c r="Z23" i="1" s="1"/>
  <c r="V23" i="1" s="1"/>
  <c r="T23" i="1" s="1"/>
  <c r="W23" i="1" s="1"/>
  <c r="Q23" i="1" s="1"/>
  <c r="R23" i="1" s="1"/>
  <c r="Y36" i="1"/>
  <c r="Z36" i="1" s="1"/>
  <c r="AF30" i="1"/>
  <c r="V30" i="1"/>
  <c r="T30" i="1" s="1"/>
  <c r="W30" i="1" s="1"/>
  <c r="Q30" i="1" s="1"/>
  <c r="R30" i="1" s="1"/>
  <c r="Y38" i="1"/>
  <c r="Z38" i="1" s="1"/>
  <c r="AF27" i="1"/>
  <c r="AF21" i="1"/>
  <c r="Y29" i="1"/>
  <c r="Z29" i="1" s="1"/>
  <c r="V29" i="1" s="1"/>
  <c r="T29" i="1" s="1"/>
  <c r="W29" i="1" s="1"/>
  <c r="Q29" i="1" s="1"/>
  <c r="R29" i="1" s="1"/>
  <c r="AF33" i="1"/>
  <c r="Y35" i="1"/>
  <c r="Z35" i="1" s="1"/>
  <c r="Y24" i="1"/>
  <c r="Z24" i="1" s="1"/>
  <c r="AF26" i="1"/>
  <c r="Y19" i="1"/>
  <c r="Z19" i="1" s="1"/>
  <c r="V19" i="1" s="1"/>
  <c r="T19" i="1" s="1"/>
  <c r="W19" i="1" s="1"/>
  <c r="Q19" i="1" s="1"/>
  <c r="R19" i="1" s="1"/>
  <c r="AF22" i="1"/>
  <c r="AA31" i="1" l="1"/>
  <c r="AE31" i="1" s="1"/>
  <c r="AH31" i="1"/>
  <c r="AG31" i="1"/>
  <c r="AA36" i="1"/>
  <c r="AE36" i="1" s="1"/>
  <c r="AH36" i="1"/>
  <c r="AG36" i="1"/>
  <c r="V36" i="1"/>
  <c r="T36" i="1" s="1"/>
  <c r="W36" i="1" s="1"/>
  <c r="Q36" i="1" s="1"/>
  <c r="R36" i="1" s="1"/>
  <c r="AA35" i="1"/>
  <c r="AE35" i="1" s="1"/>
  <c r="AH35" i="1"/>
  <c r="AG35" i="1"/>
  <c r="AA33" i="1"/>
  <c r="AE33" i="1" s="1"/>
  <c r="AH33" i="1"/>
  <c r="AG33" i="1"/>
  <c r="AA27" i="1"/>
  <c r="AE27" i="1" s="1"/>
  <c r="AH27" i="1"/>
  <c r="AG27" i="1"/>
  <c r="AA19" i="1"/>
  <c r="AE19" i="1" s="1"/>
  <c r="AH19" i="1"/>
  <c r="AG19" i="1"/>
  <c r="V33" i="1"/>
  <c r="T33" i="1" s="1"/>
  <c r="W33" i="1" s="1"/>
  <c r="Q33" i="1" s="1"/>
  <c r="R33" i="1" s="1"/>
  <c r="AH26" i="1"/>
  <c r="AA26" i="1"/>
  <c r="AE26" i="1" s="1"/>
  <c r="AG26" i="1"/>
  <c r="AA29" i="1"/>
  <c r="AE29" i="1" s="1"/>
  <c r="AH29" i="1"/>
  <c r="AG29" i="1"/>
  <c r="AA25" i="1"/>
  <c r="AE25" i="1" s="1"/>
  <c r="AH25" i="1"/>
  <c r="AG25" i="1"/>
  <c r="AA24" i="1"/>
  <c r="AE24" i="1" s="1"/>
  <c r="AH24" i="1"/>
  <c r="AG24" i="1"/>
  <c r="V24" i="1"/>
  <c r="T24" i="1" s="1"/>
  <c r="W24" i="1" s="1"/>
  <c r="Q24" i="1" s="1"/>
  <c r="R24" i="1" s="1"/>
  <c r="AH34" i="1"/>
  <c r="AA34" i="1"/>
  <c r="AE34" i="1" s="1"/>
  <c r="AG34" i="1"/>
  <c r="AA23" i="1"/>
  <c r="AE23" i="1" s="1"/>
  <c r="AH23" i="1"/>
  <c r="AG23" i="1"/>
  <c r="AA37" i="1"/>
  <c r="AE37" i="1" s="1"/>
  <c r="AH37" i="1"/>
  <c r="AG37" i="1"/>
  <c r="V34" i="1"/>
  <c r="T34" i="1" s="1"/>
  <c r="W34" i="1" s="1"/>
  <c r="Q34" i="1" s="1"/>
  <c r="R34" i="1" s="1"/>
  <c r="AH22" i="1"/>
  <c r="AA22" i="1"/>
  <c r="AE22" i="1" s="1"/>
  <c r="AG22" i="1"/>
  <c r="AA20" i="1"/>
  <c r="AE20" i="1" s="1"/>
  <c r="AH20" i="1"/>
  <c r="AI20" i="1" s="1"/>
  <c r="AG20" i="1"/>
  <c r="V20" i="1"/>
  <c r="T20" i="1" s="1"/>
  <c r="W20" i="1" s="1"/>
  <c r="Q20" i="1" s="1"/>
  <c r="R20" i="1" s="1"/>
  <c r="V35" i="1"/>
  <c r="T35" i="1" s="1"/>
  <c r="W35" i="1" s="1"/>
  <c r="Q35" i="1" s="1"/>
  <c r="R35" i="1" s="1"/>
  <c r="AH38" i="1"/>
  <c r="AA38" i="1"/>
  <c r="AE38" i="1" s="1"/>
  <c r="AG38" i="1"/>
  <c r="AH21" i="1"/>
  <c r="AI21" i="1" s="1"/>
  <c r="AA21" i="1"/>
  <c r="AE21" i="1" s="1"/>
  <c r="AG21" i="1"/>
  <c r="V26" i="1"/>
  <c r="T26" i="1" s="1"/>
  <c r="W26" i="1" s="1"/>
  <c r="Q26" i="1" s="1"/>
  <c r="R26" i="1" s="1"/>
  <c r="V31" i="1"/>
  <c r="T31" i="1" s="1"/>
  <c r="W31" i="1" s="1"/>
  <c r="Q31" i="1" s="1"/>
  <c r="R31" i="1" s="1"/>
  <c r="AG28" i="1"/>
  <c r="AA28" i="1"/>
  <c r="AE28" i="1" s="1"/>
  <c r="AH28" i="1"/>
  <c r="AI28" i="1" s="1"/>
  <c r="V28" i="1"/>
  <c r="T28" i="1" s="1"/>
  <c r="W28" i="1" s="1"/>
  <c r="Q28" i="1" s="1"/>
  <c r="R28" i="1" s="1"/>
  <c r="AH30" i="1"/>
  <c r="AI30" i="1" s="1"/>
  <c r="AA30" i="1"/>
  <c r="AE30" i="1" s="1"/>
  <c r="AG30" i="1"/>
  <c r="AA32" i="1"/>
  <c r="AE32" i="1" s="1"/>
  <c r="AG32" i="1"/>
  <c r="AH32" i="1"/>
  <c r="V32" i="1"/>
  <c r="T32" i="1" s="1"/>
  <c r="W32" i="1" s="1"/>
  <c r="Q32" i="1" s="1"/>
  <c r="R32" i="1" s="1"/>
  <c r="AI25" i="1" l="1"/>
  <c r="AI33" i="1"/>
  <c r="AI32" i="1"/>
  <c r="AI26" i="1"/>
  <c r="AI36" i="1"/>
  <c r="AI22" i="1"/>
  <c r="AI24" i="1"/>
  <c r="AI23" i="1"/>
  <c r="AI27" i="1"/>
  <c r="AI19" i="1"/>
  <c r="AI31" i="1"/>
  <c r="AI38" i="1"/>
  <c r="AI34" i="1"/>
  <c r="AI37" i="1"/>
  <c r="AI29" i="1"/>
  <c r="AI35" i="1"/>
</calcChain>
</file>

<file path=xl/sharedStrings.xml><?xml version="1.0" encoding="utf-8"?>
<sst xmlns="http://schemas.openxmlformats.org/spreadsheetml/2006/main" count="1016" uniqueCount="397">
  <si>
    <t>File opened</t>
  </si>
  <si>
    <t>2023-07-19 14:09:37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</si>
  <si>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</si>
  <si>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</si>
  <si>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</si>
  <si>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</si>
  <si>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</si>
  <si>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</si>
  <si>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</si>
  <si>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</si>
  <si>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</si>
  <si>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</si>
  <si>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</si>
  <si>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{"tbzero": "0.0309811", "h2obspan2a": "0.0707451", "h2oaspanconc1": "12.13", "co2aspanconc2": "299.3", "h2obspanconc2": "0", "h2oaspanconc2": "0", "ssa_ref": "31724", "h2obzero": "1.01733", "h2obspan2": "0", "flowazero": "0.29276", "co2bspan2a": "0.304297", "h2oazero": "1.01368", "h2oaspan2b": "0.0726308", "co2aspan2": "-0.033707", "co2azero": "0.93247", "co2bspanconc1": "2491", "co2bspan2b": "0.301941", "co2bspan2": "-0.0338567", "co2bzero": "0.935154", "co2aspanconc1": "2491", "h2obspan2b": "0.0709538", "chamberpressurezero": "2.69073", "h2oaspan2": "0", "oxygen": "21", "co2aspan2b": "0.303179", "co2aspan1": "1.00275", "h2oaspan1": "1.00972", "ssb_ref": "35739", "tazero": "-0.061388", "flowbzero": "0.30054", "h2oaspan2a": "0.0719315", "h2obspan1": "1.00295", "co2bspan1": "1.00256", "co2aspan2a": "0.305485", "co2bspanconc2": "299.3", "flowmeterzero": "1.00306", "h2obspanconc1": "12.12"}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</si>
  <si>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</si>
  <si>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</si>
  <si>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</si>
  <si>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</si>
  <si>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</si>
  <si>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</si>
  <si>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</si>
  <si>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</si>
  <si>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</si>
  <si>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</si>
  <si>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</si>
  <si>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</si>
  <si>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</si>
  <si>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14:09:37</t>
  </si>
  <si>
    <t>Stability Definition:	CO2_r (Meas): Std&lt;0.75 Per=20	A (GasEx): Std&lt;0.2 Per=20	Qin (LeafQ): Per=20</t>
  </si>
  <si>
    <t>14:09:50</t>
  </si>
  <si>
    <t>Stability Definition:	CO2_r (Meas): Std&lt;0.75 Per=20	A (GasEx): Std&lt;0.2 Per=20	Qin (LeafQ): Std&lt;1 Per=20</t>
  </si>
  <si>
    <t>14:09:51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</si>
  <si>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</si>
  <si>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</si>
  <si>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</si>
  <si>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</si>
  <si>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</si>
  <si>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</si>
  <si>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</si>
  <si>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</si>
  <si>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</si>
  <si>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</si>
  <si>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</si>
  <si>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</si>
  <si>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</si>
  <si>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</si>
  <si>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</si>
  <si>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</si>
  <si>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</si>
  <si>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</si>
  <si>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</si>
  <si>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</si>
  <si>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</si>
  <si>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</si>
  <si>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</si>
  <si>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</si>
  <si>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</si>
  <si>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</si>
  <si>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</si>
  <si>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</si>
  <si>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</si>
  <si>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</si>
  <si>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</si>
  <si>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</si>
  <si>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</si>
  <si>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</si>
  <si>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</si>
  <si>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</si>
  <si>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</si>
  <si>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</si>
  <si>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</si>
  <si>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</si>
  <si>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</si>
  <si>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</si>
  <si>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</si>
  <si>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</si>
  <si>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</si>
  <si>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</si>
  <si>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</si>
  <si>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</si>
  <si>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</si>
  <si>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</si>
  <si>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</si>
  <si>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</si>
  <si>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</si>
  <si>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</si>
  <si>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</si>
  <si>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</si>
  <si>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</si>
  <si>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</si>
  <si>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</si>
  <si>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-4.32934 79.0318 350.36 571.72 803.144 1003.21 1211.57 1359.59</t>
  </si>
  <si>
    <t>Fs_true</t>
  </si>
  <si>
    <t>-0.376298 103.491 404.049 601.502 802.511 1001.26 1204.29 1400.71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</si>
  <si>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</si>
  <si>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</si>
  <si>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</si>
  <si>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</si>
  <si>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</si>
  <si>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</si>
  <si>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</si>
  <si>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</si>
  <si>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</si>
  <si>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</si>
  <si>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</si>
  <si>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</si>
  <si>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</si>
  <si>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</si>
  <si>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</si>
  <si>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</si>
  <si>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</si>
  <si>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</si>
  <si>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</si>
  <si>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</si>
  <si>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</si>
  <si>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</si>
  <si>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</si>
  <si>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</si>
  <si>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</si>
  <si>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</si>
  <si>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</si>
  <si>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</si>
  <si>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</si>
  <si>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</si>
  <si>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</si>
  <si>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</si>
  <si>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</si>
  <si>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</si>
  <si>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</si>
  <si>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</si>
  <si>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</si>
  <si>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</si>
  <si>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</si>
  <si>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</si>
  <si>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</si>
  <si>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</si>
  <si>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</si>
  <si>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</si>
  <si>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</si>
  <si>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</si>
  <si>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</si>
  <si>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</si>
  <si>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</si>
  <si>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</si>
  <si>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</si>
  <si>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</si>
  <si>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</si>
  <si>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</si>
  <si>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</si>
  <si>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</si>
  <si>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</si>
  <si>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</si>
  <si>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</si>
  <si>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</si>
  <si>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</si>
  <si>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</si>
  <si>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</si>
  <si>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</si>
  <si>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</si>
  <si>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</si>
  <si>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</si>
  <si>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</si>
  <si>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</si>
  <si>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</si>
  <si>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</si>
  <si>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</si>
  <si>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</si>
  <si>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</si>
  <si>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</si>
  <si>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</si>
  <si>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</si>
  <si>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</si>
  <si>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</si>
  <si>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</si>
  <si>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</si>
  <si>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</si>
  <si>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</si>
  <si>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</si>
  <si>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</si>
  <si>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</si>
  <si>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</si>
  <si>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</si>
  <si>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</si>
  <si>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</si>
  <si>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</si>
  <si>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</si>
  <si>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</si>
  <si>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</si>
  <si>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</si>
  <si>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</si>
  <si>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</si>
  <si>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</si>
  <si>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</si>
  <si>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</si>
  <si>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</si>
  <si>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</si>
  <si>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</si>
  <si>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</si>
  <si>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</si>
  <si>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</si>
  <si>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</si>
  <si>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</si>
  <si>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</si>
  <si>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</si>
  <si>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</si>
  <si>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</si>
  <si>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</si>
  <si>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</si>
  <si>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</si>
  <si>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</si>
  <si>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</si>
  <si>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</si>
  <si>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</si>
  <si>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</si>
  <si>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</si>
  <si>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</si>
  <si>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</si>
  <si>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</si>
  <si>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</si>
  <si>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</si>
  <si>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</si>
  <si>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</si>
  <si>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</si>
  <si>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</si>
  <si>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</si>
  <si>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</si>
  <si>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</si>
  <si>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</si>
  <si>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</si>
  <si>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</si>
  <si>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</si>
  <si>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</si>
  <si>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</si>
  <si>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</si>
  <si>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</si>
  <si>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</si>
  <si>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</si>
  <si>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</si>
  <si>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</si>
  <si>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</si>
  <si>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</si>
  <si>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</si>
  <si>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</si>
  <si>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</si>
  <si>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</si>
  <si>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</si>
  <si>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</si>
  <si>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</si>
  <si>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</si>
  <si>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</si>
  <si>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</si>
  <si>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</si>
  <si>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</si>
  <si>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</si>
  <si>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</si>
  <si>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</si>
  <si>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</si>
  <si>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</si>
  <si>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</si>
  <si>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</si>
  <si>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</si>
  <si>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</si>
  <si>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</si>
  <si>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</si>
  <si>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</si>
  <si>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</si>
  <si>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</si>
  <si>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</si>
  <si>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</si>
  <si>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</si>
  <si>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</si>
  <si>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</si>
  <si>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</si>
  <si>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</si>
  <si>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</si>
  <si>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</si>
  <si>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</si>
  <si>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</si>
  <si>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</si>
  <si>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</si>
  <si>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</si>
  <si>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</si>
  <si>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</si>
  <si>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</si>
  <si>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</si>
  <si>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</si>
  <si>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</si>
  <si>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</si>
  <si>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</si>
  <si>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</si>
  <si>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</si>
  <si>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</si>
  <si>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</si>
  <si>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</si>
  <si>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</si>
  <si>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</si>
  <si>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</si>
  <si>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</si>
  <si>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</si>
  <si>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</si>
  <si>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</si>
  <si>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</si>
  <si>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</si>
  <si>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</si>
  <si>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</si>
  <si>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</si>
  <si>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</si>
  <si>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</si>
  <si>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</si>
  <si>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</si>
  <si>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</si>
  <si>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</si>
  <si>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</si>
  <si>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</si>
  <si>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</si>
  <si>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</si>
  <si>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</si>
  <si>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</si>
  <si>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</si>
  <si>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</si>
  <si>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</si>
  <si>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</si>
  <si>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</si>
  <si>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</si>
  <si>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</si>
  <si>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</si>
  <si>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</si>
  <si>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</si>
  <si>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</si>
  <si>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</si>
  <si>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</si>
  <si>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</si>
  <si>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</si>
  <si>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</si>
  <si>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</si>
  <si>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</si>
  <si>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</si>
  <si>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</si>
  <si>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</si>
  <si>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</si>
  <si>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</si>
  <si>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</si>
  <si>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</si>
  <si>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</si>
  <si>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</si>
  <si>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</si>
  <si>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14:27:59</t>
  </si>
  <si>
    <t>14:27:59</t>
  </si>
  <si>
    <t>none</t>
  </si>
  <si>
    <t>20230719</t>
  </si>
  <si>
    <t>AR</t>
  </si>
  <si>
    <t>VAVI</t>
  </si>
  <si>
    <t>BNL21858</t>
  </si>
  <si>
    <t>14:23:44</t>
  </si>
  <si>
    <t>2/2</t>
  </si>
  <si>
    <t>00000000</t>
  </si>
  <si>
    <t>iiiiiiii</t>
  </si>
  <si>
    <t>off</t>
  </si>
  <si>
    <t>20230719 14:29:01</t>
  </si>
  <si>
    <t>14:29:01</t>
  </si>
  <si>
    <t>20230719 14:30:02</t>
  </si>
  <si>
    <t>14:30:02</t>
  </si>
  <si>
    <t>20230719 14:31:03</t>
  </si>
  <si>
    <t>14:31:03</t>
  </si>
  <si>
    <t>20230719 14:32:04</t>
  </si>
  <si>
    <t>14:32:04</t>
  </si>
  <si>
    <t>20230719 14:33:05</t>
  </si>
  <si>
    <t>14:33:05</t>
  </si>
  <si>
    <t>20230719 14:34:06</t>
  </si>
  <si>
    <t>14:34:06</t>
  </si>
  <si>
    <t>20230719 14:35:07</t>
  </si>
  <si>
    <t>14:35:07</t>
  </si>
  <si>
    <t>20230719 14:36:08</t>
  </si>
  <si>
    <t>14:36:08</t>
  </si>
  <si>
    <t>20230719 14:37:09</t>
  </si>
  <si>
    <t>14:37:09</t>
  </si>
  <si>
    <t>20230719 14:38:10</t>
  </si>
  <si>
    <t>14:38:10</t>
  </si>
  <si>
    <t>20230719 14:39:11</t>
  </si>
  <si>
    <t>14:39:11</t>
  </si>
  <si>
    <t>20230719 14:40:12</t>
  </si>
  <si>
    <t>14:40:12</t>
  </si>
  <si>
    <t>20230719 14:41:13</t>
  </si>
  <si>
    <t>14:41:13</t>
  </si>
  <si>
    <t>20230719 14:42:14</t>
  </si>
  <si>
    <t>14:42:14</t>
  </si>
  <si>
    <t>20230719 14:43:15</t>
  </si>
  <si>
    <t>14:43:15</t>
  </si>
  <si>
    <t>20230719 14:44:16</t>
  </si>
  <si>
    <t>14:44:16</t>
  </si>
  <si>
    <t>20230719 14:45:17</t>
  </si>
  <si>
    <t>14:45:17</t>
  </si>
  <si>
    <t>20230719 14:46:18</t>
  </si>
  <si>
    <t>14:46:18</t>
  </si>
  <si>
    <t>20230719 14:47:28</t>
  </si>
  <si>
    <t>14:47:28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</si>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</sst>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3.5910000000000002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1689805679.0999999</v>
      </c>
      <c r="C19">
        <v>0</v>
      </c>
      <c r="D19" t="s">
        <v>346</v>
      </c>
      <c r="E19" t="s">
        <v>347</v>
      </c>
      <c r="F19" t="s">
        <v>348</v>
      </c>
      <c r="G19" t="s">
        <v>396</v>
      </c>
      <c r="H19" t="s">
        <v>349</v>
      </c>
      <c r="I19" t="s">
        <v>350</v>
      </c>
      <c r="J19" t="s">
        <v>351</v>
      </c>
      <c r="K19" t="s">
        <v>352</v>
      </c>
      <c r="L19">
        <v>1689805679.0999999</v>
      </c>
      <c r="M19">
        <f t="shared" ref="M19:M38" si="0">(N19)/1000</f>
        <v>1.0323912806809062E-3</v>
      </c>
      <c r="N19">
        <f t="shared" ref="N19:N38" si="1">1000*AZ19*AL19*(AV19-AW19)/(100*$B$7*(1000-AL19*AV19))</f>
        <v>1.0323912806809061</v>
      </c>
      <c r="O19">
        <f t="shared" ref="O19:O38" si="2">AZ19*AL19*(AU19-AT19*(1000-AL19*AW19)/(1000-AL19*AV19))/(100*$B$7)</f>
        <v>4.9102817692036664</v>
      </c>
      <c r="P19">
        <f t="shared" ref="P19:P38" si="3">AT19 - IF(AL19&gt;1, O19*$B$7*100/(AN19*BH19), 0)</f>
        <v>400.00700000000001</v>
      </c>
      <c r="Q19">
        <f t="shared" ref="Q19:Q38" si="4">((W19-M19/2)*P19-O19)/(W19+M19/2)</f>
        <v>330.41568050851453</v>
      </c>
      <c r="R19">
        <f t="shared" ref="R19:R38" si="5">Q19*(BA19+BB19)/1000</f>
        <v>33.505211629144846</v>
      </c>
      <c r="S19">
        <f t="shared" ref="S19:S38" si="6">(AT19 - IF(AL19&gt;1, O19*$B$7*100/(AN19*BH19), 0))*(BA19+BB19)/1000</f>
        <v>40.561995022490997</v>
      </c>
      <c r="T19">
        <f t="shared" ref="T19:T38" si="7">2/((1/V19-1/U19)+SIGN(V19)*SQRT((1/V19-1/U19)*(1/V19-1/U19) + 4*$C$7/(($C$7+1)*($C$7+1))*(2*1/V19*1/U19-1/U19*1/U19)))</f>
        <v>0.12354015426318771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3.6082447751698057</v>
      </c>
      <c r="V19">
        <f t="shared" ref="V19:V38" si="9">M19*(1000-(1000*0.61365*EXP(17.502*Z19/(240.97+Z19))/(BA19+BB19)+AV19)/2)/(1000*0.61365*EXP(17.502*Z19/(240.97+Z19))/(BA19+BB19)-AV19)</f>
        <v>0.12123751857114543</v>
      </c>
      <c r="W19">
        <f t="shared" ref="W19:W38" si="10">1/(($C$7+1)/(T19/1.6)+1/(U19/1.37)) + $C$7/(($C$7+1)/(T19/1.6) + $C$7/(U19/1.37))</f>
        <v>7.5976757031239503E-2</v>
      </c>
      <c r="X19">
        <f t="shared" ref="X19:X38" si="11">(AO19*AR19)</f>
        <v>330.76084800000001</v>
      </c>
      <c r="Y19">
        <f t="shared" ref="Y19:Y38" si="12">(BC19+(X19+2*0.95*0.0000000567*(((BC19+$B$9)+273)^4-(BC19+273)^4)-44100*M19)/(1.84*29.3*U19+8*0.95*0.0000000567*(BC19+273)^3))</f>
        <v>20.401431021330517</v>
      </c>
      <c r="Z19">
        <f t="shared" ref="Z19:Z38" si="13">($C$9*BD19+$D$9*BE19+$E$9*Y19)</f>
        <v>20.401431021330517</v>
      </c>
      <c r="AA19">
        <f t="shared" ref="AA19:AA38" si="14">0.61365*EXP(17.502*Z19/(240.97+Z19))</f>
        <v>2.4055863708265952</v>
      </c>
      <c r="AB19">
        <f t="shared" ref="AB19:AB38" si="15">(AC19/AD19*100)</f>
        <v>70.643901134977526</v>
      </c>
      <c r="AC19">
        <f t="shared" ref="AC19:AC38" si="16">AV19*(BA19+BB19)/1000</f>
        <v>1.5589729966620001</v>
      </c>
      <c r="AD19">
        <f t="shared" ref="AD19:AD38" si="17">0.61365*EXP(17.502*BC19/(240.97+BC19))</f>
        <v>2.2068047936414348</v>
      </c>
      <c r="AE19">
        <f t="shared" ref="AE19:AE38" si="18">(AA19-AV19*(BA19+BB19)/1000)</f>
        <v>0.84661337416459514</v>
      </c>
      <c r="AF19">
        <f t="shared" ref="AF19:AF38" si="19">(-M19*44100)</f>
        <v>-45.528455478027965</v>
      </c>
      <c r="AG19">
        <f t="shared" ref="AG19:AG38" si="20">2*29.3*U19*0.92*(BC19-Z19)</f>
        <v>-270.32171575425718</v>
      </c>
      <c r="AH19">
        <f t="shared" ref="AH19:AH38" si="21">2*0.95*0.0000000567*(((BC19+$B$9)+273)^4-(Z19+273)^4)</f>
        <v>-15.017450638192175</v>
      </c>
      <c r="AI19">
        <f t="shared" ref="AI19:AI38" si="22">X19+AH19+AF19+AG19</f>
        <v>-0.10677387047735465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54999.133196025257</v>
      </c>
      <c r="AO19">
        <f t="shared" ref="AO19:AO38" si="26">$B$13*BI19+$C$13*BJ19+$F$13*BU19*(1-BX19)</f>
        <v>1999.88</v>
      </c>
      <c r="AP19">
        <f t="shared" ref="AP19:AP38" si="27">AO19*AQ19</f>
        <v>1685.8991999999998</v>
      </c>
      <c r="AQ19">
        <f t="shared" ref="AQ19:AQ38" si="28">($B$13*$D$11+$C$13*$D$11+$F$13*((CH19+BZ19)/MAX(CH19+BZ19+CI19, 0.1)*$I$11+CI19/MAX(CH19+BZ19+CI19, 0.1)*$J$11))/($B$13+$C$13+$F$13)</f>
        <v>0.84300018001080057</v>
      </c>
      <c r="AR19">
        <f t="shared" ref="AR19:AR38" si="29">($B$13*$K$11+$C$13*$K$11+$F$13*((CH19+BZ19)/MAX(CH19+BZ19+CI19, 0.1)*$P$11+CI19/MAX(CH19+BZ19+CI19, 0.1)*$Q$11))/($B$13+$C$13+$F$13)</f>
        <v>0.16539034742084524</v>
      </c>
      <c r="AS19">
        <v>1689805679.0999999</v>
      </c>
      <c r="AT19">
        <v>400.00700000000001</v>
      </c>
      <c r="AU19">
        <v>404.78500000000003</v>
      </c>
      <c r="AV19">
        <v>15.374000000000001</v>
      </c>
      <c r="AW19">
        <v>14.461600000000001</v>
      </c>
      <c r="AX19">
        <v>403.459</v>
      </c>
      <c r="AY19">
        <v>15.470700000000001</v>
      </c>
      <c r="AZ19">
        <v>400.07900000000001</v>
      </c>
      <c r="BA19">
        <v>101.371</v>
      </c>
      <c r="BB19">
        <v>3.2212999999999999E-2</v>
      </c>
      <c r="BC19">
        <v>19.011800000000001</v>
      </c>
      <c r="BD19">
        <v>18.754200000000001</v>
      </c>
      <c r="BE19">
        <v>999.9</v>
      </c>
      <c r="BF19">
        <v>0</v>
      </c>
      <c r="BG19">
        <v>0</v>
      </c>
      <c r="BH19">
        <v>9986.8799999999992</v>
      </c>
      <c r="BI19">
        <v>0</v>
      </c>
      <c r="BJ19">
        <v>134.97499999999999</v>
      </c>
      <c r="BK19">
        <v>-4.7781700000000003</v>
      </c>
      <c r="BL19">
        <v>406.25299999999999</v>
      </c>
      <c r="BM19">
        <v>410.72500000000002</v>
      </c>
      <c r="BN19">
        <v>0.91237699999999999</v>
      </c>
      <c r="BO19">
        <v>404.78500000000003</v>
      </c>
      <c r="BP19">
        <v>14.461600000000001</v>
      </c>
      <c r="BQ19">
        <v>1.5584800000000001</v>
      </c>
      <c r="BR19">
        <v>1.4659899999999999</v>
      </c>
      <c r="BS19">
        <v>13.5543</v>
      </c>
      <c r="BT19">
        <v>12.618</v>
      </c>
      <c r="BU19">
        <v>1999.88</v>
      </c>
      <c r="BV19">
        <v>0.89999200000000001</v>
      </c>
      <c r="BW19">
        <v>0.100008</v>
      </c>
      <c r="BX19">
        <v>0</v>
      </c>
      <c r="BY19">
        <v>2.4453999999999998</v>
      </c>
      <c r="BZ19">
        <v>0</v>
      </c>
      <c r="CA19">
        <v>2594.2800000000002</v>
      </c>
      <c r="CB19">
        <v>15437.8</v>
      </c>
      <c r="CC19">
        <v>36.125</v>
      </c>
      <c r="CD19">
        <v>38</v>
      </c>
      <c r="CE19">
        <v>37.311999999999998</v>
      </c>
      <c r="CF19">
        <v>35.811999999999998</v>
      </c>
      <c r="CG19">
        <v>35.625</v>
      </c>
      <c r="CH19">
        <v>1799.88</v>
      </c>
      <c r="CI19">
        <v>200</v>
      </c>
      <c r="CJ19">
        <v>0</v>
      </c>
      <c r="CK19">
        <v>1689805687.5999999</v>
      </c>
      <c r="CL19">
        <v>0</v>
      </c>
      <c r="CM19">
        <v>1689805424.0999999</v>
      </c>
      <c r="CN19" t="s">
        <v>353</v>
      </c>
      <c r="CO19">
        <v>1689805420.0999999</v>
      </c>
      <c r="CP19">
        <v>1689805424.0999999</v>
      </c>
      <c r="CQ19">
        <v>43</v>
      </c>
      <c r="CR19">
        <v>-2.5999999999999999E-2</v>
      </c>
      <c r="CS19">
        <v>8.9999999999999993E-3</v>
      </c>
      <c r="CT19">
        <v>-3.452</v>
      </c>
      <c r="CU19">
        <v>-9.7000000000000003E-2</v>
      </c>
      <c r="CV19">
        <v>405</v>
      </c>
      <c r="CW19">
        <v>15</v>
      </c>
      <c r="CX19">
        <v>0.26</v>
      </c>
      <c r="CY19">
        <v>0.05</v>
      </c>
      <c r="CZ19">
        <v>5.8819284739747397</v>
      </c>
      <c r="DA19">
        <v>-0.31588541376009699</v>
      </c>
      <c r="DB19">
        <v>4.0435186797500897E-2</v>
      </c>
      <c r="DC19">
        <v>1</v>
      </c>
      <c r="DD19">
        <v>404.78385714285702</v>
      </c>
      <c r="DE19">
        <v>-3.5999999999324399E-2</v>
      </c>
      <c r="DF19">
        <v>1.7763755808048301E-2</v>
      </c>
      <c r="DG19">
        <v>-1</v>
      </c>
      <c r="DH19">
        <v>1999.9929999999999</v>
      </c>
      <c r="DI19">
        <v>-0.23175305286893999</v>
      </c>
      <c r="DJ19">
        <v>0.14611981385148401</v>
      </c>
      <c r="DK19">
        <v>1</v>
      </c>
      <c r="DL19">
        <v>2</v>
      </c>
      <c r="DM19">
        <v>2</v>
      </c>
      <c r="DN19" t="s">
        <v>354</v>
      </c>
      <c r="DO19">
        <v>2.7324299999999999</v>
      </c>
      <c r="DP19">
        <v>2.7702499999999999</v>
      </c>
      <c r="DQ19">
        <v>9.8577100000000001E-2</v>
      </c>
      <c r="DR19">
        <v>9.83435E-2</v>
      </c>
      <c r="DS19">
        <v>8.9613700000000004E-2</v>
      </c>
      <c r="DT19">
        <v>8.3795700000000001E-2</v>
      </c>
      <c r="DU19">
        <v>26346.7</v>
      </c>
      <c r="DV19">
        <v>27831.5</v>
      </c>
      <c r="DW19">
        <v>27350.6</v>
      </c>
      <c r="DX19">
        <v>28967.200000000001</v>
      </c>
      <c r="DY19">
        <v>32820.9</v>
      </c>
      <c r="DZ19">
        <v>35367.9</v>
      </c>
      <c r="EA19">
        <v>36566.1</v>
      </c>
      <c r="EB19">
        <v>39288.199999999997</v>
      </c>
      <c r="EC19">
        <v>1.8823799999999999</v>
      </c>
      <c r="ED19">
        <v>2.0743499999999999</v>
      </c>
      <c r="EE19">
        <v>3.08603E-2</v>
      </c>
      <c r="EF19">
        <v>0</v>
      </c>
      <c r="EG19">
        <v>18.2424</v>
      </c>
      <c r="EH19">
        <v>999.9</v>
      </c>
      <c r="EI19">
        <v>50.116</v>
      </c>
      <c r="EJ19">
        <v>26.073</v>
      </c>
      <c r="EK19">
        <v>16.753699999999998</v>
      </c>
      <c r="EL19">
        <v>61.869799999999998</v>
      </c>
      <c r="EM19">
        <v>22.9527</v>
      </c>
      <c r="EN19">
        <v>1</v>
      </c>
      <c r="EO19">
        <v>-0.33921499999999999</v>
      </c>
      <c r="EP19">
        <v>2.5828199999999999</v>
      </c>
      <c r="EQ19">
        <v>19.8432</v>
      </c>
      <c r="ER19">
        <v>5.21699</v>
      </c>
      <c r="ES19">
        <v>11.9261</v>
      </c>
      <c r="ET19">
        <v>4.9556500000000003</v>
      </c>
      <c r="EU19">
        <v>3.2972999999999999</v>
      </c>
      <c r="EV19">
        <v>67.400000000000006</v>
      </c>
      <c r="EW19">
        <v>132.5</v>
      </c>
      <c r="EX19">
        <v>4645.7</v>
      </c>
      <c r="EY19">
        <v>9999</v>
      </c>
      <c r="EZ19">
        <v>1.8484</v>
      </c>
      <c r="FA19">
        <v>1.8475299999999999</v>
      </c>
      <c r="FB19">
        <v>1.8532599999999999</v>
      </c>
      <c r="FC19">
        <v>1.8573299999999999</v>
      </c>
      <c r="FD19">
        <v>1.8520399999999999</v>
      </c>
      <c r="FE19">
        <v>1.8520700000000001</v>
      </c>
      <c r="FF19">
        <v>1.85209</v>
      </c>
      <c r="FG19">
        <v>1.85189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-3.452</v>
      </c>
      <c r="FV19">
        <v>-9.6699999999999994E-2</v>
      </c>
      <c r="FW19">
        <v>-3.45199999999994</v>
      </c>
      <c r="FX19">
        <v>0</v>
      </c>
      <c r="FY19">
        <v>0</v>
      </c>
      <c r="FZ19">
        <v>0</v>
      </c>
      <c r="GA19">
        <v>-9.6720000000002998E-2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4.3</v>
      </c>
      <c r="GJ19">
        <v>4.2</v>
      </c>
      <c r="GK19">
        <v>1.0400400000000001</v>
      </c>
      <c r="GL19">
        <v>2.5488300000000002</v>
      </c>
      <c r="GM19">
        <v>1.4489700000000001</v>
      </c>
      <c r="GN19">
        <v>2.3059099999999999</v>
      </c>
      <c r="GO19">
        <v>1.5466299999999999</v>
      </c>
      <c r="GP19">
        <v>2.4182100000000002</v>
      </c>
      <c r="GQ19">
        <v>28.6479</v>
      </c>
      <c r="GR19">
        <v>14.0182</v>
      </c>
      <c r="GS19">
        <v>18</v>
      </c>
      <c r="GT19">
        <v>391.10500000000002</v>
      </c>
      <c r="GU19">
        <v>635.72900000000004</v>
      </c>
      <c r="GV19">
        <v>15.699</v>
      </c>
      <c r="GW19">
        <v>22.793600000000001</v>
      </c>
      <c r="GX19">
        <v>29.9998</v>
      </c>
      <c r="GY19">
        <v>22.8932</v>
      </c>
      <c r="GZ19">
        <v>22.889099999999999</v>
      </c>
      <c r="HA19">
        <v>20.818200000000001</v>
      </c>
      <c r="HB19">
        <v>20</v>
      </c>
      <c r="HC19">
        <v>-30</v>
      </c>
      <c r="HD19">
        <v>15.6915</v>
      </c>
      <c r="HE19">
        <v>404.75900000000001</v>
      </c>
      <c r="HF19">
        <v>0</v>
      </c>
      <c r="HG19">
        <v>100.739</v>
      </c>
      <c r="HH19">
        <v>95.491500000000002</v>
      </c>
    </row>
    <row r="20" spans="1:216" x14ac:dyDescent="0.2">
      <c r="A20">
        <v>2</v>
      </c>
      <c r="B20">
        <v>1689805741</v>
      </c>
      <c r="C20">
        <v>61.900000095367403</v>
      </c>
      <c r="D20" t="s">
        <v>358</v>
      </c>
      <c r="E20" t="s">
        <v>359</v>
      </c>
      <c r="F20" t="s">
        <v>348</v>
      </c>
      <c r="G20" t="s">
        <v>396</v>
      </c>
      <c r="H20" t="s">
        <v>349</v>
      </c>
      <c r="I20" t="s">
        <v>350</v>
      </c>
      <c r="J20" t="s">
        <v>351</v>
      </c>
      <c r="K20" t="s">
        <v>352</v>
      </c>
      <c r="L20">
        <v>1689805741</v>
      </c>
      <c r="M20">
        <f t="shared" si="0"/>
        <v>1.0296698196029042E-3</v>
      </c>
      <c r="N20">
        <f t="shared" si="1"/>
        <v>1.0296698196029042</v>
      </c>
      <c r="O20">
        <f t="shared" si="2"/>
        <v>4.782180522624035</v>
      </c>
      <c r="P20">
        <f t="shared" si="3"/>
        <v>399.98599999999999</v>
      </c>
      <c r="Q20">
        <f t="shared" si="4"/>
        <v>334.05330580646381</v>
      </c>
      <c r="R20">
        <f t="shared" si="5"/>
        <v>33.875375083142814</v>
      </c>
      <c r="S20">
        <f t="shared" si="6"/>
        <v>40.561418020679795</v>
      </c>
      <c r="T20">
        <f t="shared" si="7"/>
        <v>0.12732195007359728</v>
      </c>
      <c r="U20">
        <f t="shared" si="8"/>
        <v>3.6047069030747565</v>
      </c>
      <c r="V20">
        <f t="shared" si="9"/>
        <v>0.12487533450393544</v>
      </c>
      <c r="W20">
        <f t="shared" si="10"/>
        <v>7.826298690711625E-2</v>
      </c>
      <c r="X20">
        <f t="shared" si="11"/>
        <v>297.69184500000006</v>
      </c>
      <c r="Y20">
        <f t="shared" si="12"/>
        <v>20.214067720449428</v>
      </c>
      <c r="Z20">
        <f t="shared" si="13"/>
        <v>20.214067720449428</v>
      </c>
      <c r="AA20">
        <f t="shared" si="14"/>
        <v>2.3779016445076233</v>
      </c>
      <c r="AB20">
        <f t="shared" si="15"/>
        <v>70.721820430060674</v>
      </c>
      <c r="AC20">
        <f t="shared" si="16"/>
        <v>1.5579678932780501</v>
      </c>
      <c r="AD20">
        <f t="shared" si="17"/>
        <v>2.2029521918468995</v>
      </c>
      <c r="AE20">
        <f t="shared" si="18"/>
        <v>0.81993375122957324</v>
      </c>
      <c r="AF20">
        <f t="shared" si="19"/>
        <v>-45.408439044488077</v>
      </c>
      <c r="AG20">
        <f t="shared" si="20"/>
        <v>-239.08648700492256</v>
      </c>
      <c r="AH20">
        <f t="shared" si="21"/>
        <v>-13.280560906483597</v>
      </c>
      <c r="AI20">
        <f t="shared" si="22"/>
        <v>-8.3641955894165676E-2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54927.292887444994</v>
      </c>
      <c r="AO20">
        <f t="shared" si="26"/>
        <v>1799.94</v>
      </c>
      <c r="AP20">
        <f t="shared" si="27"/>
        <v>1517.3493000000001</v>
      </c>
      <c r="AQ20">
        <f t="shared" si="28"/>
        <v>0.84299993333111101</v>
      </c>
      <c r="AR20">
        <f t="shared" si="29"/>
        <v>0.16538987132904431</v>
      </c>
      <c r="AS20">
        <v>1689805741</v>
      </c>
      <c r="AT20">
        <v>399.98599999999999</v>
      </c>
      <c r="AU20">
        <v>404.64800000000002</v>
      </c>
      <c r="AV20">
        <v>15.3635</v>
      </c>
      <c r="AW20">
        <v>14.4535</v>
      </c>
      <c r="AX20">
        <v>403.43799999999999</v>
      </c>
      <c r="AY20">
        <v>15.4602</v>
      </c>
      <c r="AZ20">
        <v>400.08100000000002</v>
      </c>
      <c r="BA20">
        <v>101.375</v>
      </c>
      <c r="BB20">
        <v>3.2094299999999999E-2</v>
      </c>
      <c r="BC20">
        <v>18.983799999999999</v>
      </c>
      <c r="BD20">
        <v>18.701799999999999</v>
      </c>
      <c r="BE20">
        <v>999.9</v>
      </c>
      <c r="BF20">
        <v>0</v>
      </c>
      <c r="BG20">
        <v>0</v>
      </c>
      <c r="BH20">
        <v>9971.8799999999992</v>
      </c>
      <c r="BI20">
        <v>0</v>
      </c>
      <c r="BJ20">
        <v>133.93199999999999</v>
      </c>
      <c r="BK20">
        <v>-4.6617699999999997</v>
      </c>
      <c r="BL20">
        <v>406.22699999999998</v>
      </c>
      <c r="BM20">
        <v>410.58199999999999</v>
      </c>
      <c r="BN20">
        <v>0.91001699999999996</v>
      </c>
      <c r="BO20">
        <v>404.64800000000002</v>
      </c>
      <c r="BP20">
        <v>14.4535</v>
      </c>
      <c r="BQ20">
        <v>1.5574699999999999</v>
      </c>
      <c r="BR20">
        <v>1.46522</v>
      </c>
      <c r="BS20">
        <v>13.5443</v>
      </c>
      <c r="BT20">
        <v>12.6099</v>
      </c>
      <c r="BU20">
        <v>1799.94</v>
      </c>
      <c r="BV20">
        <v>0.9</v>
      </c>
      <c r="BW20">
        <v>0.1</v>
      </c>
      <c r="BX20">
        <v>0</v>
      </c>
      <c r="BY20">
        <v>2.3601999999999999</v>
      </c>
      <c r="BZ20">
        <v>0</v>
      </c>
      <c r="CA20">
        <v>2335.13</v>
      </c>
      <c r="CB20">
        <v>13894.4</v>
      </c>
      <c r="CC20">
        <v>36</v>
      </c>
      <c r="CD20">
        <v>37.936999999999998</v>
      </c>
      <c r="CE20">
        <v>37.311999999999998</v>
      </c>
      <c r="CF20">
        <v>35.811999999999998</v>
      </c>
      <c r="CG20">
        <v>35.561999999999998</v>
      </c>
      <c r="CH20">
        <v>1619.95</v>
      </c>
      <c r="CI20">
        <v>179.99</v>
      </c>
      <c r="CJ20">
        <v>0</v>
      </c>
      <c r="CK20">
        <v>1689805750</v>
      </c>
      <c r="CL20">
        <v>0</v>
      </c>
      <c r="CM20">
        <v>1689805424.0999999</v>
      </c>
      <c r="CN20" t="s">
        <v>353</v>
      </c>
      <c r="CO20">
        <v>1689805420.0999999</v>
      </c>
      <c r="CP20">
        <v>1689805424.0999999</v>
      </c>
      <c r="CQ20">
        <v>43</v>
      </c>
      <c r="CR20">
        <v>-2.5999999999999999E-2</v>
      </c>
      <c r="CS20">
        <v>8.9999999999999993E-3</v>
      </c>
      <c r="CT20">
        <v>-3.452</v>
      </c>
      <c r="CU20">
        <v>-9.7000000000000003E-2</v>
      </c>
      <c r="CV20">
        <v>405</v>
      </c>
      <c r="CW20">
        <v>15</v>
      </c>
      <c r="CX20">
        <v>0.26</v>
      </c>
      <c r="CY20">
        <v>0.05</v>
      </c>
      <c r="CZ20">
        <v>5.7318041289961998</v>
      </c>
      <c r="DA20">
        <v>-0.41636403896548702</v>
      </c>
      <c r="DB20">
        <v>6.4429926970981793E-2</v>
      </c>
      <c r="DC20">
        <v>1</v>
      </c>
      <c r="DD20">
        <v>404.69152380952403</v>
      </c>
      <c r="DE20">
        <v>-0.27296964981601102</v>
      </c>
      <c r="DF20">
        <v>3.9416722397161201E-2</v>
      </c>
      <c r="DG20">
        <v>-1</v>
      </c>
      <c r="DH20">
        <v>1800.0129999999999</v>
      </c>
      <c r="DI20">
        <v>0.13435446262428399</v>
      </c>
      <c r="DJ20">
        <v>0.11713667231057</v>
      </c>
      <c r="DK20">
        <v>1</v>
      </c>
      <c r="DL20">
        <v>2</v>
      </c>
      <c r="DM20">
        <v>2</v>
      </c>
      <c r="DN20" t="s">
        <v>354</v>
      </c>
      <c r="DO20">
        <v>2.7324999999999999</v>
      </c>
      <c r="DP20">
        <v>2.77</v>
      </c>
      <c r="DQ20">
        <v>9.8589599999999999E-2</v>
      </c>
      <c r="DR20">
        <v>9.8334099999999994E-2</v>
      </c>
      <c r="DS20">
        <v>8.9583800000000005E-2</v>
      </c>
      <c r="DT20">
        <v>8.3774600000000005E-2</v>
      </c>
      <c r="DU20">
        <v>26347.599999999999</v>
      </c>
      <c r="DV20">
        <v>27833.9</v>
      </c>
      <c r="DW20">
        <v>27351.7</v>
      </c>
      <c r="DX20">
        <v>28969.200000000001</v>
      </c>
      <c r="DY20">
        <v>32823.300000000003</v>
      </c>
      <c r="DZ20">
        <v>35371.199999999997</v>
      </c>
      <c r="EA20">
        <v>36567.599999999999</v>
      </c>
      <c r="EB20">
        <v>39291</v>
      </c>
      <c r="EC20">
        <v>1.8824000000000001</v>
      </c>
      <c r="ED20">
        <v>2.0752700000000002</v>
      </c>
      <c r="EE20">
        <v>2.8736899999999999E-2</v>
      </c>
      <c r="EF20">
        <v>0</v>
      </c>
      <c r="EG20">
        <v>18.225200000000001</v>
      </c>
      <c r="EH20">
        <v>999.9</v>
      </c>
      <c r="EI20">
        <v>50.073</v>
      </c>
      <c r="EJ20">
        <v>26.093</v>
      </c>
      <c r="EK20">
        <v>16.758400000000002</v>
      </c>
      <c r="EL20">
        <v>61.639800000000001</v>
      </c>
      <c r="EM20">
        <v>23.0489</v>
      </c>
      <c r="EN20">
        <v>1</v>
      </c>
      <c r="EO20">
        <v>-0.34412599999999999</v>
      </c>
      <c r="EP20">
        <v>2.4291700000000001</v>
      </c>
      <c r="EQ20">
        <v>19.8584</v>
      </c>
      <c r="ER20">
        <v>5.2172900000000002</v>
      </c>
      <c r="ES20">
        <v>11.9261</v>
      </c>
      <c r="ET20">
        <v>4.9546000000000001</v>
      </c>
      <c r="EU20">
        <v>3.29745</v>
      </c>
      <c r="EV20">
        <v>67.400000000000006</v>
      </c>
      <c r="EW20">
        <v>132.5</v>
      </c>
      <c r="EX20">
        <v>4647.2</v>
      </c>
      <c r="EY20">
        <v>9999</v>
      </c>
      <c r="EZ20">
        <v>1.84839</v>
      </c>
      <c r="FA20">
        <v>1.8474699999999999</v>
      </c>
      <c r="FB20">
        <v>1.85324</v>
      </c>
      <c r="FC20">
        <v>1.85734</v>
      </c>
      <c r="FD20">
        <v>1.8520300000000001</v>
      </c>
      <c r="FE20">
        <v>1.8520700000000001</v>
      </c>
      <c r="FF20">
        <v>1.85205</v>
      </c>
      <c r="FG20">
        <v>1.85188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-3.452</v>
      </c>
      <c r="FV20">
        <v>-9.6699999999999994E-2</v>
      </c>
      <c r="FW20">
        <v>-3.45199999999994</v>
      </c>
      <c r="FX20">
        <v>0</v>
      </c>
      <c r="FY20">
        <v>0</v>
      </c>
      <c r="FZ20">
        <v>0</v>
      </c>
      <c r="GA20">
        <v>-9.6720000000002998E-2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5.3</v>
      </c>
      <c r="GJ20">
        <v>5.3</v>
      </c>
      <c r="GK20">
        <v>1.0400400000000001</v>
      </c>
      <c r="GL20">
        <v>2.5476100000000002</v>
      </c>
      <c r="GM20">
        <v>1.4489700000000001</v>
      </c>
      <c r="GN20">
        <v>2.3059099999999999</v>
      </c>
      <c r="GO20">
        <v>1.5466299999999999</v>
      </c>
      <c r="GP20">
        <v>2.4182100000000002</v>
      </c>
      <c r="GQ20">
        <v>28.669</v>
      </c>
      <c r="GR20">
        <v>14.0182</v>
      </c>
      <c r="GS20">
        <v>18</v>
      </c>
      <c r="GT20">
        <v>390.77199999999999</v>
      </c>
      <c r="GU20">
        <v>635.94100000000003</v>
      </c>
      <c r="GV20">
        <v>15.7561</v>
      </c>
      <c r="GW20">
        <v>22.7409</v>
      </c>
      <c r="GX20">
        <v>29.999700000000001</v>
      </c>
      <c r="GY20">
        <v>22.842700000000001</v>
      </c>
      <c r="GZ20">
        <v>22.8401</v>
      </c>
      <c r="HA20">
        <v>20.816099999999999</v>
      </c>
      <c r="HB20">
        <v>20</v>
      </c>
      <c r="HC20">
        <v>-30</v>
      </c>
      <c r="HD20">
        <v>15.7692</v>
      </c>
      <c r="HE20">
        <v>404.72699999999998</v>
      </c>
      <c r="HF20">
        <v>0</v>
      </c>
      <c r="HG20">
        <v>100.74299999999999</v>
      </c>
      <c r="HH20">
        <v>95.498199999999997</v>
      </c>
    </row>
    <row r="21" spans="1:216" x14ac:dyDescent="0.2">
      <c r="A21">
        <v>3</v>
      </c>
      <c r="B21">
        <v>1689805802</v>
      </c>
      <c r="C21">
        <v>122.90000009536701</v>
      </c>
      <c r="D21" t="s">
        <v>360</v>
      </c>
      <c r="E21" t="s">
        <v>361</v>
      </c>
      <c r="F21" t="s">
        <v>348</v>
      </c>
      <c r="G21" t="s">
        <v>396</v>
      </c>
      <c r="H21" t="s">
        <v>349</v>
      </c>
      <c r="I21" t="s">
        <v>350</v>
      </c>
      <c r="J21" t="s">
        <v>351</v>
      </c>
      <c r="K21" t="s">
        <v>352</v>
      </c>
      <c r="L21">
        <v>1689805802</v>
      </c>
      <c r="M21">
        <f t="shared" si="0"/>
        <v>1.0178943949389013E-3</v>
      </c>
      <c r="N21">
        <f t="shared" si="1"/>
        <v>1.0178943949389014</v>
      </c>
      <c r="O21">
        <f t="shared" si="2"/>
        <v>4.5054690371238442</v>
      </c>
      <c r="P21">
        <f t="shared" si="3"/>
        <v>400.03399999999999</v>
      </c>
      <c r="Q21">
        <f t="shared" si="4"/>
        <v>339.90194821247127</v>
      </c>
      <c r="R21">
        <f t="shared" si="5"/>
        <v>34.467195336526032</v>
      </c>
      <c r="S21">
        <f t="shared" si="6"/>
        <v>40.564786673811597</v>
      </c>
      <c r="T21">
        <f t="shared" si="7"/>
        <v>0.1321617016663669</v>
      </c>
      <c r="U21">
        <f t="shared" si="8"/>
        <v>3.6096053080331543</v>
      </c>
      <c r="V21">
        <f t="shared" si="9"/>
        <v>0.12953112136450401</v>
      </c>
      <c r="W21">
        <f t="shared" si="10"/>
        <v>8.1188937000250802E-2</v>
      </c>
      <c r="X21">
        <f t="shared" si="11"/>
        <v>248.08136999999999</v>
      </c>
      <c r="Y21">
        <f t="shared" si="12"/>
        <v>19.954908503988669</v>
      </c>
      <c r="Z21">
        <f t="shared" si="13"/>
        <v>19.954908503988669</v>
      </c>
      <c r="AA21">
        <f t="shared" si="14"/>
        <v>2.340068626302295</v>
      </c>
      <c r="AB21">
        <f t="shared" si="15"/>
        <v>70.829023554344445</v>
      </c>
      <c r="AC21">
        <f t="shared" si="16"/>
        <v>1.55852888819904</v>
      </c>
      <c r="AD21">
        <f t="shared" si="17"/>
        <v>2.2004099590660595</v>
      </c>
      <c r="AE21">
        <f t="shared" si="18"/>
        <v>0.78153973810325494</v>
      </c>
      <c r="AF21">
        <f t="shared" si="19"/>
        <v>-44.889142816805546</v>
      </c>
      <c r="AG21">
        <f t="shared" si="20"/>
        <v>-192.57884542152087</v>
      </c>
      <c r="AH21">
        <f t="shared" si="21"/>
        <v>-10.667464453647764</v>
      </c>
      <c r="AI21">
        <f t="shared" si="22"/>
        <v>-5.4082691974173258E-2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55037.58984240127</v>
      </c>
      <c r="AO21">
        <f t="shared" si="26"/>
        <v>1499.97</v>
      </c>
      <c r="AP21">
        <f t="shared" si="27"/>
        <v>1264.4754</v>
      </c>
      <c r="AQ21">
        <f t="shared" si="28"/>
        <v>0.84300046000920026</v>
      </c>
      <c r="AR21">
        <f t="shared" si="29"/>
        <v>0.16539088781775635</v>
      </c>
      <c r="AS21">
        <v>1689805802</v>
      </c>
      <c r="AT21">
        <v>400.03399999999999</v>
      </c>
      <c r="AU21">
        <v>404.44400000000002</v>
      </c>
      <c r="AV21">
        <v>15.3696</v>
      </c>
      <c r="AW21">
        <v>14.469900000000001</v>
      </c>
      <c r="AX21">
        <v>403.48599999999999</v>
      </c>
      <c r="AY21">
        <v>15.4663</v>
      </c>
      <c r="AZ21">
        <v>400.03100000000001</v>
      </c>
      <c r="BA21">
        <v>101.371</v>
      </c>
      <c r="BB21">
        <v>3.2347399999999998E-2</v>
      </c>
      <c r="BC21">
        <v>18.965299999999999</v>
      </c>
      <c r="BD21">
        <v>18.655200000000001</v>
      </c>
      <c r="BE21">
        <v>999.9</v>
      </c>
      <c r="BF21">
        <v>0</v>
      </c>
      <c r="BG21">
        <v>0</v>
      </c>
      <c r="BH21">
        <v>9992.5</v>
      </c>
      <c r="BI21">
        <v>0</v>
      </c>
      <c r="BJ21">
        <v>133.06100000000001</v>
      </c>
      <c r="BK21">
        <v>-4.4104599999999996</v>
      </c>
      <c r="BL21">
        <v>406.27800000000002</v>
      </c>
      <c r="BM21">
        <v>410.38200000000001</v>
      </c>
      <c r="BN21">
        <v>0.89969699999999997</v>
      </c>
      <c r="BO21">
        <v>404.44400000000002</v>
      </c>
      <c r="BP21">
        <v>14.469900000000001</v>
      </c>
      <c r="BQ21">
        <v>1.55802</v>
      </c>
      <c r="BR21">
        <v>1.46682</v>
      </c>
      <c r="BS21">
        <v>13.549799999999999</v>
      </c>
      <c r="BT21">
        <v>12.6266</v>
      </c>
      <c r="BU21">
        <v>1499.97</v>
      </c>
      <c r="BV21">
        <v>0.89998500000000003</v>
      </c>
      <c r="BW21">
        <v>0.10001500000000001</v>
      </c>
      <c r="BX21">
        <v>0</v>
      </c>
      <c r="BY21">
        <v>2.2128000000000001</v>
      </c>
      <c r="BZ21">
        <v>0</v>
      </c>
      <c r="CA21">
        <v>1955.26</v>
      </c>
      <c r="CB21">
        <v>11578.8</v>
      </c>
      <c r="CC21">
        <v>36.186999999999998</v>
      </c>
      <c r="CD21">
        <v>38.375</v>
      </c>
      <c r="CE21">
        <v>37.686999999999998</v>
      </c>
      <c r="CF21">
        <v>36.375</v>
      </c>
      <c r="CG21">
        <v>35.811999999999998</v>
      </c>
      <c r="CH21">
        <v>1349.95</v>
      </c>
      <c r="CI21">
        <v>150.02000000000001</v>
      </c>
      <c r="CJ21">
        <v>0</v>
      </c>
      <c r="CK21">
        <v>1689805810.5999999</v>
      </c>
      <c r="CL21">
        <v>0</v>
      </c>
      <c r="CM21">
        <v>1689805424.0999999</v>
      </c>
      <c r="CN21" t="s">
        <v>353</v>
      </c>
      <c r="CO21">
        <v>1689805420.0999999</v>
      </c>
      <c r="CP21">
        <v>1689805424.0999999</v>
      </c>
      <c r="CQ21">
        <v>43</v>
      </c>
      <c r="CR21">
        <v>-2.5999999999999999E-2</v>
      </c>
      <c r="CS21">
        <v>8.9999999999999993E-3</v>
      </c>
      <c r="CT21">
        <v>-3.452</v>
      </c>
      <c r="CU21">
        <v>-9.7000000000000003E-2</v>
      </c>
      <c r="CV21">
        <v>405</v>
      </c>
      <c r="CW21">
        <v>15</v>
      </c>
      <c r="CX21">
        <v>0.26</v>
      </c>
      <c r="CY21">
        <v>0.05</v>
      </c>
      <c r="CZ21">
        <v>5.4305055812568304</v>
      </c>
      <c r="DA21">
        <v>0.12933519108487701</v>
      </c>
      <c r="DB21">
        <v>7.2307996686685194E-2</v>
      </c>
      <c r="DC21">
        <v>1</v>
      </c>
      <c r="DD21">
        <v>404.45742857142898</v>
      </c>
      <c r="DE21">
        <v>5.55584415583604E-2</v>
      </c>
      <c r="DF21">
        <v>4.7353354010609999E-2</v>
      </c>
      <c r="DG21">
        <v>-1</v>
      </c>
      <c r="DH21">
        <v>1500.00714285714</v>
      </c>
      <c r="DI21">
        <v>-0.251130690904106</v>
      </c>
      <c r="DJ21">
        <v>8.7730260682692393E-2</v>
      </c>
      <c r="DK21">
        <v>1</v>
      </c>
      <c r="DL21">
        <v>2</v>
      </c>
      <c r="DM21">
        <v>2</v>
      </c>
      <c r="DN21" t="s">
        <v>354</v>
      </c>
      <c r="DO21">
        <v>2.7324099999999998</v>
      </c>
      <c r="DP21">
        <v>2.7704300000000002</v>
      </c>
      <c r="DQ21">
        <v>9.8607700000000006E-2</v>
      </c>
      <c r="DR21">
        <v>9.8305400000000001E-2</v>
      </c>
      <c r="DS21">
        <v>8.9617000000000002E-2</v>
      </c>
      <c r="DT21">
        <v>8.3850300000000003E-2</v>
      </c>
      <c r="DU21">
        <v>26349.9</v>
      </c>
      <c r="DV21">
        <v>27836.9</v>
      </c>
      <c r="DW21">
        <v>27354.400000000001</v>
      </c>
      <c r="DX21">
        <v>28971.1</v>
      </c>
      <c r="DY21">
        <v>32824.800000000003</v>
      </c>
      <c r="DZ21">
        <v>35370.6</v>
      </c>
      <c r="EA21">
        <v>36570.9</v>
      </c>
      <c r="EB21">
        <v>39293.699999999997</v>
      </c>
      <c r="EC21">
        <v>1.8828</v>
      </c>
      <c r="ED21">
        <v>2.0764</v>
      </c>
      <c r="EE21">
        <v>2.8654900000000001E-2</v>
      </c>
      <c r="EF21">
        <v>0</v>
      </c>
      <c r="EG21">
        <v>18.1799</v>
      </c>
      <c r="EH21">
        <v>999.9</v>
      </c>
      <c r="EI21">
        <v>50.073</v>
      </c>
      <c r="EJ21">
        <v>26.073</v>
      </c>
      <c r="EK21">
        <v>16.739999999999998</v>
      </c>
      <c r="EL21">
        <v>61.989800000000002</v>
      </c>
      <c r="EM21">
        <v>22.916699999999999</v>
      </c>
      <c r="EN21">
        <v>1</v>
      </c>
      <c r="EO21">
        <v>-0.34878599999999998</v>
      </c>
      <c r="EP21">
        <v>2.05213</v>
      </c>
      <c r="EQ21">
        <v>19.889500000000002</v>
      </c>
      <c r="ER21">
        <v>5.2174399999999999</v>
      </c>
      <c r="ES21">
        <v>11.9261</v>
      </c>
      <c r="ET21">
        <v>4.9551999999999996</v>
      </c>
      <c r="EU21">
        <v>3.2973300000000001</v>
      </c>
      <c r="EV21">
        <v>67.400000000000006</v>
      </c>
      <c r="EW21">
        <v>132.5</v>
      </c>
      <c r="EX21">
        <v>4648.5</v>
      </c>
      <c r="EY21">
        <v>9999</v>
      </c>
      <c r="EZ21">
        <v>1.8483499999999999</v>
      </c>
      <c r="FA21">
        <v>1.84744</v>
      </c>
      <c r="FB21">
        <v>1.8532</v>
      </c>
      <c r="FC21">
        <v>1.85728</v>
      </c>
      <c r="FD21">
        <v>1.85199</v>
      </c>
      <c r="FE21">
        <v>1.8520300000000001</v>
      </c>
      <c r="FF21">
        <v>1.85202</v>
      </c>
      <c r="FG21">
        <v>1.8518399999999999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-3.452</v>
      </c>
      <c r="FV21">
        <v>-9.6699999999999994E-2</v>
      </c>
      <c r="FW21">
        <v>-3.45199999999994</v>
      </c>
      <c r="FX21">
        <v>0</v>
      </c>
      <c r="FY21">
        <v>0</v>
      </c>
      <c r="FZ21">
        <v>0</v>
      </c>
      <c r="GA21">
        <v>-9.6720000000002998E-2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6.4</v>
      </c>
      <c r="GJ21">
        <v>6.3</v>
      </c>
      <c r="GK21">
        <v>1.0388200000000001</v>
      </c>
      <c r="GL21">
        <v>2.5488300000000002</v>
      </c>
      <c r="GM21">
        <v>1.4489700000000001</v>
      </c>
      <c r="GN21">
        <v>2.3071299999999999</v>
      </c>
      <c r="GO21">
        <v>1.5466299999999999</v>
      </c>
      <c r="GP21">
        <v>2.3889200000000002</v>
      </c>
      <c r="GQ21">
        <v>28.6479</v>
      </c>
      <c r="GR21">
        <v>14.0182</v>
      </c>
      <c r="GS21">
        <v>18</v>
      </c>
      <c r="GT21">
        <v>390.613</v>
      </c>
      <c r="GU21">
        <v>636.31899999999996</v>
      </c>
      <c r="GV21">
        <v>16.0852</v>
      </c>
      <c r="GW21">
        <v>22.688400000000001</v>
      </c>
      <c r="GX21">
        <v>29.999700000000001</v>
      </c>
      <c r="GY21">
        <v>22.792200000000001</v>
      </c>
      <c r="GZ21">
        <v>22.790199999999999</v>
      </c>
      <c r="HA21">
        <v>20.8062</v>
      </c>
      <c r="HB21">
        <v>20</v>
      </c>
      <c r="HC21">
        <v>-30</v>
      </c>
      <c r="HD21">
        <v>16.107099999999999</v>
      </c>
      <c r="HE21">
        <v>404.37599999999998</v>
      </c>
      <c r="HF21">
        <v>0</v>
      </c>
      <c r="HG21">
        <v>100.752</v>
      </c>
      <c r="HH21">
        <v>95.5047</v>
      </c>
    </row>
    <row r="22" spans="1:216" x14ac:dyDescent="0.2">
      <c r="A22">
        <v>4</v>
      </c>
      <c r="B22">
        <v>1689805863</v>
      </c>
      <c r="C22">
        <v>183.90000009536701</v>
      </c>
      <c r="D22" t="s">
        <v>362</v>
      </c>
      <c r="E22" t="s">
        <v>363</v>
      </c>
      <c r="F22" t="s">
        <v>348</v>
      </c>
      <c r="G22" t="s">
        <v>396</v>
      </c>
      <c r="H22" t="s">
        <v>349</v>
      </c>
      <c r="I22" t="s">
        <v>350</v>
      </c>
      <c r="J22" t="s">
        <v>351</v>
      </c>
      <c r="K22" t="s">
        <v>352</v>
      </c>
      <c r="L22">
        <v>1689805863</v>
      </c>
      <c r="M22">
        <f t="shared" si="0"/>
        <v>1.0199157320158626E-3</v>
      </c>
      <c r="N22">
        <f t="shared" si="1"/>
        <v>1.0199157320158625</v>
      </c>
      <c r="O22">
        <f t="shared" si="2"/>
        <v>4.3570996220581266</v>
      </c>
      <c r="P22">
        <f t="shared" si="3"/>
        <v>399.98399999999998</v>
      </c>
      <c r="Q22">
        <f t="shared" si="4"/>
        <v>343.6663447268719</v>
      </c>
      <c r="R22">
        <f t="shared" si="5"/>
        <v>34.851862139802236</v>
      </c>
      <c r="S22">
        <f t="shared" si="6"/>
        <v>40.563143409360002</v>
      </c>
      <c r="T22">
        <f t="shared" si="7"/>
        <v>0.13698593471821585</v>
      </c>
      <c r="U22">
        <f t="shared" si="8"/>
        <v>3.6099462610422925</v>
      </c>
      <c r="V22">
        <f t="shared" si="9"/>
        <v>0.13416227568236655</v>
      </c>
      <c r="W22">
        <f t="shared" si="10"/>
        <v>8.4100269124148808E-2</v>
      </c>
      <c r="X22">
        <f t="shared" si="11"/>
        <v>206.70238799999998</v>
      </c>
      <c r="Y22">
        <f t="shared" si="12"/>
        <v>19.783762451287586</v>
      </c>
      <c r="Z22">
        <f t="shared" si="13"/>
        <v>19.783762451287586</v>
      </c>
      <c r="AA22">
        <f t="shared" si="14"/>
        <v>2.3153742334793628</v>
      </c>
      <c r="AB22">
        <f t="shared" si="15"/>
        <v>70.721071419526609</v>
      </c>
      <c r="AC22">
        <f t="shared" si="16"/>
        <v>1.5591574871675</v>
      </c>
      <c r="AD22">
        <f t="shared" si="17"/>
        <v>2.2046576160001514</v>
      </c>
      <c r="AE22">
        <f t="shared" si="18"/>
        <v>0.75621674631186275</v>
      </c>
      <c r="AF22">
        <f t="shared" si="19"/>
        <v>-44.978283781899542</v>
      </c>
      <c r="AG22">
        <f t="shared" si="20"/>
        <v>-153.27494970847766</v>
      </c>
      <c r="AH22">
        <f t="shared" si="21"/>
        <v>-8.4833991845328693</v>
      </c>
      <c r="AI22">
        <f t="shared" si="22"/>
        <v>-3.4244674910070216E-2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55039.384397004171</v>
      </c>
      <c r="AO22">
        <f t="shared" si="26"/>
        <v>1249.78</v>
      </c>
      <c r="AP22">
        <f t="shared" si="27"/>
        <v>1053.5652</v>
      </c>
      <c r="AQ22">
        <f t="shared" si="28"/>
        <v>0.84300052809294435</v>
      </c>
      <c r="AR22">
        <f t="shared" si="29"/>
        <v>0.1653910192193826</v>
      </c>
      <c r="AS22">
        <v>1689805863</v>
      </c>
      <c r="AT22">
        <v>399.98399999999998</v>
      </c>
      <c r="AU22">
        <v>404.26299999999998</v>
      </c>
      <c r="AV22">
        <v>15.374499999999999</v>
      </c>
      <c r="AW22">
        <v>14.4727</v>
      </c>
      <c r="AX22">
        <v>403.43599999999998</v>
      </c>
      <c r="AY22">
        <v>15.4712</v>
      </c>
      <c r="AZ22">
        <v>399.89</v>
      </c>
      <c r="BA22">
        <v>101.379</v>
      </c>
      <c r="BB22">
        <v>3.2915E-2</v>
      </c>
      <c r="BC22">
        <v>18.996200000000002</v>
      </c>
      <c r="BD22">
        <v>18.674399999999999</v>
      </c>
      <c r="BE22">
        <v>999.9</v>
      </c>
      <c r="BF22">
        <v>0</v>
      </c>
      <c r="BG22">
        <v>0</v>
      </c>
      <c r="BH22">
        <v>9993.1200000000008</v>
      </c>
      <c r="BI22">
        <v>0</v>
      </c>
      <c r="BJ22">
        <v>131.76400000000001</v>
      </c>
      <c r="BK22">
        <v>-4.2793599999999996</v>
      </c>
      <c r="BL22">
        <v>406.22899999999998</v>
      </c>
      <c r="BM22">
        <v>410.2</v>
      </c>
      <c r="BN22">
        <v>0.90178899999999995</v>
      </c>
      <c r="BO22">
        <v>404.26299999999998</v>
      </c>
      <c r="BP22">
        <v>14.4727</v>
      </c>
      <c r="BQ22">
        <v>1.5586500000000001</v>
      </c>
      <c r="BR22">
        <v>1.46722</v>
      </c>
      <c r="BS22">
        <v>13.555899999999999</v>
      </c>
      <c r="BT22">
        <v>12.630800000000001</v>
      </c>
      <c r="BU22">
        <v>1249.78</v>
      </c>
      <c r="BV22">
        <v>0.89998599999999995</v>
      </c>
      <c r="BW22">
        <v>0.10001400000000001</v>
      </c>
      <c r="BX22">
        <v>0</v>
      </c>
      <c r="BY22">
        <v>2.0661</v>
      </c>
      <c r="BZ22">
        <v>0</v>
      </c>
      <c r="CA22">
        <v>1643.87</v>
      </c>
      <c r="CB22">
        <v>9647.57</v>
      </c>
      <c r="CC22">
        <v>36.186999999999998</v>
      </c>
      <c r="CD22">
        <v>38.625</v>
      </c>
      <c r="CE22">
        <v>37.875</v>
      </c>
      <c r="CF22">
        <v>36.75</v>
      </c>
      <c r="CG22">
        <v>35.936999999999998</v>
      </c>
      <c r="CH22">
        <v>1124.78</v>
      </c>
      <c r="CI22">
        <v>125</v>
      </c>
      <c r="CJ22">
        <v>0</v>
      </c>
      <c r="CK22">
        <v>1689805871.8</v>
      </c>
      <c r="CL22">
        <v>0</v>
      </c>
      <c r="CM22">
        <v>1689805424.0999999</v>
      </c>
      <c r="CN22" t="s">
        <v>353</v>
      </c>
      <c r="CO22">
        <v>1689805420.0999999</v>
      </c>
      <c r="CP22">
        <v>1689805424.0999999</v>
      </c>
      <c r="CQ22">
        <v>43</v>
      </c>
      <c r="CR22">
        <v>-2.5999999999999999E-2</v>
      </c>
      <c r="CS22">
        <v>8.9999999999999993E-3</v>
      </c>
      <c r="CT22">
        <v>-3.452</v>
      </c>
      <c r="CU22">
        <v>-9.7000000000000003E-2</v>
      </c>
      <c r="CV22">
        <v>405</v>
      </c>
      <c r="CW22">
        <v>15</v>
      </c>
      <c r="CX22">
        <v>0.26</v>
      </c>
      <c r="CY22">
        <v>0.05</v>
      </c>
      <c r="CZ22">
        <v>5.08439380243024</v>
      </c>
      <c r="DA22">
        <v>0.20915527468710901</v>
      </c>
      <c r="DB22">
        <v>4.5470596390101599E-2</v>
      </c>
      <c r="DC22">
        <v>1</v>
      </c>
      <c r="DD22">
        <v>404.19655</v>
      </c>
      <c r="DE22">
        <v>-5.34586466167708E-2</v>
      </c>
      <c r="DF22">
        <v>4.2767364894272297E-2</v>
      </c>
      <c r="DG22">
        <v>-1</v>
      </c>
      <c r="DH22">
        <v>1249.97047619048</v>
      </c>
      <c r="DI22">
        <v>0.25693861186829198</v>
      </c>
      <c r="DJ22">
        <v>0.15160965512908101</v>
      </c>
      <c r="DK22">
        <v>1</v>
      </c>
      <c r="DL22">
        <v>2</v>
      </c>
      <c r="DM22">
        <v>2</v>
      </c>
      <c r="DN22" t="s">
        <v>354</v>
      </c>
      <c r="DO22">
        <v>2.7320700000000002</v>
      </c>
      <c r="DP22">
        <v>2.7709999999999999</v>
      </c>
      <c r="DQ22">
        <v>9.8619200000000004E-2</v>
      </c>
      <c r="DR22">
        <v>9.8292299999999999E-2</v>
      </c>
      <c r="DS22">
        <v>8.9656100000000002E-2</v>
      </c>
      <c r="DT22">
        <v>8.3878900000000006E-2</v>
      </c>
      <c r="DU22">
        <v>26351.9</v>
      </c>
      <c r="DV22">
        <v>27839.7</v>
      </c>
      <c r="DW22">
        <v>27356.6</v>
      </c>
      <c r="DX22">
        <v>28973.3</v>
      </c>
      <c r="DY22">
        <v>32826.400000000001</v>
      </c>
      <c r="DZ22">
        <v>35372</v>
      </c>
      <c r="EA22">
        <v>36574.400000000001</v>
      </c>
      <c r="EB22">
        <v>39296.5</v>
      </c>
      <c r="EC22">
        <v>1.8830499999999999</v>
      </c>
      <c r="ED22">
        <v>2.0773000000000001</v>
      </c>
      <c r="EE22">
        <v>3.2469600000000001E-2</v>
      </c>
      <c r="EF22">
        <v>0</v>
      </c>
      <c r="EG22">
        <v>18.135899999999999</v>
      </c>
      <c r="EH22">
        <v>999.9</v>
      </c>
      <c r="EI22">
        <v>50.091999999999999</v>
      </c>
      <c r="EJ22">
        <v>26.093</v>
      </c>
      <c r="EK22">
        <v>16.7653</v>
      </c>
      <c r="EL22">
        <v>61.889800000000001</v>
      </c>
      <c r="EM22">
        <v>23.2011</v>
      </c>
      <c r="EN22">
        <v>1</v>
      </c>
      <c r="EO22">
        <v>-0.353074</v>
      </c>
      <c r="EP22">
        <v>1.9554499999999999</v>
      </c>
      <c r="EQ22">
        <v>19.898700000000002</v>
      </c>
      <c r="ER22">
        <v>5.21774</v>
      </c>
      <c r="ES22">
        <v>11.9261</v>
      </c>
      <c r="ET22">
        <v>4.9554999999999998</v>
      </c>
      <c r="EU22">
        <v>3.29745</v>
      </c>
      <c r="EV22">
        <v>67.400000000000006</v>
      </c>
      <c r="EW22">
        <v>132.5</v>
      </c>
      <c r="EX22">
        <v>4650</v>
      </c>
      <c r="EY22">
        <v>9999</v>
      </c>
      <c r="EZ22">
        <v>1.84839</v>
      </c>
      <c r="FA22">
        <v>1.8475299999999999</v>
      </c>
      <c r="FB22">
        <v>1.85328</v>
      </c>
      <c r="FC22">
        <v>1.85734</v>
      </c>
      <c r="FD22">
        <v>1.85205</v>
      </c>
      <c r="FE22">
        <v>1.8521099999999999</v>
      </c>
      <c r="FF22">
        <v>1.8520799999999999</v>
      </c>
      <c r="FG22">
        <v>1.8519000000000001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-3.452</v>
      </c>
      <c r="FV22">
        <v>-9.6699999999999994E-2</v>
      </c>
      <c r="FW22">
        <v>-3.45199999999994</v>
      </c>
      <c r="FX22">
        <v>0</v>
      </c>
      <c r="FY22">
        <v>0</v>
      </c>
      <c r="FZ22">
        <v>0</v>
      </c>
      <c r="GA22">
        <v>-9.6720000000002998E-2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7.4</v>
      </c>
      <c r="GJ22">
        <v>7.3</v>
      </c>
      <c r="GK22">
        <v>1.0388200000000001</v>
      </c>
      <c r="GL22">
        <v>2.5476100000000002</v>
      </c>
      <c r="GM22">
        <v>1.4489700000000001</v>
      </c>
      <c r="GN22">
        <v>2.3059099999999999</v>
      </c>
      <c r="GO22">
        <v>1.5466299999999999</v>
      </c>
      <c r="GP22">
        <v>2.4511699999999998</v>
      </c>
      <c r="GQ22">
        <v>28.605799999999999</v>
      </c>
      <c r="GR22">
        <v>14.0357</v>
      </c>
      <c r="GS22">
        <v>18</v>
      </c>
      <c r="GT22">
        <v>390.37900000000002</v>
      </c>
      <c r="GU22">
        <v>636.49400000000003</v>
      </c>
      <c r="GV22">
        <v>16.3443</v>
      </c>
      <c r="GW22">
        <v>22.634399999999999</v>
      </c>
      <c r="GX22">
        <v>29.9999</v>
      </c>
      <c r="GY22">
        <v>22.7408</v>
      </c>
      <c r="GZ22">
        <v>22.740300000000001</v>
      </c>
      <c r="HA22">
        <v>20.8003</v>
      </c>
      <c r="HB22">
        <v>20</v>
      </c>
      <c r="HC22">
        <v>-30</v>
      </c>
      <c r="HD22">
        <v>16.3414</v>
      </c>
      <c r="HE22">
        <v>404.15899999999999</v>
      </c>
      <c r="HF22">
        <v>0</v>
      </c>
      <c r="HG22">
        <v>100.761</v>
      </c>
      <c r="HH22">
        <v>95.511700000000005</v>
      </c>
    </row>
    <row r="23" spans="1:216" x14ac:dyDescent="0.2">
      <c r="A23">
        <v>5</v>
      </c>
      <c r="B23">
        <v>1689805924</v>
      </c>
      <c r="C23">
        <v>244.90000009536701</v>
      </c>
      <c r="D23" t="s">
        <v>364</v>
      </c>
      <c r="E23" t="s">
        <v>365</v>
      </c>
      <c r="F23" t="s">
        <v>348</v>
      </c>
      <c r="G23" t="s">
        <v>396</v>
      </c>
      <c r="H23" t="s">
        <v>349</v>
      </c>
      <c r="I23" t="s">
        <v>350</v>
      </c>
      <c r="J23" t="s">
        <v>351</v>
      </c>
      <c r="K23" t="s">
        <v>352</v>
      </c>
      <c r="L23">
        <v>1689805924</v>
      </c>
      <c r="M23">
        <f t="shared" si="0"/>
        <v>9.5176991512936897E-4</v>
      </c>
      <c r="N23">
        <f t="shared" si="1"/>
        <v>0.95176991512936893</v>
      </c>
      <c r="O23">
        <f t="shared" si="2"/>
        <v>3.8876220513979218</v>
      </c>
      <c r="P23">
        <f t="shared" si="3"/>
        <v>400.024</v>
      </c>
      <c r="Q23">
        <f t="shared" si="4"/>
        <v>347.44804521078316</v>
      </c>
      <c r="R23">
        <f t="shared" si="5"/>
        <v>35.235619254053923</v>
      </c>
      <c r="S23">
        <f t="shared" si="6"/>
        <v>40.567484983064801</v>
      </c>
      <c r="T23">
        <f t="shared" si="7"/>
        <v>0.13136505417431169</v>
      </c>
      <c r="U23">
        <f t="shared" si="8"/>
        <v>3.6116351767801911</v>
      </c>
      <c r="V23">
        <f t="shared" si="9"/>
        <v>0.12876718530687223</v>
      </c>
      <c r="W23">
        <f t="shared" si="10"/>
        <v>8.0708619956135264E-2</v>
      </c>
      <c r="X23">
        <f t="shared" si="11"/>
        <v>165.38268156115802</v>
      </c>
      <c r="Y23">
        <f t="shared" si="12"/>
        <v>19.58291714461399</v>
      </c>
      <c r="Z23">
        <f t="shared" si="13"/>
        <v>19.58291714461399</v>
      </c>
      <c r="AA23">
        <f t="shared" si="14"/>
        <v>2.2866860858776943</v>
      </c>
      <c r="AB23">
        <f t="shared" si="15"/>
        <v>70.425659021951731</v>
      </c>
      <c r="AC23">
        <f t="shared" si="16"/>
        <v>1.5512886834013599</v>
      </c>
      <c r="AD23">
        <f t="shared" si="17"/>
        <v>2.2027322213879774</v>
      </c>
      <c r="AE23">
        <f t="shared" si="18"/>
        <v>0.73539740247633434</v>
      </c>
      <c r="AF23">
        <f t="shared" si="19"/>
        <v>-41.973053257205173</v>
      </c>
      <c r="AG23">
        <f t="shared" si="20"/>
        <v>-116.96592095924471</v>
      </c>
      <c r="AH23">
        <f t="shared" si="21"/>
        <v>-6.4636203260328351</v>
      </c>
      <c r="AI23">
        <f t="shared" si="22"/>
        <v>-1.9912981324708312E-2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55078.915466786872</v>
      </c>
      <c r="AO23">
        <f t="shared" si="26"/>
        <v>999.95399999999995</v>
      </c>
      <c r="AP23">
        <f t="shared" si="27"/>
        <v>842.96137200060002</v>
      </c>
      <c r="AQ23">
        <f t="shared" si="28"/>
        <v>0.84300015000750039</v>
      </c>
      <c r="AR23">
        <f t="shared" si="29"/>
        <v>0.16539028951447571</v>
      </c>
      <c r="AS23">
        <v>1689805924</v>
      </c>
      <c r="AT23">
        <v>400.024</v>
      </c>
      <c r="AU23">
        <v>403.85599999999999</v>
      </c>
      <c r="AV23">
        <v>15.296799999999999</v>
      </c>
      <c r="AW23">
        <v>14.455399999999999</v>
      </c>
      <c r="AX23">
        <v>403.476</v>
      </c>
      <c r="AY23">
        <v>15.393599999999999</v>
      </c>
      <c r="AZ23">
        <v>399.99099999999999</v>
      </c>
      <c r="BA23">
        <v>101.38</v>
      </c>
      <c r="BB23">
        <v>3.2627700000000003E-2</v>
      </c>
      <c r="BC23">
        <v>18.982199999999999</v>
      </c>
      <c r="BD23">
        <v>18.618400000000001</v>
      </c>
      <c r="BE23">
        <v>999.9</v>
      </c>
      <c r="BF23">
        <v>0</v>
      </c>
      <c r="BG23">
        <v>0</v>
      </c>
      <c r="BH23">
        <v>10000</v>
      </c>
      <c r="BI23">
        <v>0</v>
      </c>
      <c r="BJ23">
        <v>130.71799999999999</v>
      </c>
      <c r="BK23">
        <v>-3.8313899999999999</v>
      </c>
      <c r="BL23">
        <v>406.238</v>
      </c>
      <c r="BM23">
        <v>409.779</v>
      </c>
      <c r="BN23">
        <v>0.841476</v>
      </c>
      <c r="BO23">
        <v>403.85599999999999</v>
      </c>
      <c r="BP23">
        <v>14.455399999999999</v>
      </c>
      <c r="BQ23">
        <v>1.5508</v>
      </c>
      <c r="BR23">
        <v>1.46549</v>
      </c>
      <c r="BS23">
        <v>13.478400000000001</v>
      </c>
      <c r="BT23">
        <v>12.6128</v>
      </c>
      <c r="BU23">
        <v>999.95399999999995</v>
      </c>
      <c r="BV23">
        <v>0.89999200000000001</v>
      </c>
      <c r="BW23">
        <v>0.100008</v>
      </c>
      <c r="BX23">
        <v>0</v>
      </c>
      <c r="BY23">
        <v>2.4485999999999999</v>
      </c>
      <c r="BZ23">
        <v>0</v>
      </c>
      <c r="CA23">
        <v>1334.29</v>
      </c>
      <c r="CB23">
        <v>7719.05</v>
      </c>
      <c r="CC23">
        <v>36.061999999999998</v>
      </c>
      <c r="CD23">
        <v>38.811999999999998</v>
      </c>
      <c r="CE23">
        <v>38</v>
      </c>
      <c r="CF23">
        <v>37</v>
      </c>
      <c r="CG23">
        <v>35.875</v>
      </c>
      <c r="CH23">
        <v>899.95</v>
      </c>
      <c r="CI23">
        <v>100</v>
      </c>
      <c r="CJ23">
        <v>0</v>
      </c>
      <c r="CK23">
        <v>1689805933</v>
      </c>
      <c r="CL23">
        <v>0</v>
      </c>
      <c r="CM23">
        <v>1689805424.0999999</v>
      </c>
      <c r="CN23" t="s">
        <v>353</v>
      </c>
      <c r="CO23">
        <v>1689805420.0999999</v>
      </c>
      <c r="CP23">
        <v>1689805424.0999999</v>
      </c>
      <c r="CQ23">
        <v>43</v>
      </c>
      <c r="CR23">
        <v>-2.5999999999999999E-2</v>
      </c>
      <c r="CS23">
        <v>8.9999999999999993E-3</v>
      </c>
      <c r="CT23">
        <v>-3.452</v>
      </c>
      <c r="CU23">
        <v>-9.7000000000000003E-2</v>
      </c>
      <c r="CV23">
        <v>405</v>
      </c>
      <c r="CW23">
        <v>15</v>
      </c>
      <c r="CX23">
        <v>0.26</v>
      </c>
      <c r="CY23">
        <v>0.05</v>
      </c>
      <c r="CZ23">
        <v>4.6601738904325298</v>
      </c>
      <c r="DA23">
        <v>0.53221729201106405</v>
      </c>
      <c r="DB23">
        <v>6.1289598421525003E-2</v>
      </c>
      <c r="DC23">
        <v>1</v>
      </c>
      <c r="DD23">
        <v>403.86559999999997</v>
      </c>
      <c r="DE23">
        <v>0.21942857142726799</v>
      </c>
      <c r="DF23">
        <v>2.7280762452681601E-2</v>
      </c>
      <c r="DG23">
        <v>-1</v>
      </c>
      <c r="DH23">
        <v>1000.02085714286</v>
      </c>
      <c r="DI23">
        <v>-0.17760957202222299</v>
      </c>
      <c r="DJ23">
        <v>0.13324209463345801</v>
      </c>
      <c r="DK23">
        <v>1</v>
      </c>
      <c r="DL23">
        <v>2</v>
      </c>
      <c r="DM23">
        <v>2</v>
      </c>
      <c r="DN23" t="s">
        <v>354</v>
      </c>
      <c r="DO23">
        <v>2.7324199999999998</v>
      </c>
      <c r="DP23">
        <v>2.7707700000000002</v>
      </c>
      <c r="DQ23">
        <v>9.8640199999999997E-2</v>
      </c>
      <c r="DR23">
        <v>9.8230399999999995E-2</v>
      </c>
      <c r="DS23">
        <v>8.9341100000000007E-2</v>
      </c>
      <c r="DT23">
        <v>8.3817600000000006E-2</v>
      </c>
      <c r="DU23">
        <v>26354.2</v>
      </c>
      <c r="DV23">
        <v>27842.400000000001</v>
      </c>
      <c r="DW23">
        <v>27359.4</v>
      </c>
      <c r="DX23">
        <v>28973.9</v>
      </c>
      <c r="DY23">
        <v>32841.800000000003</v>
      </c>
      <c r="DZ23">
        <v>35375.199999999997</v>
      </c>
      <c r="EA23">
        <v>36578.800000000003</v>
      </c>
      <c r="EB23">
        <v>39297.599999999999</v>
      </c>
      <c r="EC23">
        <v>1.8831500000000001</v>
      </c>
      <c r="ED23">
        <v>2.0781200000000002</v>
      </c>
      <c r="EE23">
        <v>3.15234E-2</v>
      </c>
      <c r="EF23">
        <v>0</v>
      </c>
      <c r="EG23">
        <v>18.095500000000001</v>
      </c>
      <c r="EH23">
        <v>999.9</v>
      </c>
      <c r="EI23">
        <v>50.073</v>
      </c>
      <c r="EJ23">
        <v>26.073</v>
      </c>
      <c r="EK23">
        <v>16.737400000000001</v>
      </c>
      <c r="EL23">
        <v>61.879800000000003</v>
      </c>
      <c r="EM23">
        <v>23.249199999999998</v>
      </c>
      <c r="EN23">
        <v>1</v>
      </c>
      <c r="EO23">
        <v>-0.355541</v>
      </c>
      <c r="EP23">
        <v>2.3540100000000002</v>
      </c>
      <c r="EQ23">
        <v>19.868500000000001</v>
      </c>
      <c r="ER23">
        <v>5.2172900000000002</v>
      </c>
      <c r="ES23">
        <v>11.9261</v>
      </c>
      <c r="ET23">
        <v>4.9555999999999996</v>
      </c>
      <c r="EU23">
        <v>3.2975500000000002</v>
      </c>
      <c r="EV23">
        <v>67.400000000000006</v>
      </c>
      <c r="EW23">
        <v>132.5</v>
      </c>
      <c r="EX23">
        <v>4651.2</v>
      </c>
      <c r="EY23">
        <v>9999</v>
      </c>
      <c r="EZ23">
        <v>1.8485799999999999</v>
      </c>
      <c r="FA23">
        <v>1.84771</v>
      </c>
      <c r="FB23">
        <v>1.85347</v>
      </c>
      <c r="FC23">
        <v>1.85751</v>
      </c>
      <c r="FD23">
        <v>1.85225</v>
      </c>
      <c r="FE23">
        <v>1.85229</v>
      </c>
      <c r="FF23">
        <v>1.8522799999999999</v>
      </c>
      <c r="FG23">
        <v>1.8521099999999999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-3.452</v>
      </c>
      <c r="FV23">
        <v>-9.6799999999999997E-2</v>
      </c>
      <c r="FW23">
        <v>-3.45199999999994</v>
      </c>
      <c r="FX23">
        <v>0</v>
      </c>
      <c r="FY23">
        <v>0</v>
      </c>
      <c r="FZ23">
        <v>0</v>
      </c>
      <c r="GA23">
        <v>-9.6720000000002998E-2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8.4</v>
      </c>
      <c r="GJ23">
        <v>8.3000000000000007</v>
      </c>
      <c r="GK23">
        <v>1.0376000000000001</v>
      </c>
      <c r="GL23">
        <v>2.5488300000000002</v>
      </c>
      <c r="GM23">
        <v>1.4489700000000001</v>
      </c>
      <c r="GN23">
        <v>2.3046899999999999</v>
      </c>
      <c r="GO23">
        <v>1.5466299999999999</v>
      </c>
      <c r="GP23">
        <v>2.4145500000000002</v>
      </c>
      <c r="GQ23">
        <v>28.563600000000001</v>
      </c>
      <c r="GR23">
        <v>14.0182</v>
      </c>
      <c r="GS23">
        <v>18</v>
      </c>
      <c r="GT23">
        <v>390.07799999999997</v>
      </c>
      <c r="GU23">
        <v>636.60799999999995</v>
      </c>
      <c r="GV23">
        <v>16.061599999999999</v>
      </c>
      <c r="GW23">
        <v>22.581700000000001</v>
      </c>
      <c r="GX23">
        <v>29.999400000000001</v>
      </c>
      <c r="GY23">
        <v>22.69</v>
      </c>
      <c r="GZ23">
        <v>22.690899999999999</v>
      </c>
      <c r="HA23">
        <v>20.784600000000001</v>
      </c>
      <c r="HB23">
        <v>20</v>
      </c>
      <c r="HC23">
        <v>-30</v>
      </c>
      <c r="HD23">
        <v>16.103999999999999</v>
      </c>
      <c r="HE23">
        <v>403.82900000000001</v>
      </c>
      <c r="HF23">
        <v>0</v>
      </c>
      <c r="HG23">
        <v>100.773</v>
      </c>
      <c r="HH23">
        <v>95.514099999999999</v>
      </c>
    </row>
    <row r="24" spans="1:216" x14ac:dyDescent="0.2">
      <c r="A24">
        <v>6</v>
      </c>
      <c r="B24">
        <v>1689805985</v>
      </c>
      <c r="C24">
        <v>305.90000009536698</v>
      </c>
      <c r="D24" t="s">
        <v>366</v>
      </c>
      <c r="E24" t="s">
        <v>367</v>
      </c>
      <c r="F24" t="s">
        <v>348</v>
      </c>
      <c r="G24" t="s">
        <v>396</v>
      </c>
      <c r="H24" t="s">
        <v>349</v>
      </c>
      <c r="I24" t="s">
        <v>350</v>
      </c>
      <c r="J24" t="s">
        <v>351</v>
      </c>
      <c r="K24" t="s">
        <v>352</v>
      </c>
      <c r="L24">
        <v>1689805985</v>
      </c>
      <c r="M24">
        <f t="shared" si="0"/>
        <v>1.0109853137225489E-3</v>
      </c>
      <c r="N24">
        <f t="shared" si="1"/>
        <v>1.0109853137225489</v>
      </c>
      <c r="O24">
        <f t="shared" si="2"/>
        <v>3.308599351104915</v>
      </c>
      <c r="P24">
        <f t="shared" si="3"/>
        <v>400.05700000000002</v>
      </c>
      <c r="Q24">
        <f t="shared" si="4"/>
        <v>359.14466097339601</v>
      </c>
      <c r="R24">
        <f t="shared" si="5"/>
        <v>36.420771863383351</v>
      </c>
      <c r="S24">
        <f t="shared" si="6"/>
        <v>40.569682116000806</v>
      </c>
      <c r="T24">
        <f t="shared" si="7"/>
        <v>0.1471973111226218</v>
      </c>
      <c r="U24">
        <f t="shared" si="8"/>
        <v>3.610656105832911</v>
      </c>
      <c r="V24">
        <f t="shared" si="9"/>
        <v>0.143943006249306</v>
      </c>
      <c r="W24">
        <f t="shared" si="10"/>
        <v>9.0250772839040483E-2</v>
      </c>
      <c r="X24">
        <f t="shared" si="11"/>
        <v>124.02629177999999</v>
      </c>
      <c r="Y24">
        <f t="shared" si="12"/>
        <v>19.342501410087046</v>
      </c>
      <c r="Z24">
        <f t="shared" si="13"/>
        <v>19.342501410087046</v>
      </c>
      <c r="AA24">
        <f t="shared" si="14"/>
        <v>2.2527558436142567</v>
      </c>
      <c r="AB24">
        <f t="shared" si="15"/>
        <v>70.659681954689859</v>
      </c>
      <c r="AC24">
        <f t="shared" si="16"/>
        <v>1.5538712437448798</v>
      </c>
      <c r="AD24">
        <f t="shared" si="17"/>
        <v>2.1990917603355356</v>
      </c>
      <c r="AE24">
        <f t="shared" si="18"/>
        <v>0.6988845998693769</v>
      </c>
      <c r="AF24">
        <f t="shared" si="19"/>
        <v>-44.584452335164407</v>
      </c>
      <c r="AG24">
        <f t="shared" si="20"/>
        <v>-75.293869741250134</v>
      </c>
      <c r="AH24">
        <f t="shared" si="21"/>
        <v>-4.1562202264010786</v>
      </c>
      <c r="AI24">
        <f t="shared" si="22"/>
        <v>-8.2505228156293242E-3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55062.47212213368</v>
      </c>
      <c r="AO24">
        <f t="shared" si="26"/>
        <v>749.90200000000004</v>
      </c>
      <c r="AP24">
        <f t="shared" si="27"/>
        <v>632.16738599999996</v>
      </c>
      <c r="AQ24">
        <f t="shared" si="28"/>
        <v>0.84299999999999997</v>
      </c>
      <c r="AR24">
        <f t="shared" si="29"/>
        <v>0.16538999999999998</v>
      </c>
      <c r="AS24">
        <v>1689805985</v>
      </c>
      <c r="AT24">
        <v>400.05700000000002</v>
      </c>
      <c r="AU24">
        <v>403.39</v>
      </c>
      <c r="AV24">
        <v>15.322699999999999</v>
      </c>
      <c r="AW24">
        <v>14.4291</v>
      </c>
      <c r="AX24">
        <v>403.50900000000001</v>
      </c>
      <c r="AY24">
        <v>15.419499999999999</v>
      </c>
      <c r="AZ24">
        <v>400.04700000000003</v>
      </c>
      <c r="BA24">
        <v>101.377</v>
      </c>
      <c r="BB24">
        <v>3.2754400000000003E-2</v>
      </c>
      <c r="BC24">
        <v>18.9557</v>
      </c>
      <c r="BD24">
        <v>18.571400000000001</v>
      </c>
      <c r="BE24">
        <v>999.9</v>
      </c>
      <c r="BF24">
        <v>0</v>
      </c>
      <c r="BG24">
        <v>0</v>
      </c>
      <c r="BH24">
        <v>9996.25</v>
      </c>
      <c r="BI24">
        <v>0</v>
      </c>
      <c r="BJ24">
        <v>129.54499999999999</v>
      </c>
      <c r="BK24">
        <v>-3.3323399999999999</v>
      </c>
      <c r="BL24">
        <v>406.28300000000002</v>
      </c>
      <c r="BM24">
        <v>409.29500000000002</v>
      </c>
      <c r="BN24">
        <v>0.89359900000000003</v>
      </c>
      <c r="BO24">
        <v>403.39</v>
      </c>
      <c r="BP24">
        <v>14.4291</v>
      </c>
      <c r="BQ24">
        <v>1.55338</v>
      </c>
      <c r="BR24">
        <v>1.46279</v>
      </c>
      <c r="BS24">
        <v>13.5039</v>
      </c>
      <c r="BT24">
        <v>12.5847</v>
      </c>
      <c r="BU24">
        <v>749.90200000000004</v>
      </c>
      <c r="BV24">
        <v>0.900003</v>
      </c>
      <c r="BW24">
        <v>9.9997100000000005E-2</v>
      </c>
      <c r="BX24">
        <v>0</v>
      </c>
      <c r="BY24">
        <v>2.2408999999999999</v>
      </c>
      <c r="BZ24">
        <v>0</v>
      </c>
      <c r="CA24">
        <v>1027.71</v>
      </c>
      <c r="CB24">
        <v>5788.81</v>
      </c>
      <c r="CC24">
        <v>35.811999999999998</v>
      </c>
      <c r="CD24">
        <v>38.875</v>
      </c>
      <c r="CE24">
        <v>38</v>
      </c>
      <c r="CF24">
        <v>37.125</v>
      </c>
      <c r="CG24">
        <v>35.75</v>
      </c>
      <c r="CH24">
        <v>674.91</v>
      </c>
      <c r="CI24">
        <v>74.989999999999995</v>
      </c>
      <c r="CJ24">
        <v>0</v>
      </c>
      <c r="CK24">
        <v>1689805993.5999999</v>
      </c>
      <c r="CL24">
        <v>0</v>
      </c>
      <c r="CM24">
        <v>1689805424.0999999</v>
      </c>
      <c r="CN24" t="s">
        <v>353</v>
      </c>
      <c r="CO24">
        <v>1689805420.0999999</v>
      </c>
      <c r="CP24">
        <v>1689805424.0999999</v>
      </c>
      <c r="CQ24">
        <v>43</v>
      </c>
      <c r="CR24">
        <v>-2.5999999999999999E-2</v>
      </c>
      <c r="CS24">
        <v>8.9999999999999993E-3</v>
      </c>
      <c r="CT24">
        <v>-3.452</v>
      </c>
      <c r="CU24">
        <v>-9.7000000000000003E-2</v>
      </c>
      <c r="CV24">
        <v>405</v>
      </c>
      <c r="CW24">
        <v>15</v>
      </c>
      <c r="CX24">
        <v>0.26</v>
      </c>
      <c r="CY24">
        <v>0.05</v>
      </c>
      <c r="CZ24">
        <v>3.9467250926047002</v>
      </c>
      <c r="DA24">
        <v>0.76811224475476902</v>
      </c>
      <c r="DB24">
        <v>0.105219996303671</v>
      </c>
      <c r="DC24">
        <v>1</v>
      </c>
      <c r="DD24">
        <v>403.35575</v>
      </c>
      <c r="DE24">
        <v>0.30744360902163798</v>
      </c>
      <c r="DF24">
        <v>4.50498335180059E-2</v>
      </c>
      <c r="DG24">
        <v>-1</v>
      </c>
      <c r="DH24">
        <v>750.00323809523798</v>
      </c>
      <c r="DI24">
        <v>-0.43533199983647702</v>
      </c>
      <c r="DJ24">
        <v>0.15248103855949899</v>
      </c>
      <c r="DK24">
        <v>1</v>
      </c>
      <c r="DL24">
        <v>2</v>
      </c>
      <c r="DM24">
        <v>2</v>
      </c>
      <c r="DN24" t="s">
        <v>354</v>
      </c>
      <c r="DO24">
        <v>2.73265</v>
      </c>
      <c r="DP24">
        <v>2.7708699999999999</v>
      </c>
      <c r="DQ24">
        <v>9.8656499999999994E-2</v>
      </c>
      <c r="DR24">
        <v>9.8153599999999994E-2</v>
      </c>
      <c r="DS24">
        <v>8.9458800000000005E-2</v>
      </c>
      <c r="DT24">
        <v>8.3715499999999998E-2</v>
      </c>
      <c r="DU24">
        <v>26355.5</v>
      </c>
      <c r="DV24">
        <v>27847.599999999999</v>
      </c>
      <c r="DW24">
        <v>27361.1</v>
      </c>
      <c r="DX24">
        <v>28976.7</v>
      </c>
      <c r="DY24">
        <v>32839.199999999997</v>
      </c>
      <c r="DZ24">
        <v>35382.400000000001</v>
      </c>
      <c r="EA24">
        <v>36580.9</v>
      </c>
      <c r="EB24">
        <v>39301.300000000003</v>
      </c>
      <c r="EC24">
        <v>1.88367</v>
      </c>
      <c r="ED24">
        <v>2.07897</v>
      </c>
      <c r="EE24">
        <v>3.2477100000000002E-2</v>
      </c>
      <c r="EF24">
        <v>0</v>
      </c>
      <c r="EG24">
        <v>18.032599999999999</v>
      </c>
      <c r="EH24">
        <v>999.9</v>
      </c>
      <c r="EI24">
        <v>50.048999999999999</v>
      </c>
      <c r="EJ24">
        <v>26.073</v>
      </c>
      <c r="EK24">
        <v>16.730499999999999</v>
      </c>
      <c r="EL24">
        <v>62.019799999999996</v>
      </c>
      <c r="EM24">
        <v>23.173100000000002</v>
      </c>
      <c r="EN24">
        <v>1</v>
      </c>
      <c r="EO24">
        <v>-0.36107</v>
      </c>
      <c r="EP24">
        <v>1.58456</v>
      </c>
      <c r="EQ24">
        <v>19.925799999999999</v>
      </c>
      <c r="ER24">
        <v>5.2172900000000002</v>
      </c>
      <c r="ES24">
        <v>11.9261</v>
      </c>
      <c r="ET24">
        <v>4.9550999999999998</v>
      </c>
      <c r="EU24">
        <v>3.2973300000000001</v>
      </c>
      <c r="EV24">
        <v>67.400000000000006</v>
      </c>
      <c r="EW24">
        <v>132.5</v>
      </c>
      <c r="EX24">
        <v>4652.7</v>
      </c>
      <c r="EY24">
        <v>9999</v>
      </c>
      <c r="EZ24">
        <v>1.8485199999999999</v>
      </c>
      <c r="FA24">
        <v>1.8476399999999999</v>
      </c>
      <c r="FB24">
        <v>1.8533900000000001</v>
      </c>
      <c r="FC24">
        <v>1.85747</v>
      </c>
      <c r="FD24">
        <v>1.8521799999999999</v>
      </c>
      <c r="FE24">
        <v>1.85222</v>
      </c>
      <c r="FF24">
        <v>1.85222</v>
      </c>
      <c r="FG24">
        <v>1.85205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-3.452</v>
      </c>
      <c r="FV24">
        <v>-9.6799999999999997E-2</v>
      </c>
      <c r="FW24">
        <v>-3.45199999999994</v>
      </c>
      <c r="FX24">
        <v>0</v>
      </c>
      <c r="FY24">
        <v>0</v>
      </c>
      <c r="FZ24">
        <v>0</v>
      </c>
      <c r="GA24">
        <v>-9.6720000000002998E-2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9.4</v>
      </c>
      <c r="GJ24">
        <v>9.3000000000000007</v>
      </c>
      <c r="GK24">
        <v>1.0376000000000001</v>
      </c>
      <c r="GL24">
        <v>2.5463900000000002</v>
      </c>
      <c r="GM24">
        <v>1.4477500000000001</v>
      </c>
      <c r="GN24">
        <v>2.3083499999999999</v>
      </c>
      <c r="GO24">
        <v>1.5466299999999999</v>
      </c>
      <c r="GP24">
        <v>2.4243199999999998</v>
      </c>
      <c r="GQ24">
        <v>28.500499999999999</v>
      </c>
      <c r="GR24">
        <v>14.0357</v>
      </c>
      <c r="GS24">
        <v>18</v>
      </c>
      <c r="GT24">
        <v>389.98399999999998</v>
      </c>
      <c r="GU24">
        <v>636.73400000000004</v>
      </c>
      <c r="GV24">
        <v>16.568000000000001</v>
      </c>
      <c r="GW24">
        <v>22.534099999999999</v>
      </c>
      <c r="GX24">
        <v>29.9998</v>
      </c>
      <c r="GY24">
        <v>22.6403</v>
      </c>
      <c r="GZ24">
        <v>22.640699999999999</v>
      </c>
      <c r="HA24">
        <v>20.761399999999998</v>
      </c>
      <c r="HB24">
        <v>20</v>
      </c>
      <c r="HC24">
        <v>-30</v>
      </c>
      <c r="HD24">
        <v>16.5776</v>
      </c>
      <c r="HE24">
        <v>403.23</v>
      </c>
      <c r="HF24">
        <v>0</v>
      </c>
      <c r="HG24">
        <v>100.779</v>
      </c>
      <c r="HH24">
        <v>95.522999999999996</v>
      </c>
    </row>
    <row r="25" spans="1:216" x14ac:dyDescent="0.2">
      <c r="A25">
        <v>7</v>
      </c>
      <c r="B25">
        <v>1689806046</v>
      </c>
      <c r="C25">
        <v>366.90000009536698</v>
      </c>
      <c r="D25" t="s">
        <v>368</v>
      </c>
      <c r="E25" t="s">
        <v>369</v>
      </c>
      <c r="F25" t="s">
        <v>348</v>
      </c>
      <c r="G25" t="s">
        <v>396</v>
      </c>
      <c r="H25" t="s">
        <v>349</v>
      </c>
      <c r="I25" t="s">
        <v>350</v>
      </c>
      <c r="J25" t="s">
        <v>351</v>
      </c>
      <c r="K25" t="s">
        <v>352</v>
      </c>
      <c r="L25">
        <v>1689806046</v>
      </c>
      <c r="M25">
        <f t="shared" si="0"/>
        <v>9.7660968526159229E-4</v>
      </c>
      <c r="N25">
        <f t="shared" si="1"/>
        <v>0.9766096852615922</v>
      </c>
      <c r="O25">
        <f t="shared" si="2"/>
        <v>2.8878286906255903</v>
      </c>
      <c r="P25">
        <f t="shared" si="3"/>
        <v>400.01</v>
      </c>
      <c r="Q25">
        <f t="shared" si="4"/>
        <v>362.79208656626952</v>
      </c>
      <c r="R25">
        <f t="shared" si="5"/>
        <v>36.790803726815284</v>
      </c>
      <c r="S25">
        <f t="shared" si="6"/>
        <v>40.565078301604999</v>
      </c>
      <c r="T25">
        <f t="shared" si="7"/>
        <v>0.14278945714327629</v>
      </c>
      <c r="U25">
        <f t="shared" si="8"/>
        <v>3.6164243725985248</v>
      </c>
      <c r="V25">
        <f t="shared" si="9"/>
        <v>0.1397297247909608</v>
      </c>
      <c r="W25">
        <f t="shared" si="10"/>
        <v>8.760052197095948E-2</v>
      </c>
      <c r="X25">
        <f t="shared" si="11"/>
        <v>99.239639611350881</v>
      </c>
      <c r="Y25">
        <f t="shared" si="12"/>
        <v>19.270377124612285</v>
      </c>
      <c r="Z25">
        <f t="shared" si="13"/>
        <v>19.270377124612285</v>
      </c>
      <c r="AA25">
        <f t="shared" si="14"/>
        <v>2.2426632697116893</v>
      </c>
      <c r="AB25">
        <f t="shared" si="15"/>
        <v>70.170412857461059</v>
      </c>
      <c r="AC25">
        <f t="shared" si="16"/>
        <v>1.5471235496040501</v>
      </c>
      <c r="AD25">
        <f t="shared" si="17"/>
        <v>2.2048089595065679</v>
      </c>
      <c r="AE25">
        <f t="shared" si="18"/>
        <v>0.6955397201076392</v>
      </c>
      <c r="AF25">
        <f t="shared" si="19"/>
        <v>-43.068487120036217</v>
      </c>
      <c r="AG25">
        <f t="shared" si="20"/>
        <v>-53.241484004861555</v>
      </c>
      <c r="AH25">
        <f t="shared" si="21"/>
        <v>-2.9337808071213076</v>
      </c>
      <c r="AI25">
        <f t="shared" si="22"/>
        <v>-4.1123206681987767E-3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55180.597656244332</v>
      </c>
      <c r="AO25">
        <f t="shared" si="26"/>
        <v>600.03899999999999</v>
      </c>
      <c r="AP25">
        <f t="shared" si="27"/>
        <v>505.83245700069995</v>
      </c>
      <c r="AQ25">
        <f t="shared" si="28"/>
        <v>0.84299930004666357</v>
      </c>
      <c r="AR25">
        <f t="shared" si="29"/>
        <v>0.16538864909006062</v>
      </c>
      <c r="AS25">
        <v>1689806046</v>
      </c>
      <c r="AT25">
        <v>400.01</v>
      </c>
      <c r="AU25">
        <v>402.95299999999997</v>
      </c>
      <c r="AV25">
        <v>15.2561</v>
      </c>
      <c r="AW25">
        <v>14.392799999999999</v>
      </c>
      <c r="AX25">
        <v>403.46199999999999</v>
      </c>
      <c r="AY25">
        <v>15.3528</v>
      </c>
      <c r="AZ25">
        <v>400.03500000000003</v>
      </c>
      <c r="BA25">
        <v>101.378</v>
      </c>
      <c r="BB25">
        <v>3.2160500000000002E-2</v>
      </c>
      <c r="BC25">
        <v>18.997299999999999</v>
      </c>
      <c r="BD25">
        <v>18.6174</v>
      </c>
      <c r="BE25">
        <v>999.9</v>
      </c>
      <c r="BF25">
        <v>0</v>
      </c>
      <c r="BG25">
        <v>0</v>
      </c>
      <c r="BH25">
        <v>10020</v>
      </c>
      <c r="BI25">
        <v>0</v>
      </c>
      <c r="BJ25">
        <v>124.09</v>
      </c>
      <c r="BK25">
        <v>-2.9429599999999998</v>
      </c>
      <c r="BL25">
        <v>406.20699999999999</v>
      </c>
      <c r="BM25">
        <v>408.83699999999999</v>
      </c>
      <c r="BN25">
        <v>0.86327699999999996</v>
      </c>
      <c r="BO25">
        <v>402.95299999999997</v>
      </c>
      <c r="BP25">
        <v>14.392799999999999</v>
      </c>
      <c r="BQ25">
        <v>1.5466299999999999</v>
      </c>
      <c r="BR25">
        <v>1.45912</v>
      </c>
      <c r="BS25">
        <v>13.437099999999999</v>
      </c>
      <c r="BT25">
        <v>12.5463</v>
      </c>
      <c r="BU25">
        <v>600.03899999999999</v>
      </c>
      <c r="BV25">
        <v>0.90002099999999996</v>
      </c>
      <c r="BW25">
        <v>9.9979499999999999E-2</v>
      </c>
      <c r="BX25">
        <v>0</v>
      </c>
      <c r="BY25">
        <v>2.37</v>
      </c>
      <c r="BZ25">
        <v>0</v>
      </c>
      <c r="CA25">
        <v>845.69399999999996</v>
      </c>
      <c r="CB25">
        <v>4631.9799999999996</v>
      </c>
      <c r="CC25">
        <v>35.5</v>
      </c>
      <c r="CD25">
        <v>38.936999999999998</v>
      </c>
      <c r="CE25">
        <v>37.875</v>
      </c>
      <c r="CF25">
        <v>37.186999999999998</v>
      </c>
      <c r="CG25">
        <v>35.561999999999998</v>
      </c>
      <c r="CH25">
        <v>540.04999999999995</v>
      </c>
      <c r="CI25">
        <v>59.99</v>
      </c>
      <c r="CJ25">
        <v>0</v>
      </c>
      <c r="CK25">
        <v>1689806054.8</v>
      </c>
      <c r="CL25">
        <v>0</v>
      </c>
      <c r="CM25">
        <v>1689805424.0999999</v>
      </c>
      <c r="CN25" t="s">
        <v>353</v>
      </c>
      <c r="CO25">
        <v>1689805420.0999999</v>
      </c>
      <c r="CP25">
        <v>1689805424.0999999</v>
      </c>
      <c r="CQ25">
        <v>43</v>
      </c>
      <c r="CR25">
        <v>-2.5999999999999999E-2</v>
      </c>
      <c r="CS25">
        <v>8.9999999999999993E-3</v>
      </c>
      <c r="CT25">
        <v>-3.452</v>
      </c>
      <c r="CU25">
        <v>-9.7000000000000003E-2</v>
      </c>
      <c r="CV25">
        <v>405</v>
      </c>
      <c r="CW25">
        <v>15</v>
      </c>
      <c r="CX25">
        <v>0.26</v>
      </c>
      <c r="CY25">
        <v>0.05</v>
      </c>
      <c r="CZ25">
        <v>3.4070876063920998</v>
      </c>
      <c r="DA25">
        <v>5.1337241857515599E-2</v>
      </c>
      <c r="DB25">
        <v>5.4453043331397701E-2</v>
      </c>
      <c r="DC25">
        <v>1</v>
      </c>
      <c r="DD25">
        <v>402.96605</v>
      </c>
      <c r="DE25">
        <v>-6.8706766916505499E-2</v>
      </c>
      <c r="DF25">
        <v>3.6384715197456799E-2</v>
      </c>
      <c r="DG25">
        <v>-1</v>
      </c>
      <c r="DH25">
        <v>600.0059</v>
      </c>
      <c r="DI25">
        <v>6.6683383745059999E-2</v>
      </c>
      <c r="DJ25">
        <v>1.04206525707252E-2</v>
      </c>
      <c r="DK25">
        <v>1</v>
      </c>
      <c r="DL25">
        <v>2</v>
      </c>
      <c r="DM25">
        <v>2</v>
      </c>
      <c r="DN25" t="s">
        <v>354</v>
      </c>
      <c r="DO25">
        <v>2.7326700000000002</v>
      </c>
      <c r="DP25">
        <v>2.7704800000000001</v>
      </c>
      <c r="DQ25">
        <v>9.8659399999999994E-2</v>
      </c>
      <c r="DR25">
        <v>9.8084400000000002E-2</v>
      </c>
      <c r="DS25">
        <v>8.9188100000000006E-2</v>
      </c>
      <c r="DT25">
        <v>8.3572999999999995E-2</v>
      </c>
      <c r="DU25">
        <v>26358</v>
      </c>
      <c r="DV25">
        <v>27849.7</v>
      </c>
      <c r="DW25">
        <v>27363.5</v>
      </c>
      <c r="DX25">
        <v>28976.400000000001</v>
      </c>
      <c r="DY25">
        <v>32851.9</v>
      </c>
      <c r="DZ25">
        <v>35387.9</v>
      </c>
      <c r="EA25">
        <v>36584.1</v>
      </c>
      <c r="EB25">
        <v>39301.300000000003</v>
      </c>
      <c r="EC25">
        <v>1.88388</v>
      </c>
      <c r="ED25">
        <v>2.0801699999999999</v>
      </c>
      <c r="EE25">
        <v>3.64482E-2</v>
      </c>
      <c r="EF25">
        <v>0</v>
      </c>
      <c r="EG25">
        <v>18.012799999999999</v>
      </c>
      <c r="EH25">
        <v>999.9</v>
      </c>
      <c r="EI25">
        <v>50.024000000000001</v>
      </c>
      <c r="EJ25">
        <v>26.062000000000001</v>
      </c>
      <c r="EK25">
        <v>16.712499999999999</v>
      </c>
      <c r="EL25">
        <v>61.649799999999999</v>
      </c>
      <c r="EM25">
        <v>23.084900000000001</v>
      </c>
      <c r="EN25">
        <v>1</v>
      </c>
      <c r="EO25">
        <v>-0.36226900000000001</v>
      </c>
      <c r="EP25">
        <v>2.4351799999999999</v>
      </c>
      <c r="EQ25">
        <v>19.863900000000001</v>
      </c>
      <c r="ER25">
        <v>5.2178899999999997</v>
      </c>
      <c r="ES25">
        <v>11.9261</v>
      </c>
      <c r="ET25">
        <v>4.9556500000000003</v>
      </c>
      <c r="EU25">
        <v>3.2973300000000001</v>
      </c>
      <c r="EV25">
        <v>67.5</v>
      </c>
      <c r="EW25">
        <v>132.5</v>
      </c>
      <c r="EX25">
        <v>4654</v>
      </c>
      <c r="EY25">
        <v>9999</v>
      </c>
      <c r="EZ25">
        <v>1.84859</v>
      </c>
      <c r="FA25">
        <v>1.8476900000000001</v>
      </c>
      <c r="FB25">
        <v>1.8533999999999999</v>
      </c>
      <c r="FC25">
        <v>1.8574900000000001</v>
      </c>
      <c r="FD25">
        <v>1.8522099999999999</v>
      </c>
      <c r="FE25">
        <v>1.85226</v>
      </c>
      <c r="FF25">
        <v>1.85226</v>
      </c>
      <c r="FG25">
        <v>1.85209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-3.452</v>
      </c>
      <c r="FV25">
        <v>-9.6699999999999994E-2</v>
      </c>
      <c r="FW25">
        <v>-3.45199999999994</v>
      </c>
      <c r="FX25">
        <v>0</v>
      </c>
      <c r="FY25">
        <v>0</v>
      </c>
      <c r="FZ25">
        <v>0</v>
      </c>
      <c r="GA25">
        <v>-9.6720000000002998E-2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10.4</v>
      </c>
      <c r="GJ25">
        <v>10.4</v>
      </c>
      <c r="GK25">
        <v>1.0363800000000001</v>
      </c>
      <c r="GL25">
        <v>2.5500500000000001</v>
      </c>
      <c r="GM25">
        <v>1.4489700000000001</v>
      </c>
      <c r="GN25">
        <v>2.3071299999999999</v>
      </c>
      <c r="GO25">
        <v>1.5466299999999999</v>
      </c>
      <c r="GP25">
        <v>2.4035600000000001</v>
      </c>
      <c r="GQ25">
        <v>28.4163</v>
      </c>
      <c r="GR25">
        <v>14.0182</v>
      </c>
      <c r="GS25">
        <v>18</v>
      </c>
      <c r="GT25">
        <v>389.75700000000001</v>
      </c>
      <c r="GU25">
        <v>637.22</v>
      </c>
      <c r="GV25">
        <v>16.4269</v>
      </c>
      <c r="GW25">
        <v>22.488199999999999</v>
      </c>
      <c r="GX25">
        <v>30</v>
      </c>
      <c r="GY25">
        <v>22.593599999999999</v>
      </c>
      <c r="GZ25">
        <v>22.5943</v>
      </c>
      <c r="HA25">
        <v>20.747299999999999</v>
      </c>
      <c r="HB25">
        <v>20</v>
      </c>
      <c r="HC25">
        <v>-30</v>
      </c>
      <c r="HD25">
        <v>16.438600000000001</v>
      </c>
      <c r="HE25">
        <v>402.9</v>
      </c>
      <c r="HF25">
        <v>0</v>
      </c>
      <c r="HG25">
        <v>100.78700000000001</v>
      </c>
      <c r="HH25">
        <v>95.522800000000004</v>
      </c>
    </row>
    <row r="26" spans="1:216" x14ac:dyDescent="0.2">
      <c r="A26">
        <v>8</v>
      </c>
      <c r="B26">
        <v>1689806107</v>
      </c>
      <c r="C26">
        <v>427.90000009536698</v>
      </c>
      <c r="D26" t="s">
        <v>370</v>
      </c>
      <c r="E26" t="s">
        <v>371</v>
      </c>
      <c r="F26" t="s">
        <v>348</v>
      </c>
      <c r="G26" t="s">
        <v>396</v>
      </c>
      <c r="H26" t="s">
        <v>349</v>
      </c>
      <c r="I26" t="s">
        <v>350</v>
      </c>
      <c r="J26" t="s">
        <v>351</v>
      </c>
      <c r="K26" t="s">
        <v>352</v>
      </c>
      <c r="L26">
        <v>1689806107</v>
      </c>
      <c r="M26">
        <f t="shared" si="0"/>
        <v>1.0034244610113764E-3</v>
      </c>
      <c r="N26">
        <f t="shared" si="1"/>
        <v>1.0034244610113763</v>
      </c>
      <c r="O26">
        <f t="shared" si="2"/>
        <v>2.4270836540719958</v>
      </c>
      <c r="P26">
        <f t="shared" si="3"/>
        <v>400.02499999999998</v>
      </c>
      <c r="Q26">
        <f t="shared" si="4"/>
        <v>369.53837837490693</v>
      </c>
      <c r="R26">
        <f t="shared" si="5"/>
        <v>37.474032541314671</v>
      </c>
      <c r="S26">
        <f t="shared" si="6"/>
        <v>40.565610352197496</v>
      </c>
      <c r="T26">
        <f t="shared" si="7"/>
        <v>0.15056149906402222</v>
      </c>
      <c r="U26">
        <f t="shared" si="8"/>
        <v>3.6157722473365417</v>
      </c>
      <c r="V26">
        <f t="shared" si="9"/>
        <v>0.14716329075956056</v>
      </c>
      <c r="W26">
        <f t="shared" si="10"/>
        <v>9.2275984126639676E-2</v>
      </c>
      <c r="X26">
        <f t="shared" si="11"/>
        <v>82.684158781621434</v>
      </c>
      <c r="Y26">
        <f t="shared" si="12"/>
        <v>19.138679937142868</v>
      </c>
      <c r="Z26">
        <f t="shared" si="13"/>
        <v>19.138679937142868</v>
      </c>
      <c r="AA26">
        <f t="shared" si="14"/>
        <v>2.2243367013974424</v>
      </c>
      <c r="AB26">
        <f t="shared" si="15"/>
        <v>70.307371593377027</v>
      </c>
      <c r="AC26">
        <f t="shared" si="16"/>
        <v>1.5457472458909101</v>
      </c>
      <c r="AD26">
        <f t="shared" si="17"/>
        <v>2.1985564399004209</v>
      </c>
      <c r="AE26">
        <f t="shared" si="18"/>
        <v>0.67858945550653238</v>
      </c>
      <c r="AF26">
        <f t="shared" si="19"/>
        <v>-44.2510187306017</v>
      </c>
      <c r="AG26">
        <f t="shared" si="20"/>
        <v>-36.429162730933101</v>
      </c>
      <c r="AH26">
        <f t="shared" si="21"/>
        <v>-2.0059022765118395</v>
      </c>
      <c r="AI26">
        <f t="shared" si="22"/>
        <v>-1.9249564251992979E-3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55174.908091239646</v>
      </c>
      <c r="AO26">
        <f t="shared" si="26"/>
        <v>499.93200000000002</v>
      </c>
      <c r="AP26">
        <f t="shared" si="27"/>
        <v>421.44288600084013</v>
      </c>
      <c r="AQ26">
        <f t="shared" si="28"/>
        <v>0.84300042005880826</v>
      </c>
      <c r="AR26">
        <f t="shared" si="29"/>
        <v>0.1653908107134999</v>
      </c>
      <c r="AS26">
        <v>1689806107</v>
      </c>
      <c r="AT26">
        <v>400.02499999999998</v>
      </c>
      <c r="AU26">
        <v>402.56400000000002</v>
      </c>
      <c r="AV26">
        <v>15.242900000000001</v>
      </c>
      <c r="AW26">
        <v>14.3559</v>
      </c>
      <c r="AX26">
        <v>403.47699999999998</v>
      </c>
      <c r="AY26">
        <v>15.339700000000001</v>
      </c>
      <c r="AZ26">
        <v>400.04199999999997</v>
      </c>
      <c r="BA26">
        <v>101.376</v>
      </c>
      <c r="BB26">
        <v>3.1687899999999998E-2</v>
      </c>
      <c r="BC26">
        <v>18.951799999999999</v>
      </c>
      <c r="BD26">
        <v>18.554400000000001</v>
      </c>
      <c r="BE26">
        <v>999.9</v>
      </c>
      <c r="BF26">
        <v>0</v>
      </c>
      <c r="BG26">
        <v>0</v>
      </c>
      <c r="BH26">
        <v>10017.5</v>
      </c>
      <c r="BI26">
        <v>0</v>
      </c>
      <c r="BJ26">
        <v>124.486</v>
      </c>
      <c r="BK26">
        <v>-2.5388500000000001</v>
      </c>
      <c r="BL26">
        <v>406.21699999999998</v>
      </c>
      <c r="BM26">
        <v>408.42700000000002</v>
      </c>
      <c r="BN26">
        <v>0.88702999999999999</v>
      </c>
      <c r="BO26">
        <v>402.56400000000002</v>
      </c>
      <c r="BP26">
        <v>14.3559</v>
      </c>
      <c r="BQ26">
        <v>1.5452699999999999</v>
      </c>
      <c r="BR26">
        <v>1.4553499999999999</v>
      </c>
      <c r="BS26">
        <v>13.4236</v>
      </c>
      <c r="BT26">
        <v>12.5069</v>
      </c>
      <c r="BU26">
        <v>499.93200000000002</v>
      </c>
      <c r="BV26">
        <v>0.89999200000000001</v>
      </c>
      <c r="BW26">
        <v>0.100008</v>
      </c>
      <c r="BX26">
        <v>0</v>
      </c>
      <c r="BY26">
        <v>2.1726000000000001</v>
      </c>
      <c r="BZ26">
        <v>0</v>
      </c>
      <c r="CA26">
        <v>728.97799999999995</v>
      </c>
      <c r="CB26">
        <v>3859.18</v>
      </c>
      <c r="CC26">
        <v>35.186999999999998</v>
      </c>
      <c r="CD26">
        <v>38.875</v>
      </c>
      <c r="CE26">
        <v>37.686999999999998</v>
      </c>
      <c r="CF26">
        <v>37.125</v>
      </c>
      <c r="CG26">
        <v>35.311999999999998</v>
      </c>
      <c r="CH26">
        <v>449.93</v>
      </c>
      <c r="CI26">
        <v>50</v>
      </c>
      <c r="CJ26">
        <v>0</v>
      </c>
      <c r="CK26">
        <v>1689806116</v>
      </c>
      <c r="CL26">
        <v>0</v>
      </c>
      <c r="CM26">
        <v>1689805424.0999999</v>
      </c>
      <c r="CN26" t="s">
        <v>353</v>
      </c>
      <c r="CO26">
        <v>1689805420.0999999</v>
      </c>
      <c r="CP26">
        <v>1689805424.0999999</v>
      </c>
      <c r="CQ26">
        <v>43</v>
      </c>
      <c r="CR26">
        <v>-2.5999999999999999E-2</v>
      </c>
      <c r="CS26">
        <v>8.9999999999999993E-3</v>
      </c>
      <c r="CT26">
        <v>-3.452</v>
      </c>
      <c r="CU26">
        <v>-9.7000000000000003E-2</v>
      </c>
      <c r="CV26">
        <v>405</v>
      </c>
      <c r="CW26">
        <v>15</v>
      </c>
      <c r="CX26">
        <v>0.26</v>
      </c>
      <c r="CY26">
        <v>0.05</v>
      </c>
      <c r="CZ26">
        <v>2.9744667326120702</v>
      </c>
      <c r="DA26">
        <v>0.34780478874306803</v>
      </c>
      <c r="DB26">
        <v>7.4853487815695993E-2</v>
      </c>
      <c r="DC26">
        <v>1</v>
      </c>
      <c r="DD26">
        <v>402.61914999999999</v>
      </c>
      <c r="DE26">
        <v>0.118962406014561</v>
      </c>
      <c r="DF26">
        <v>4.6135967530763398E-2</v>
      </c>
      <c r="DG26">
        <v>-1</v>
      </c>
      <c r="DH26">
        <v>499.94234999999998</v>
      </c>
      <c r="DI26">
        <v>-4.45366111948792E-2</v>
      </c>
      <c r="DJ26">
        <v>8.9234242306398693E-3</v>
      </c>
      <c r="DK26">
        <v>1</v>
      </c>
      <c r="DL26">
        <v>2</v>
      </c>
      <c r="DM26">
        <v>2</v>
      </c>
      <c r="DN26" t="s">
        <v>354</v>
      </c>
      <c r="DO26">
        <v>2.7327400000000002</v>
      </c>
      <c r="DP26">
        <v>2.76999</v>
      </c>
      <c r="DQ26">
        <v>9.8672599999999999E-2</v>
      </c>
      <c r="DR26">
        <v>9.8022600000000001E-2</v>
      </c>
      <c r="DS26">
        <v>8.9141300000000007E-2</v>
      </c>
      <c r="DT26">
        <v>8.3426299999999995E-2</v>
      </c>
      <c r="DU26">
        <v>26359.3</v>
      </c>
      <c r="DV26">
        <v>27854.3</v>
      </c>
      <c r="DW26">
        <v>27365.1</v>
      </c>
      <c r="DX26">
        <v>28979</v>
      </c>
      <c r="DY26">
        <v>32855.1</v>
      </c>
      <c r="DZ26">
        <v>35396.6</v>
      </c>
      <c r="EA26">
        <v>36585.800000000003</v>
      </c>
      <c r="EB26">
        <v>39304.800000000003</v>
      </c>
      <c r="EC26">
        <v>1.8837699999999999</v>
      </c>
      <c r="ED26">
        <v>2.0807799999999999</v>
      </c>
      <c r="EE26">
        <v>3.5762799999999997E-2</v>
      </c>
      <c r="EF26">
        <v>0</v>
      </c>
      <c r="EG26">
        <v>17.961099999999998</v>
      </c>
      <c r="EH26">
        <v>999.9</v>
      </c>
      <c r="EI26">
        <v>49.975999999999999</v>
      </c>
      <c r="EJ26">
        <v>26.032</v>
      </c>
      <c r="EK26">
        <v>16.666399999999999</v>
      </c>
      <c r="EL26">
        <v>61.579799999999999</v>
      </c>
      <c r="EM26">
        <v>23.120999999999999</v>
      </c>
      <c r="EN26">
        <v>1</v>
      </c>
      <c r="EO26">
        <v>-0.36839899999999998</v>
      </c>
      <c r="EP26">
        <v>1.46583</v>
      </c>
      <c r="EQ26">
        <v>19.9344</v>
      </c>
      <c r="ER26">
        <v>5.2172900000000002</v>
      </c>
      <c r="ES26">
        <v>11.9261</v>
      </c>
      <c r="ET26">
        <v>4.9558</v>
      </c>
      <c r="EU26">
        <v>3.2977300000000001</v>
      </c>
      <c r="EV26">
        <v>67.5</v>
      </c>
      <c r="EW26">
        <v>132.5</v>
      </c>
      <c r="EX26">
        <v>4655.5</v>
      </c>
      <c r="EY26">
        <v>9999</v>
      </c>
      <c r="EZ26">
        <v>1.84856</v>
      </c>
      <c r="FA26">
        <v>1.8476600000000001</v>
      </c>
      <c r="FB26">
        <v>1.85341</v>
      </c>
      <c r="FC26">
        <v>1.8574600000000001</v>
      </c>
      <c r="FD26">
        <v>1.85216</v>
      </c>
      <c r="FE26">
        <v>1.85223</v>
      </c>
      <c r="FF26">
        <v>1.8522400000000001</v>
      </c>
      <c r="FG26">
        <v>1.8520000000000001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-3.452</v>
      </c>
      <c r="FV26">
        <v>-9.6799999999999997E-2</v>
      </c>
      <c r="FW26">
        <v>-3.45199999999994</v>
      </c>
      <c r="FX26">
        <v>0</v>
      </c>
      <c r="FY26">
        <v>0</v>
      </c>
      <c r="FZ26">
        <v>0</v>
      </c>
      <c r="GA26">
        <v>-9.6720000000002998E-2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11.4</v>
      </c>
      <c r="GJ26">
        <v>11.4</v>
      </c>
      <c r="GK26">
        <v>1.0351600000000001</v>
      </c>
      <c r="GL26">
        <v>2.5512700000000001</v>
      </c>
      <c r="GM26">
        <v>1.4477500000000001</v>
      </c>
      <c r="GN26">
        <v>2.3046899999999999</v>
      </c>
      <c r="GO26">
        <v>1.5466299999999999</v>
      </c>
      <c r="GP26">
        <v>2.4182100000000002</v>
      </c>
      <c r="GQ26">
        <v>28.374199999999998</v>
      </c>
      <c r="GR26">
        <v>14.026999999999999</v>
      </c>
      <c r="GS26">
        <v>18</v>
      </c>
      <c r="GT26">
        <v>389.38200000000001</v>
      </c>
      <c r="GU26">
        <v>637.13900000000001</v>
      </c>
      <c r="GV26">
        <v>16.794899999999998</v>
      </c>
      <c r="GW26">
        <v>22.443200000000001</v>
      </c>
      <c r="GX26">
        <v>29.9998</v>
      </c>
      <c r="GY26">
        <v>22.545999999999999</v>
      </c>
      <c r="GZ26">
        <v>22.545500000000001</v>
      </c>
      <c r="HA26">
        <v>20.734200000000001</v>
      </c>
      <c r="HB26">
        <v>20</v>
      </c>
      <c r="HC26">
        <v>-30</v>
      </c>
      <c r="HD26">
        <v>16.825900000000001</v>
      </c>
      <c r="HE26">
        <v>402.608</v>
      </c>
      <c r="HF26">
        <v>0</v>
      </c>
      <c r="HG26">
        <v>100.79300000000001</v>
      </c>
      <c r="HH26">
        <v>95.531199999999998</v>
      </c>
    </row>
    <row r="27" spans="1:216" x14ac:dyDescent="0.2">
      <c r="A27">
        <v>9</v>
      </c>
      <c r="B27">
        <v>1689806168</v>
      </c>
      <c r="C27">
        <v>488.90000009536698</v>
      </c>
      <c r="D27" t="s">
        <v>372</v>
      </c>
      <c r="E27" t="s">
        <v>373</v>
      </c>
      <c r="F27" t="s">
        <v>348</v>
      </c>
      <c r="G27" t="s">
        <v>396</v>
      </c>
      <c r="H27" t="s">
        <v>349</v>
      </c>
      <c r="I27" t="s">
        <v>350</v>
      </c>
      <c r="J27" t="s">
        <v>351</v>
      </c>
      <c r="K27" t="s">
        <v>352</v>
      </c>
      <c r="L27">
        <v>1689806168</v>
      </c>
      <c r="M27">
        <f t="shared" si="0"/>
        <v>1.0246160510201825E-3</v>
      </c>
      <c r="N27">
        <f t="shared" si="1"/>
        <v>1.0246160510201825</v>
      </c>
      <c r="O27">
        <f t="shared" si="2"/>
        <v>1.9133706080119848</v>
      </c>
      <c r="P27">
        <f t="shared" si="3"/>
        <v>400.01499999999999</v>
      </c>
      <c r="Q27">
        <f t="shared" si="4"/>
        <v>375.63239237934368</v>
      </c>
      <c r="R27">
        <f t="shared" si="5"/>
        <v>38.091468646083612</v>
      </c>
      <c r="S27">
        <f t="shared" si="6"/>
        <v>40.564017213604494</v>
      </c>
      <c r="T27">
        <f t="shared" si="7"/>
        <v>0.1547164166514691</v>
      </c>
      <c r="U27">
        <f t="shared" si="8"/>
        <v>3.6124113449176254</v>
      </c>
      <c r="V27">
        <f t="shared" si="9"/>
        <v>0.15112721893416883</v>
      </c>
      <c r="W27">
        <f t="shared" si="10"/>
        <v>9.4770051999536878E-2</v>
      </c>
      <c r="X27">
        <f t="shared" si="11"/>
        <v>62.02276316490493</v>
      </c>
      <c r="Y27">
        <f t="shared" si="12"/>
        <v>19.083940322536371</v>
      </c>
      <c r="Z27">
        <f t="shared" si="13"/>
        <v>19.083940322536371</v>
      </c>
      <c r="AA27">
        <f t="shared" si="14"/>
        <v>2.2167580186440001</v>
      </c>
      <c r="AB27">
        <f t="shared" si="15"/>
        <v>69.91676513215377</v>
      </c>
      <c r="AC27">
        <f t="shared" si="16"/>
        <v>1.5419832900017998</v>
      </c>
      <c r="AD27">
        <f t="shared" si="17"/>
        <v>2.2054557116411306</v>
      </c>
      <c r="AE27">
        <f t="shared" si="18"/>
        <v>0.67477472864220034</v>
      </c>
      <c r="AF27">
        <f t="shared" si="19"/>
        <v>-45.185567849990051</v>
      </c>
      <c r="AG27">
        <f t="shared" si="20"/>
        <v>-15.958067950511591</v>
      </c>
      <c r="AH27">
        <f t="shared" si="21"/>
        <v>-0.8794974789419433</v>
      </c>
      <c r="AI27">
        <f t="shared" si="22"/>
        <v>-3.7011453865432031E-4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55091.992019831821</v>
      </c>
      <c r="AO27">
        <f t="shared" si="26"/>
        <v>375.01299999999998</v>
      </c>
      <c r="AP27">
        <f t="shared" si="27"/>
        <v>316.13562899736002</v>
      </c>
      <c r="AQ27">
        <f t="shared" si="28"/>
        <v>0.842999120023466</v>
      </c>
      <c r="AR27">
        <f t="shared" si="29"/>
        <v>0.16538830164528945</v>
      </c>
      <c r="AS27">
        <v>1689806168</v>
      </c>
      <c r="AT27">
        <v>400.01499999999999</v>
      </c>
      <c r="AU27">
        <v>402.101</v>
      </c>
      <c r="AV27">
        <v>15.206</v>
      </c>
      <c r="AW27">
        <v>14.3</v>
      </c>
      <c r="AX27">
        <v>403.46699999999998</v>
      </c>
      <c r="AY27">
        <v>15.3027</v>
      </c>
      <c r="AZ27">
        <v>399.93900000000002</v>
      </c>
      <c r="BA27">
        <v>101.374</v>
      </c>
      <c r="BB27">
        <v>3.22403E-2</v>
      </c>
      <c r="BC27">
        <v>19.001999999999999</v>
      </c>
      <c r="BD27">
        <v>18.6172</v>
      </c>
      <c r="BE27">
        <v>999.9</v>
      </c>
      <c r="BF27">
        <v>0</v>
      </c>
      <c r="BG27">
        <v>0</v>
      </c>
      <c r="BH27">
        <v>10003.799999999999</v>
      </c>
      <c r="BI27">
        <v>0</v>
      </c>
      <c r="BJ27">
        <v>124.864</v>
      </c>
      <c r="BK27">
        <v>-2.0865200000000002</v>
      </c>
      <c r="BL27">
        <v>406.19099999999997</v>
      </c>
      <c r="BM27">
        <v>407.935</v>
      </c>
      <c r="BN27">
        <v>0.90603500000000003</v>
      </c>
      <c r="BO27">
        <v>402.101</v>
      </c>
      <c r="BP27">
        <v>14.3</v>
      </c>
      <c r="BQ27">
        <v>1.54149</v>
      </c>
      <c r="BR27">
        <v>1.44964</v>
      </c>
      <c r="BS27">
        <v>13.385999999999999</v>
      </c>
      <c r="BT27">
        <v>12.447100000000001</v>
      </c>
      <c r="BU27">
        <v>375.01299999999998</v>
      </c>
      <c r="BV27">
        <v>0.90002400000000005</v>
      </c>
      <c r="BW27">
        <v>9.9975800000000004E-2</v>
      </c>
      <c r="BX27">
        <v>0</v>
      </c>
      <c r="BY27">
        <v>2.1051000000000002</v>
      </c>
      <c r="BZ27">
        <v>0</v>
      </c>
      <c r="CA27">
        <v>586.971</v>
      </c>
      <c r="CB27">
        <v>2894.9</v>
      </c>
      <c r="CC27">
        <v>34.811999999999998</v>
      </c>
      <c r="CD27">
        <v>38.75</v>
      </c>
      <c r="CE27">
        <v>37.5</v>
      </c>
      <c r="CF27">
        <v>37.061999999999998</v>
      </c>
      <c r="CG27">
        <v>35.061999999999998</v>
      </c>
      <c r="CH27">
        <v>337.52</v>
      </c>
      <c r="CI27">
        <v>37.49</v>
      </c>
      <c r="CJ27">
        <v>0</v>
      </c>
      <c r="CK27">
        <v>1689806176.5999999</v>
      </c>
      <c r="CL27">
        <v>0</v>
      </c>
      <c r="CM27">
        <v>1689805424.0999999</v>
      </c>
      <c r="CN27" t="s">
        <v>353</v>
      </c>
      <c r="CO27">
        <v>1689805420.0999999</v>
      </c>
      <c r="CP27">
        <v>1689805424.0999999</v>
      </c>
      <c r="CQ27">
        <v>43</v>
      </c>
      <c r="CR27">
        <v>-2.5999999999999999E-2</v>
      </c>
      <c r="CS27">
        <v>8.9999999999999993E-3</v>
      </c>
      <c r="CT27">
        <v>-3.452</v>
      </c>
      <c r="CU27">
        <v>-9.7000000000000003E-2</v>
      </c>
      <c r="CV27">
        <v>405</v>
      </c>
      <c r="CW27">
        <v>15</v>
      </c>
      <c r="CX27">
        <v>0.26</v>
      </c>
      <c r="CY27">
        <v>0.05</v>
      </c>
      <c r="CZ27">
        <v>2.17773182382146</v>
      </c>
      <c r="DA27">
        <v>0.19346863910273601</v>
      </c>
      <c r="DB27">
        <v>6.6462294404526001E-2</v>
      </c>
      <c r="DC27">
        <v>1</v>
      </c>
      <c r="DD27">
        <v>402.07009523809501</v>
      </c>
      <c r="DE27">
        <v>-0.13612987012984101</v>
      </c>
      <c r="DF27">
        <v>4.5149386708801698E-2</v>
      </c>
      <c r="DG27">
        <v>-1</v>
      </c>
      <c r="DH27">
        <v>374.99650000000003</v>
      </c>
      <c r="DI27">
        <v>-3.0386424965949801E-2</v>
      </c>
      <c r="DJ27">
        <v>9.6027339856937899E-2</v>
      </c>
      <c r="DK27">
        <v>1</v>
      </c>
      <c r="DL27">
        <v>2</v>
      </c>
      <c r="DM27">
        <v>2</v>
      </c>
      <c r="DN27" t="s">
        <v>354</v>
      </c>
      <c r="DO27">
        <v>2.7324999999999999</v>
      </c>
      <c r="DP27">
        <v>2.7704200000000001</v>
      </c>
      <c r="DQ27">
        <v>9.8681199999999997E-2</v>
      </c>
      <c r="DR27">
        <v>9.7947000000000006E-2</v>
      </c>
      <c r="DS27">
        <v>8.8994299999999998E-2</v>
      </c>
      <c r="DT27">
        <v>8.3199499999999996E-2</v>
      </c>
      <c r="DU27">
        <v>26361.8</v>
      </c>
      <c r="DV27">
        <v>27859.8</v>
      </c>
      <c r="DW27">
        <v>27367.7</v>
      </c>
      <c r="DX27">
        <v>28982.1</v>
      </c>
      <c r="DY27">
        <v>32864.1</v>
      </c>
      <c r="DZ27">
        <v>35409.300000000003</v>
      </c>
      <c r="EA27">
        <v>36589.9</v>
      </c>
      <c r="EB27">
        <v>39309.1</v>
      </c>
      <c r="EC27">
        <v>1.88445</v>
      </c>
      <c r="ED27">
        <v>2.0823200000000002</v>
      </c>
      <c r="EE27">
        <v>4.1902099999999998E-2</v>
      </c>
      <c r="EF27">
        <v>0</v>
      </c>
      <c r="EG27">
        <v>17.922000000000001</v>
      </c>
      <c r="EH27">
        <v>999.9</v>
      </c>
      <c r="EI27">
        <v>49.884</v>
      </c>
      <c r="EJ27">
        <v>26.021999999999998</v>
      </c>
      <c r="EK27">
        <v>16.623999999999999</v>
      </c>
      <c r="EL27">
        <v>61.9298</v>
      </c>
      <c r="EM27">
        <v>23.465499999999999</v>
      </c>
      <c r="EN27">
        <v>1</v>
      </c>
      <c r="EO27">
        <v>-0.37268299999999999</v>
      </c>
      <c r="EP27">
        <v>1.3684799999999999</v>
      </c>
      <c r="EQ27">
        <v>19.9375</v>
      </c>
      <c r="ER27">
        <v>5.2183400000000004</v>
      </c>
      <c r="ES27">
        <v>11.9261</v>
      </c>
      <c r="ET27">
        <v>4.9550000000000001</v>
      </c>
      <c r="EU27">
        <v>3.2976999999999999</v>
      </c>
      <c r="EV27">
        <v>67.5</v>
      </c>
      <c r="EW27">
        <v>132.5</v>
      </c>
      <c r="EX27">
        <v>4657</v>
      </c>
      <c r="EY27">
        <v>9999</v>
      </c>
      <c r="EZ27">
        <v>1.8486</v>
      </c>
      <c r="FA27">
        <v>1.8476999999999999</v>
      </c>
      <c r="FB27">
        <v>1.8534900000000001</v>
      </c>
      <c r="FC27">
        <v>1.8575699999999999</v>
      </c>
      <c r="FD27">
        <v>1.85226</v>
      </c>
      <c r="FE27">
        <v>1.8522700000000001</v>
      </c>
      <c r="FF27">
        <v>1.85229</v>
      </c>
      <c r="FG27">
        <v>1.8521099999999999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-3.452</v>
      </c>
      <c r="FV27">
        <v>-9.6699999999999994E-2</v>
      </c>
      <c r="FW27">
        <v>-3.45199999999994</v>
      </c>
      <c r="FX27">
        <v>0</v>
      </c>
      <c r="FY27">
        <v>0</v>
      </c>
      <c r="FZ27">
        <v>0</v>
      </c>
      <c r="GA27">
        <v>-9.6720000000002998E-2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12.5</v>
      </c>
      <c r="GJ27">
        <v>12.4</v>
      </c>
      <c r="GK27">
        <v>1.0351600000000001</v>
      </c>
      <c r="GL27">
        <v>2.5500500000000001</v>
      </c>
      <c r="GM27">
        <v>1.4489700000000001</v>
      </c>
      <c r="GN27">
        <v>2.3083499999999999</v>
      </c>
      <c r="GO27">
        <v>1.5466299999999999</v>
      </c>
      <c r="GP27">
        <v>2.4279799999999998</v>
      </c>
      <c r="GQ27">
        <v>28.269200000000001</v>
      </c>
      <c r="GR27">
        <v>14.026999999999999</v>
      </c>
      <c r="GS27">
        <v>18</v>
      </c>
      <c r="GT27">
        <v>389.34399999999999</v>
      </c>
      <c r="GU27">
        <v>637.86400000000003</v>
      </c>
      <c r="GV27">
        <v>17.121400000000001</v>
      </c>
      <c r="GW27">
        <v>22.389500000000002</v>
      </c>
      <c r="GX27">
        <v>29.9998</v>
      </c>
      <c r="GY27">
        <v>22.494199999999999</v>
      </c>
      <c r="GZ27">
        <v>22.493400000000001</v>
      </c>
      <c r="HA27">
        <v>20.712</v>
      </c>
      <c r="HB27">
        <v>20</v>
      </c>
      <c r="HC27">
        <v>-30</v>
      </c>
      <c r="HD27">
        <v>17.1191</v>
      </c>
      <c r="HE27">
        <v>402.01100000000002</v>
      </c>
      <c r="HF27">
        <v>0</v>
      </c>
      <c r="HG27">
        <v>100.803</v>
      </c>
      <c r="HH27">
        <v>95.541600000000003</v>
      </c>
    </row>
    <row r="28" spans="1:216" x14ac:dyDescent="0.2">
      <c r="A28">
        <v>10</v>
      </c>
      <c r="B28">
        <v>1689806229</v>
      </c>
      <c r="C28">
        <v>549.90000009536698</v>
      </c>
      <c r="D28" t="s">
        <v>374</v>
      </c>
      <c r="E28" t="s">
        <v>375</v>
      </c>
      <c r="F28" t="s">
        <v>348</v>
      </c>
      <c r="G28" t="s">
        <v>396</v>
      </c>
      <c r="H28" t="s">
        <v>349</v>
      </c>
      <c r="I28" t="s">
        <v>350</v>
      </c>
      <c r="J28" t="s">
        <v>351</v>
      </c>
      <c r="K28" t="s">
        <v>352</v>
      </c>
      <c r="L28">
        <v>1689806229</v>
      </c>
      <c r="M28">
        <f t="shared" si="0"/>
        <v>1.0153196334510208E-3</v>
      </c>
      <c r="N28">
        <f t="shared" si="1"/>
        <v>1.0153196334510208</v>
      </c>
      <c r="O28">
        <f t="shared" si="2"/>
        <v>1.0630707023609081</v>
      </c>
      <c r="P28">
        <f t="shared" si="3"/>
        <v>400.02600000000001</v>
      </c>
      <c r="Q28">
        <f t="shared" si="4"/>
        <v>384.76690471095304</v>
      </c>
      <c r="R28">
        <f t="shared" si="5"/>
        <v>39.015999734140536</v>
      </c>
      <c r="S28">
        <f t="shared" si="6"/>
        <v>40.563297202949407</v>
      </c>
      <c r="T28">
        <f t="shared" si="7"/>
        <v>0.15638994180438978</v>
      </c>
      <c r="U28">
        <f t="shared" si="8"/>
        <v>3.6180457497676888</v>
      </c>
      <c r="V28">
        <f t="shared" si="9"/>
        <v>0.15272923405338157</v>
      </c>
      <c r="W28">
        <f t="shared" si="10"/>
        <v>9.5777534437642198E-2</v>
      </c>
      <c r="X28">
        <f t="shared" si="11"/>
        <v>41.36277378046303</v>
      </c>
      <c r="Y28">
        <f t="shared" si="12"/>
        <v>18.944115223301402</v>
      </c>
      <c r="Z28">
        <f t="shared" si="13"/>
        <v>18.944115223301402</v>
      </c>
      <c r="AA28">
        <f t="shared" si="14"/>
        <v>2.1975019491214902</v>
      </c>
      <c r="AB28">
        <f t="shared" si="15"/>
        <v>69.816543976320204</v>
      </c>
      <c r="AC28">
        <f t="shared" si="16"/>
        <v>1.5358091393470199</v>
      </c>
      <c r="AD28">
        <f t="shared" si="17"/>
        <v>2.1997782357544411</v>
      </c>
      <c r="AE28">
        <f t="shared" si="18"/>
        <v>0.66169280977447031</v>
      </c>
      <c r="AF28">
        <f t="shared" si="19"/>
        <v>-44.775595835190018</v>
      </c>
      <c r="AG28">
        <f t="shared" si="20"/>
        <v>3.2349615713266817</v>
      </c>
      <c r="AH28">
        <f t="shared" si="21"/>
        <v>0.17784532897299993</v>
      </c>
      <c r="AI28">
        <f t="shared" si="22"/>
        <v>-1.5154427306374174E-5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55222.752393397706</v>
      </c>
      <c r="AO28">
        <f t="shared" si="26"/>
        <v>250.09200000000001</v>
      </c>
      <c r="AP28">
        <f t="shared" si="27"/>
        <v>210.8275860002399</v>
      </c>
      <c r="AQ28">
        <f t="shared" si="28"/>
        <v>0.84300011995681545</v>
      </c>
      <c r="AR28">
        <f t="shared" si="29"/>
        <v>0.165390231516654</v>
      </c>
      <c r="AS28">
        <v>1689806229</v>
      </c>
      <c r="AT28">
        <v>400.02600000000001</v>
      </c>
      <c r="AU28">
        <v>401.34500000000003</v>
      </c>
      <c r="AV28">
        <v>15.145799999999999</v>
      </c>
      <c r="AW28">
        <v>14.248100000000001</v>
      </c>
      <c r="AX28">
        <v>403.47800000000001</v>
      </c>
      <c r="AY28">
        <v>15.242599999999999</v>
      </c>
      <c r="AZ28">
        <v>399.99900000000002</v>
      </c>
      <c r="BA28">
        <v>101.37</v>
      </c>
      <c r="BB28">
        <v>3.1651899999999997E-2</v>
      </c>
      <c r="BC28">
        <v>18.960699999999999</v>
      </c>
      <c r="BD28">
        <v>18.555</v>
      </c>
      <c r="BE28">
        <v>999.9</v>
      </c>
      <c r="BF28">
        <v>0</v>
      </c>
      <c r="BG28">
        <v>0</v>
      </c>
      <c r="BH28">
        <v>10027.5</v>
      </c>
      <c r="BI28">
        <v>0</v>
      </c>
      <c r="BJ28">
        <v>132.446</v>
      </c>
      <c r="BK28">
        <v>-1.31915</v>
      </c>
      <c r="BL28">
        <v>406.178</v>
      </c>
      <c r="BM28">
        <v>407.14600000000002</v>
      </c>
      <c r="BN28">
        <v>0.89775700000000003</v>
      </c>
      <c r="BO28">
        <v>401.34500000000003</v>
      </c>
      <c r="BP28">
        <v>14.248100000000001</v>
      </c>
      <c r="BQ28">
        <v>1.5353399999999999</v>
      </c>
      <c r="BR28">
        <v>1.4443299999999999</v>
      </c>
      <c r="BS28">
        <v>13.3247</v>
      </c>
      <c r="BT28">
        <v>12.3912</v>
      </c>
      <c r="BU28">
        <v>250.09200000000001</v>
      </c>
      <c r="BV28">
        <v>0.900003</v>
      </c>
      <c r="BW28">
        <v>9.9997100000000005E-2</v>
      </c>
      <c r="BX28">
        <v>0</v>
      </c>
      <c r="BY28">
        <v>2.3405999999999998</v>
      </c>
      <c r="BZ28">
        <v>0</v>
      </c>
      <c r="CA28">
        <v>469.69200000000001</v>
      </c>
      <c r="CB28">
        <v>1930.56</v>
      </c>
      <c r="CC28">
        <v>34.375</v>
      </c>
      <c r="CD28">
        <v>38.625</v>
      </c>
      <c r="CE28">
        <v>37.25</v>
      </c>
      <c r="CF28">
        <v>36.875</v>
      </c>
      <c r="CG28">
        <v>34.75</v>
      </c>
      <c r="CH28">
        <v>225.08</v>
      </c>
      <c r="CI28">
        <v>25.01</v>
      </c>
      <c r="CJ28">
        <v>0</v>
      </c>
      <c r="CK28">
        <v>1689806237.8</v>
      </c>
      <c r="CL28">
        <v>0</v>
      </c>
      <c r="CM28">
        <v>1689805424.0999999</v>
      </c>
      <c r="CN28" t="s">
        <v>353</v>
      </c>
      <c r="CO28">
        <v>1689805420.0999999</v>
      </c>
      <c r="CP28">
        <v>1689805424.0999999</v>
      </c>
      <c r="CQ28">
        <v>43</v>
      </c>
      <c r="CR28">
        <v>-2.5999999999999999E-2</v>
      </c>
      <c r="CS28">
        <v>8.9999999999999993E-3</v>
      </c>
      <c r="CT28">
        <v>-3.452</v>
      </c>
      <c r="CU28">
        <v>-9.7000000000000003E-2</v>
      </c>
      <c r="CV28">
        <v>405</v>
      </c>
      <c r="CW28">
        <v>15</v>
      </c>
      <c r="CX28">
        <v>0.26</v>
      </c>
      <c r="CY28">
        <v>0.05</v>
      </c>
      <c r="CZ28">
        <v>1.14745016686569</v>
      </c>
      <c r="DA28">
        <v>-2.1282558383296499E-2</v>
      </c>
      <c r="DB28">
        <v>4.1882909164455299E-2</v>
      </c>
      <c r="DC28">
        <v>1</v>
      </c>
      <c r="DD28">
        <v>401.30770000000001</v>
      </c>
      <c r="DE28">
        <v>-0.18622556391005299</v>
      </c>
      <c r="DF28">
        <v>2.6625363847276502E-2</v>
      </c>
      <c r="DG28">
        <v>-1</v>
      </c>
      <c r="DH28">
        <v>250.00714285714301</v>
      </c>
      <c r="DI28">
        <v>-0.24626102454378501</v>
      </c>
      <c r="DJ28">
        <v>0.14305486317336699</v>
      </c>
      <c r="DK28">
        <v>1</v>
      </c>
      <c r="DL28">
        <v>2</v>
      </c>
      <c r="DM28">
        <v>2</v>
      </c>
      <c r="DN28" t="s">
        <v>354</v>
      </c>
      <c r="DO28">
        <v>2.7327400000000002</v>
      </c>
      <c r="DP28">
        <v>2.7700399999999998</v>
      </c>
      <c r="DQ28">
        <v>9.8691899999999999E-2</v>
      </c>
      <c r="DR28">
        <v>9.7814799999999993E-2</v>
      </c>
      <c r="DS28">
        <v>8.8747099999999995E-2</v>
      </c>
      <c r="DT28">
        <v>8.2987699999999998E-2</v>
      </c>
      <c r="DU28">
        <v>26364.9</v>
      </c>
      <c r="DV28">
        <v>27866.1</v>
      </c>
      <c r="DW28">
        <v>27371</v>
      </c>
      <c r="DX28">
        <v>28984.2</v>
      </c>
      <c r="DY28">
        <v>32877.4</v>
      </c>
      <c r="DZ28">
        <v>35419.800000000003</v>
      </c>
      <c r="EA28">
        <v>36594.699999999997</v>
      </c>
      <c r="EB28">
        <v>39311.800000000003</v>
      </c>
      <c r="EC28">
        <v>1.88425</v>
      </c>
      <c r="ED28">
        <v>2.0834299999999999</v>
      </c>
      <c r="EE28">
        <v>4.0627999999999997E-2</v>
      </c>
      <c r="EF28">
        <v>0</v>
      </c>
      <c r="EG28">
        <v>17.8809</v>
      </c>
      <c r="EH28">
        <v>999.9</v>
      </c>
      <c r="EI28">
        <v>49.835000000000001</v>
      </c>
      <c r="EJ28">
        <v>26.012</v>
      </c>
      <c r="EK28">
        <v>16.600100000000001</v>
      </c>
      <c r="EL28">
        <v>61.4998</v>
      </c>
      <c r="EM28">
        <v>23.3614</v>
      </c>
      <c r="EN28">
        <v>1</v>
      </c>
      <c r="EO28">
        <v>-0.37703999999999999</v>
      </c>
      <c r="EP28">
        <v>1.3331</v>
      </c>
      <c r="EQ28">
        <v>19.9406</v>
      </c>
      <c r="ER28">
        <v>5.2187900000000003</v>
      </c>
      <c r="ES28">
        <v>11.9261</v>
      </c>
      <c r="ET28">
        <v>4.9555999999999996</v>
      </c>
      <c r="EU28">
        <v>3.29752</v>
      </c>
      <c r="EV28">
        <v>67.5</v>
      </c>
      <c r="EW28">
        <v>132.5</v>
      </c>
      <c r="EX28">
        <v>4658.3</v>
      </c>
      <c r="EY28">
        <v>9999</v>
      </c>
      <c r="EZ28">
        <v>1.8485100000000001</v>
      </c>
      <c r="FA28">
        <v>1.8476399999999999</v>
      </c>
      <c r="FB28">
        <v>1.85337</v>
      </c>
      <c r="FC28">
        <v>1.8574600000000001</v>
      </c>
      <c r="FD28">
        <v>1.8521300000000001</v>
      </c>
      <c r="FE28">
        <v>1.85223</v>
      </c>
      <c r="FF28">
        <v>1.85226</v>
      </c>
      <c r="FG28">
        <v>1.85198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-3.452</v>
      </c>
      <c r="FV28">
        <v>-9.6799999999999997E-2</v>
      </c>
      <c r="FW28">
        <v>-3.45199999999994</v>
      </c>
      <c r="FX28">
        <v>0</v>
      </c>
      <c r="FY28">
        <v>0</v>
      </c>
      <c r="FZ28">
        <v>0</v>
      </c>
      <c r="GA28">
        <v>-9.6720000000002998E-2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13.5</v>
      </c>
      <c r="GJ28">
        <v>13.4</v>
      </c>
      <c r="GK28">
        <v>1.03271</v>
      </c>
      <c r="GL28">
        <v>2.5500500000000001</v>
      </c>
      <c r="GM28">
        <v>1.4477500000000001</v>
      </c>
      <c r="GN28">
        <v>2.3095699999999999</v>
      </c>
      <c r="GO28">
        <v>1.5466299999999999</v>
      </c>
      <c r="GP28">
        <v>2.4121100000000002</v>
      </c>
      <c r="GQ28">
        <v>28.206199999999999</v>
      </c>
      <c r="GR28">
        <v>14.026999999999999</v>
      </c>
      <c r="GS28">
        <v>18</v>
      </c>
      <c r="GT28">
        <v>388.89400000000001</v>
      </c>
      <c r="GU28">
        <v>638.20600000000002</v>
      </c>
      <c r="GV28">
        <v>17.000599999999999</v>
      </c>
      <c r="GW28">
        <v>22.337599999999998</v>
      </c>
      <c r="GX28">
        <v>29.999700000000001</v>
      </c>
      <c r="GY28">
        <v>22.442499999999999</v>
      </c>
      <c r="GZ28">
        <v>22.442900000000002</v>
      </c>
      <c r="HA28">
        <v>20.683800000000002</v>
      </c>
      <c r="HB28">
        <v>20</v>
      </c>
      <c r="HC28">
        <v>-30</v>
      </c>
      <c r="HD28">
        <v>17.0153</v>
      </c>
      <c r="HE28">
        <v>401.30099999999999</v>
      </c>
      <c r="HF28">
        <v>0</v>
      </c>
      <c r="HG28">
        <v>100.816</v>
      </c>
      <c r="HH28">
        <v>95.548199999999994</v>
      </c>
    </row>
    <row r="29" spans="1:216" x14ac:dyDescent="0.2">
      <c r="A29">
        <v>11</v>
      </c>
      <c r="B29">
        <v>1689806290</v>
      </c>
      <c r="C29">
        <v>610.90000009536698</v>
      </c>
      <c r="D29" t="s">
        <v>376</v>
      </c>
      <c r="E29" t="s">
        <v>377</v>
      </c>
      <c r="F29" t="s">
        <v>348</v>
      </c>
      <c r="G29" t="s">
        <v>396</v>
      </c>
      <c r="H29" t="s">
        <v>349</v>
      </c>
      <c r="I29" t="s">
        <v>350</v>
      </c>
      <c r="J29" t="s">
        <v>351</v>
      </c>
      <c r="K29" t="s">
        <v>352</v>
      </c>
      <c r="L29">
        <v>1689806290</v>
      </c>
      <c r="M29">
        <f t="shared" si="0"/>
        <v>1.03320154493543E-3</v>
      </c>
      <c r="N29">
        <f t="shared" si="1"/>
        <v>1.0332015449354299</v>
      </c>
      <c r="O29">
        <f t="shared" si="2"/>
        <v>0.36600828769273369</v>
      </c>
      <c r="P29">
        <f t="shared" si="3"/>
        <v>400.04300000000001</v>
      </c>
      <c r="Q29">
        <f t="shared" si="4"/>
        <v>392.08782555243107</v>
      </c>
      <c r="R29">
        <f t="shared" si="5"/>
        <v>39.757276331682661</v>
      </c>
      <c r="S29">
        <f t="shared" si="6"/>
        <v>40.563922312932206</v>
      </c>
      <c r="T29">
        <f t="shared" si="7"/>
        <v>0.15918786007174968</v>
      </c>
      <c r="U29">
        <f t="shared" si="8"/>
        <v>3.6052721386629152</v>
      </c>
      <c r="V29">
        <f t="shared" si="9"/>
        <v>0.15538361965065478</v>
      </c>
      <c r="W29">
        <f t="shared" si="10"/>
        <v>9.7448986087982525E-2</v>
      </c>
      <c r="X29">
        <f t="shared" si="11"/>
        <v>29.762716174826334</v>
      </c>
      <c r="Y29">
        <f t="shared" si="12"/>
        <v>18.920755668984267</v>
      </c>
      <c r="Z29">
        <f t="shared" si="13"/>
        <v>18.920755668984267</v>
      </c>
      <c r="AA29">
        <f t="shared" si="14"/>
        <v>2.1942993165281157</v>
      </c>
      <c r="AB29">
        <f t="shared" si="15"/>
        <v>69.502800947188547</v>
      </c>
      <c r="AC29">
        <f t="shared" si="16"/>
        <v>1.5324517972007399</v>
      </c>
      <c r="AD29">
        <f t="shared" si="17"/>
        <v>2.2048777550205032</v>
      </c>
      <c r="AE29">
        <f t="shared" si="18"/>
        <v>0.66184751932737584</v>
      </c>
      <c r="AF29">
        <f t="shared" si="19"/>
        <v>-45.564188131652465</v>
      </c>
      <c r="AG29">
        <f t="shared" si="20"/>
        <v>14.974908734214722</v>
      </c>
      <c r="AH29">
        <f t="shared" si="21"/>
        <v>0.82623614407029922</v>
      </c>
      <c r="AI29">
        <f t="shared" si="22"/>
        <v>-3.2707854110824996E-4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54936.817021724382</v>
      </c>
      <c r="AO29">
        <f t="shared" si="26"/>
        <v>179.953</v>
      </c>
      <c r="AP29">
        <f t="shared" si="27"/>
        <v>151.7005290025007</v>
      </c>
      <c r="AQ29">
        <f t="shared" si="28"/>
        <v>0.84300083356487909</v>
      </c>
      <c r="AR29">
        <f t="shared" si="29"/>
        <v>0.16539160878021669</v>
      </c>
      <c r="AS29">
        <v>1689806290</v>
      </c>
      <c r="AT29">
        <v>400.04300000000001</v>
      </c>
      <c r="AU29">
        <v>400.74299999999999</v>
      </c>
      <c r="AV29">
        <v>15.113099999999999</v>
      </c>
      <c r="AW29">
        <v>14.1991</v>
      </c>
      <c r="AX29">
        <v>403.495</v>
      </c>
      <c r="AY29">
        <v>15.2098</v>
      </c>
      <c r="AZ29">
        <v>399.798</v>
      </c>
      <c r="BA29">
        <v>101.367</v>
      </c>
      <c r="BB29">
        <v>3.19054E-2</v>
      </c>
      <c r="BC29">
        <v>18.997800000000002</v>
      </c>
      <c r="BD29">
        <v>18.604600000000001</v>
      </c>
      <c r="BE29">
        <v>999.9</v>
      </c>
      <c r="BF29">
        <v>0</v>
      </c>
      <c r="BG29">
        <v>0</v>
      </c>
      <c r="BH29">
        <v>9975</v>
      </c>
      <c r="BI29">
        <v>0</v>
      </c>
      <c r="BJ29">
        <v>121.991</v>
      </c>
      <c r="BK29">
        <v>-0.69946299999999995</v>
      </c>
      <c r="BL29">
        <v>406.18200000000002</v>
      </c>
      <c r="BM29">
        <v>406.51499999999999</v>
      </c>
      <c r="BN29">
        <v>0.91405099999999995</v>
      </c>
      <c r="BO29">
        <v>400.74299999999999</v>
      </c>
      <c r="BP29">
        <v>14.1991</v>
      </c>
      <c r="BQ29">
        <v>1.5319700000000001</v>
      </c>
      <c r="BR29">
        <v>1.4393100000000001</v>
      </c>
      <c r="BS29">
        <v>13.291</v>
      </c>
      <c r="BT29">
        <v>12.3383</v>
      </c>
      <c r="BU29">
        <v>179.953</v>
      </c>
      <c r="BV29">
        <v>0.89995599999999998</v>
      </c>
      <c r="BW29">
        <v>0.10004399999999999</v>
      </c>
      <c r="BX29">
        <v>0</v>
      </c>
      <c r="BY29">
        <v>2.3311999999999999</v>
      </c>
      <c r="BZ29">
        <v>0</v>
      </c>
      <c r="CA29">
        <v>358.27499999999998</v>
      </c>
      <c r="CB29">
        <v>1389.12</v>
      </c>
      <c r="CC29">
        <v>34</v>
      </c>
      <c r="CD29">
        <v>38.436999999999998</v>
      </c>
      <c r="CE29">
        <v>36.936999999999998</v>
      </c>
      <c r="CF29">
        <v>36.75</v>
      </c>
      <c r="CG29">
        <v>34.436999999999998</v>
      </c>
      <c r="CH29">
        <v>161.94999999999999</v>
      </c>
      <c r="CI29">
        <v>18</v>
      </c>
      <c r="CJ29">
        <v>0</v>
      </c>
      <c r="CK29">
        <v>1689806299</v>
      </c>
      <c r="CL29">
        <v>0</v>
      </c>
      <c r="CM29">
        <v>1689805424.0999999</v>
      </c>
      <c r="CN29" t="s">
        <v>353</v>
      </c>
      <c r="CO29">
        <v>1689805420.0999999</v>
      </c>
      <c r="CP29">
        <v>1689805424.0999999</v>
      </c>
      <c r="CQ29">
        <v>43</v>
      </c>
      <c r="CR29">
        <v>-2.5999999999999999E-2</v>
      </c>
      <c r="CS29">
        <v>8.9999999999999993E-3</v>
      </c>
      <c r="CT29">
        <v>-3.452</v>
      </c>
      <c r="CU29">
        <v>-9.7000000000000003E-2</v>
      </c>
      <c r="CV29">
        <v>405</v>
      </c>
      <c r="CW29">
        <v>15</v>
      </c>
      <c r="CX29">
        <v>0.26</v>
      </c>
      <c r="CY29">
        <v>0.05</v>
      </c>
      <c r="CZ29">
        <v>0.46803980552661001</v>
      </c>
      <c r="DA29">
        <v>-0.17810771296735001</v>
      </c>
      <c r="DB29">
        <v>6.1089475556734302E-2</v>
      </c>
      <c r="DC29">
        <v>1</v>
      </c>
      <c r="DD29">
        <v>400.7987</v>
      </c>
      <c r="DE29">
        <v>-0.17422556390955499</v>
      </c>
      <c r="DF29">
        <v>3.8119679956680003E-2</v>
      </c>
      <c r="DG29">
        <v>-1</v>
      </c>
      <c r="DH29">
        <v>180.01219047619</v>
      </c>
      <c r="DI29">
        <v>0.47744604578843403</v>
      </c>
      <c r="DJ29">
        <v>0.127199737588682</v>
      </c>
      <c r="DK29">
        <v>1</v>
      </c>
      <c r="DL29">
        <v>2</v>
      </c>
      <c r="DM29">
        <v>2</v>
      </c>
      <c r="DN29" t="s">
        <v>354</v>
      </c>
      <c r="DO29">
        <v>2.7322099999999998</v>
      </c>
      <c r="DP29">
        <v>2.7698299999999998</v>
      </c>
      <c r="DQ29">
        <v>9.8704200000000006E-2</v>
      </c>
      <c r="DR29">
        <v>9.7711500000000007E-2</v>
      </c>
      <c r="DS29">
        <v>8.8616299999999995E-2</v>
      </c>
      <c r="DT29">
        <v>8.2788200000000006E-2</v>
      </c>
      <c r="DU29">
        <v>26365.1</v>
      </c>
      <c r="DV29">
        <v>27871.1</v>
      </c>
      <c r="DW29">
        <v>27371.5</v>
      </c>
      <c r="DX29">
        <v>28985.8</v>
      </c>
      <c r="DY29">
        <v>32882.9</v>
      </c>
      <c r="DZ29">
        <v>35429.5</v>
      </c>
      <c r="EA29">
        <v>36595.699999999997</v>
      </c>
      <c r="EB29">
        <v>39314</v>
      </c>
      <c r="EC29">
        <v>1.88445</v>
      </c>
      <c r="ED29">
        <v>2.0844999999999998</v>
      </c>
      <c r="EE29">
        <v>4.54262E-2</v>
      </c>
      <c r="EF29">
        <v>0</v>
      </c>
      <c r="EG29">
        <v>17.850899999999999</v>
      </c>
      <c r="EH29">
        <v>999.9</v>
      </c>
      <c r="EI29">
        <v>49.768000000000001</v>
      </c>
      <c r="EJ29">
        <v>25.981999999999999</v>
      </c>
      <c r="EK29">
        <v>16.547899999999998</v>
      </c>
      <c r="EL29">
        <v>61.819800000000001</v>
      </c>
      <c r="EM29">
        <v>23.120999999999999</v>
      </c>
      <c r="EN29">
        <v>1</v>
      </c>
      <c r="EO29">
        <v>-0.38051299999999999</v>
      </c>
      <c r="EP29">
        <v>1.2603599999999999</v>
      </c>
      <c r="EQ29">
        <v>19.9438</v>
      </c>
      <c r="ER29">
        <v>5.2181899999999999</v>
      </c>
      <c r="ES29">
        <v>11.9259</v>
      </c>
      <c r="ET29">
        <v>4.9555999999999996</v>
      </c>
      <c r="EU29">
        <v>3.29765</v>
      </c>
      <c r="EV29">
        <v>67.5</v>
      </c>
      <c r="EW29">
        <v>132.5</v>
      </c>
      <c r="EX29">
        <v>4659.8</v>
      </c>
      <c r="EY29">
        <v>9999</v>
      </c>
      <c r="EZ29">
        <v>1.8484700000000001</v>
      </c>
      <c r="FA29">
        <v>1.8475699999999999</v>
      </c>
      <c r="FB29">
        <v>1.85334</v>
      </c>
      <c r="FC29">
        <v>1.85744</v>
      </c>
      <c r="FD29">
        <v>1.85212</v>
      </c>
      <c r="FE29">
        <v>1.85215</v>
      </c>
      <c r="FF29">
        <v>1.8521700000000001</v>
      </c>
      <c r="FG29">
        <v>1.8519699999999999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-3.452</v>
      </c>
      <c r="FV29">
        <v>-9.6699999999999994E-2</v>
      </c>
      <c r="FW29">
        <v>-3.45199999999994</v>
      </c>
      <c r="FX29">
        <v>0</v>
      </c>
      <c r="FY29">
        <v>0</v>
      </c>
      <c r="FZ29">
        <v>0</v>
      </c>
      <c r="GA29">
        <v>-9.6720000000002998E-2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14.5</v>
      </c>
      <c r="GJ29">
        <v>14.4</v>
      </c>
      <c r="GK29">
        <v>1.03271</v>
      </c>
      <c r="GL29">
        <v>2.5573700000000001</v>
      </c>
      <c r="GM29">
        <v>1.4477500000000001</v>
      </c>
      <c r="GN29">
        <v>2.3071299999999999</v>
      </c>
      <c r="GO29">
        <v>1.5466299999999999</v>
      </c>
      <c r="GP29">
        <v>2.3815900000000001</v>
      </c>
      <c r="GQ29">
        <v>28.122299999999999</v>
      </c>
      <c r="GR29">
        <v>14.026999999999999</v>
      </c>
      <c r="GS29">
        <v>18</v>
      </c>
      <c r="GT29">
        <v>388.66199999999998</v>
      </c>
      <c r="GU29">
        <v>638.56500000000005</v>
      </c>
      <c r="GV29">
        <v>17.2636</v>
      </c>
      <c r="GW29">
        <v>22.2913</v>
      </c>
      <c r="GX29">
        <v>29.9999</v>
      </c>
      <c r="GY29">
        <v>22.395099999999999</v>
      </c>
      <c r="GZ29">
        <v>22.395399999999999</v>
      </c>
      <c r="HA29">
        <v>20.664899999999999</v>
      </c>
      <c r="HB29">
        <v>20</v>
      </c>
      <c r="HC29">
        <v>-30</v>
      </c>
      <c r="HD29">
        <v>17.2623</v>
      </c>
      <c r="HE29">
        <v>400.84500000000003</v>
      </c>
      <c r="HF29">
        <v>0</v>
      </c>
      <c r="HG29">
        <v>100.818</v>
      </c>
      <c r="HH29">
        <v>95.553700000000006</v>
      </c>
    </row>
    <row r="30" spans="1:216" x14ac:dyDescent="0.2">
      <c r="A30">
        <v>12</v>
      </c>
      <c r="B30">
        <v>1689806351</v>
      </c>
      <c r="C30">
        <v>671.90000009536698</v>
      </c>
      <c r="D30" t="s">
        <v>378</v>
      </c>
      <c r="E30" t="s">
        <v>379</v>
      </c>
      <c r="F30" t="s">
        <v>348</v>
      </c>
      <c r="G30" t="s">
        <v>396</v>
      </c>
      <c r="H30" t="s">
        <v>349</v>
      </c>
      <c r="I30" t="s">
        <v>350</v>
      </c>
      <c r="J30" t="s">
        <v>351</v>
      </c>
      <c r="K30" t="s">
        <v>352</v>
      </c>
      <c r="L30">
        <v>1689806351</v>
      </c>
      <c r="M30">
        <f t="shared" si="0"/>
        <v>1.0335887094106678E-3</v>
      </c>
      <c r="N30">
        <f t="shared" si="1"/>
        <v>1.0335887094106677</v>
      </c>
      <c r="O30">
        <f t="shared" si="2"/>
        <v>-0.17064651390508354</v>
      </c>
      <c r="P30">
        <f t="shared" si="3"/>
        <v>400.04899999999998</v>
      </c>
      <c r="Q30">
        <f t="shared" si="4"/>
        <v>397.59255707385023</v>
      </c>
      <c r="R30">
        <f t="shared" si="5"/>
        <v>40.315920076637155</v>
      </c>
      <c r="S30">
        <f t="shared" si="6"/>
        <v>40.565003604287497</v>
      </c>
      <c r="T30">
        <f t="shared" si="7"/>
        <v>0.16066683488848976</v>
      </c>
      <c r="U30">
        <f t="shared" si="8"/>
        <v>3.6156050227146577</v>
      </c>
      <c r="V30">
        <f t="shared" si="9"/>
        <v>0.15680328970856799</v>
      </c>
      <c r="W30">
        <f t="shared" si="10"/>
        <v>9.834144213059097E-2</v>
      </c>
      <c r="X30">
        <f t="shared" si="11"/>
        <v>20.678041834167797</v>
      </c>
      <c r="Y30">
        <f t="shared" si="12"/>
        <v>18.832903707427114</v>
      </c>
      <c r="Z30">
        <f t="shared" si="13"/>
        <v>18.832903707427114</v>
      </c>
      <c r="AA30">
        <f t="shared" si="14"/>
        <v>2.1822912765656337</v>
      </c>
      <c r="AB30">
        <f t="shared" si="15"/>
        <v>69.405197528407797</v>
      </c>
      <c r="AC30">
        <f t="shared" si="16"/>
        <v>1.5261220169187499</v>
      </c>
      <c r="AD30">
        <f t="shared" si="17"/>
        <v>2.1988584014822563</v>
      </c>
      <c r="AE30">
        <f t="shared" si="18"/>
        <v>0.65616925964688377</v>
      </c>
      <c r="AF30">
        <f t="shared" si="19"/>
        <v>-45.581262085010451</v>
      </c>
      <c r="AG30">
        <f t="shared" si="20"/>
        <v>23.604634037565244</v>
      </c>
      <c r="AH30">
        <f t="shared" si="21"/>
        <v>1.2977784978657396</v>
      </c>
      <c r="AI30">
        <f t="shared" si="22"/>
        <v>-8.0771541167123928E-4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55170.682532651277</v>
      </c>
      <c r="AO30">
        <f t="shared" si="26"/>
        <v>125.027</v>
      </c>
      <c r="AP30">
        <f t="shared" si="27"/>
        <v>105.39767100215947</v>
      </c>
      <c r="AQ30">
        <f t="shared" si="28"/>
        <v>0.84299928017275849</v>
      </c>
      <c r="AR30">
        <f t="shared" si="29"/>
        <v>0.16538861073342395</v>
      </c>
      <c r="AS30">
        <v>1689806351</v>
      </c>
      <c r="AT30">
        <v>400.04899999999998</v>
      </c>
      <c r="AU30">
        <v>400.267</v>
      </c>
      <c r="AV30">
        <v>15.0505</v>
      </c>
      <c r="AW30">
        <v>14.1366</v>
      </c>
      <c r="AX30">
        <v>403.50099999999998</v>
      </c>
      <c r="AY30">
        <v>15.1472</v>
      </c>
      <c r="AZ30">
        <v>400.017</v>
      </c>
      <c r="BA30">
        <v>101.369</v>
      </c>
      <c r="BB30">
        <v>3.1087500000000001E-2</v>
      </c>
      <c r="BC30">
        <v>18.954000000000001</v>
      </c>
      <c r="BD30">
        <v>18.5611</v>
      </c>
      <c r="BE30">
        <v>999.9</v>
      </c>
      <c r="BF30">
        <v>0</v>
      </c>
      <c r="BG30">
        <v>0</v>
      </c>
      <c r="BH30">
        <v>10017.5</v>
      </c>
      <c r="BI30">
        <v>0</v>
      </c>
      <c r="BJ30">
        <v>111.465</v>
      </c>
      <c r="BK30">
        <v>-0.21798699999999999</v>
      </c>
      <c r="BL30">
        <v>406.161</v>
      </c>
      <c r="BM30">
        <v>406.00599999999997</v>
      </c>
      <c r="BN30">
        <v>0.91385700000000003</v>
      </c>
      <c r="BO30">
        <v>400.267</v>
      </c>
      <c r="BP30">
        <v>14.1366</v>
      </c>
      <c r="BQ30">
        <v>1.52565</v>
      </c>
      <c r="BR30">
        <v>1.4330099999999999</v>
      </c>
      <c r="BS30">
        <v>13.2277</v>
      </c>
      <c r="BT30">
        <v>12.271599999999999</v>
      </c>
      <c r="BU30">
        <v>125.027</v>
      </c>
      <c r="BV30">
        <v>0.90001500000000001</v>
      </c>
      <c r="BW30">
        <v>9.9985099999999993E-2</v>
      </c>
      <c r="BX30">
        <v>0</v>
      </c>
      <c r="BY30">
        <v>2.3559999999999999</v>
      </c>
      <c r="BZ30">
        <v>0</v>
      </c>
      <c r="CA30">
        <v>274.61500000000001</v>
      </c>
      <c r="CB30">
        <v>965.14099999999996</v>
      </c>
      <c r="CC30">
        <v>33.561999999999998</v>
      </c>
      <c r="CD30">
        <v>38.25</v>
      </c>
      <c r="CE30">
        <v>36.625</v>
      </c>
      <c r="CF30">
        <v>36.5</v>
      </c>
      <c r="CG30">
        <v>34.125</v>
      </c>
      <c r="CH30">
        <v>112.53</v>
      </c>
      <c r="CI30">
        <v>12.5</v>
      </c>
      <c r="CJ30">
        <v>0</v>
      </c>
      <c r="CK30">
        <v>1689806359.5999999</v>
      </c>
      <c r="CL30">
        <v>0</v>
      </c>
      <c r="CM30">
        <v>1689805424.0999999</v>
      </c>
      <c r="CN30" t="s">
        <v>353</v>
      </c>
      <c r="CO30">
        <v>1689805420.0999999</v>
      </c>
      <c r="CP30">
        <v>1689805424.0999999</v>
      </c>
      <c r="CQ30">
        <v>43</v>
      </c>
      <c r="CR30">
        <v>-2.5999999999999999E-2</v>
      </c>
      <c r="CS30">
        <v>8.9999999999999993E-3</v>
      </c>
      <c r="CT30">
        <v>-3.452</v>
      </c>
      <c r="CU30">
        <v>-9.7000000000000003E-2</v>
      </c>
      <c r="CV30">
        <v>405</v>
      </c>
      <c r="CW30">
        <v>15</v>
      </c>
      <c r="CX30">
        <v>0.26</v>
      </c>
      <c r="CY30">
        <v>0.05</v>
      </c>
      <c r="CZ30">
        <v>-0.21718164781303401</v>
      </c>
      <c r="DA30">
        <v>-7.10844388133752E-2</v>
      </c>
      <c r="DB30">
        <v>7.7286559494239307E-2</v>
      </c>
      <c r="DC30">
        <v>1</v>
      </c>
      <c r="DD30">
        <v>400.27010000000001</v>
      </c>
      <c r="DE30">
        <v>-0.27049624060188299</v>
      </c>
      <c r="DF30">
        <v>5.0450867187792098E-2</v>
      </c>
      <c r="DG30">
        <v>-1</v>
      </c>
      <c r="DH30">
        <v>124.99475</v>
      </c>
      <c r="DI30">
        <v>-0.106508035118306</v>
      </c>
      <c r="DJ30">
        <v>0.10538352575236801</v>
      </c>
      <c r="DK30">
        <v>1</v>
      </c>
      <c r="DL30">
        <v>2</v>
      </c>
      <c r="DM30">
        <v>2</v>
      </c>
      <c r="DN30" t="s">
        <v>354</v>
      </c>
      <c r="DO30">
        <v>2.7328999999999999</v>
      </c>
      <c r="DP30">
        <v>2.76939</v>
      </c>
      <c r="DQ30">
        <v>9.8717799999999994E-2</v>
      </c>
      <c r="DR30">
        <v>9.7635399999999997E-2</v>
      </c>
      <c r="DS30">
        <v>8.8361599999999998E-2</v>
      </c>
      <c r="DT30">
        <v>8.2534800000000005E-2</v>
      </c>
      <c r="DU30">
        <v>26366.7</v>
      </c>
      <c r="DV30">
        <v>27875.3</v>
      </c>
      <c r="DW30">
        <v>27373.3</v>
      </c>
      <c r="DX30">
        <v>28987.5</v>
      </c>
      <c r="DY30">
        <v>32894.199999999997</v>
      </c>
      <c r="DZ30">
        <v>35441.599999999999</v>
      </c>
      <c r="EA30">
        <v>36598</v>
      </c>
      <c r="EB30">
        <v>39316.6</v>
      </c>
      <c r="EC30">
        <v>1.8856999999999999</v>
      </c>
      <c r="ED30">
        <v>2.0851799999999998</v>
      </c>
      <c r="EE30">
        <v>4.4316099999999997E-2</v>
      </c>
      <c r="EF30">
        <v>0</v>
      </c>
      <c r="EG30">
        <v>17.825800000000001</v>
      </c>
      <c r="EH30">
        <v>999.9</v>
      </c>
      <c r="EI30">
        <v>49.664000000000001</v>
      </c>
      <c r="EJ30">
        <v>25.952000000000002</v>
      </c>
      <c r="EK30">
        <v>16.484999999999999</v>
      </c>
      <c r="EL30">
        <v>61.689799999999998</v>
      </c>
      <c r="EM30">
        <v>23.3614</v>
      </c>
      <c r="EN30">
        <v>1</v>
      </c>
      <c r="EO30">
        <v>-0.38367400000000002</v>
      </c>
      <c r="EP30">
        <v>1.2246699999999999</v>
      </c>
      <c r="EQ30">
        <v>19.9468</v>
      </c>
      <c r="ER30">
        <v>5.2171399999999997</v>
      </c>
      <c r="ES30">
        <v>11.9261</v>
      </c>
      <c r="ET30">
        <v>4.9555999999999996</v>
      </c>
      <c r="EU30">
        <v>3.2978499999999999</v>
      </c>
      <c r="EV30">
        <v>67.5</v>
      </c>
      <c r="EW30">
        <v>132.5</v>
      </c>
      <c r="EX30">
        <v>4661</v>
      </c>
      <c r="EY30">
        <v>9999</v>
      </c>
      <c r="EZ30">
        <v>1.84859</v>
      </c>
      <c r="FA30">
        <v>1.8476999999999999</v>
      </c>
      <c r="FB30">
        <v>1.85348</v>
      </c>
      <c r="FC30">
        <v>1.85751</v>
      </c>
      <c r="FD30">
        <v>1.85222</v>
      </c>
      <c r="FE30">
        <v>1.8522799999999999</v>
      </c>
      <c r="FF30">
        <v>1.8522799999999999</v>
      </c>
      <c r="FG30">
        <v>1.8521000000000001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-3.452</v>
      </c>
      <c r="FV30">
        <v>-9.6699999999999994E-2</v>
      </c>
      <c r="FW30">
        <v>-3.45199999999994</v>
      </c>
      <c r="FX30">
        <v>0</v>
      </c>
      <c r="FY30">
        <v>0</v>
      </c>
      <c r="FZ30">
        <v>0</v>
      </c>
      <c r="GA30">
        <v>-9.6720000000002998E-2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15.5</v>
      </c>
      <c r="GJ30">
        <v>15.4</v>
      </c>
      <c r="GK30">
        <v>1.03149</v>
      </c>
      <c r="GL30">
        <v>2.5512700000000001</v>
      </c>
      <c r="GM30">
        <v>1.4489700000000001</v>
      </c>
      <c r="GN30">
        <v>2.3095699999999999</v>
      </c>
      <c r="GO30">
        <v>1.5466299999999999</v>
      </c>
      <c r="GP30">
        <v>2.4023400000000001</v>
      </c>
      <c r="GQ30">
        <v>28.0594</v>
      </c>
      <c r="GR30">
        <v>14.0182</v>
      </c>
      <c r="GS30">
        <v>18</v>
      </c>
      <c r="GT30">
        <v>388.94600000000003</v>
      </c>
      <c r="GU30">
        <v>638.60599999999999</v>
      </c>
      <c r="GV30">
        <v>17.1829</v>
      </c>
      <c r="GW30">
        <v>22.25</v>
      </c>
      <c r="GX30">
        <v>29.9998</v>
      </c>
      <c r="GY30">
        <v>22.351199999999999</v>
      </c>
      <c r="GZ30">
        <v>22.351099999999999</v>
      </c>
      <c r="HA30">
        <v>20.645</v>
      </c>
      <c r="HB30">
        <v>20</v>
      </c>
      <c r="HC30">
        <v>-30</v>
      </c>
      <c r="HD30">
        <v>17.219100000000001</v>
      </c>
      <c r="HE30">
        <v>400.18099999999998</v>
      </c>
      <c r="HF30">
        <v>0</v>
      </c>
      <c r="HG30">
        <v>100.825</v>
      </c>
      <c r="HH30">
        <v>95.559600000000003</v>
      </c>
    </row>
    <row r="31" spans="1:216" x14ac:dyDescent="0.2">
      <c r="A31">
        <v>13</v>
      </c>
      <c r="B31">
        <v>1689806412</v>
      </c>
      <c r="C31">
        <v>732.90000009536698</v>
      </c>
      <c r="D31" t="s">
        <v>380</v>
      </c>
      <c r="E31" t="s">
        <v>381</v>
      </c>
      <c r="F31" t="s">
        <v>348</v>
      </c>
      <c r="G31" t="s">
        <v>396</v>
      </c>
      <c r="H31" t="s">
        <v>349</v>
      </c>
      <c r="I31" t="s">
        <v>350</v>
      </c>
      <c r="J31" t="s">
        <v>351</v>
      </c>
      <c r="K31" t="s">
        <v>352</v>
      </c>
      <c r="L31">
        <v>1689806412</v>
      </c>
      <c r="M31">
        <f t="shared" si="0"/>
        <v>1.0616376611688814E-3</v>
      </c>
      <c r="N31">
        <f t="shared" si="1"/>
        <v>1.0616376611688814</v>
      </c>
      <c r="O31">
        <f t="shared" si="2"/>
        <v>-0.39346106232206807</v>
      </c>
      <c r="P31">
        <f t="shared" si="3"/>
        <v>399.995</v>
      </c>
      <c r="Q31">
        <f t="shared" si="4"/>
        <v>399.68476074206978</v>
      </c>
      <c r="R31">
        <f t="shared" si="5"/>
        <v>40.526496552444158</v>
      </c>
      <c r="S31">
        <f t="shared" si="6"/>
        <v>40.557953619242497</v>
      </c>
      <c r="T31">
        <f t="shared" si="7"/>
        <v>0.16343985369386807</v>
      </c>
      <c r="U31">
        <f t="shared" si="8"/>
        <v>3.6106722228593311</v>
      </c>
      <c r="V31">
        <f t="shared" si="9"/>
        <v>0.15943826343889134</v>
      </c>
      <c r="W31">
        <f t="shared" si="10"/>
        <v>0.10000028147326093</v>
      </c>
      <c r="X31">
        <f t="shared" si="11"/>
        <v>16.530225996765381</v>
      </c>
      <c r="Y31">
        <f t="shared" si="12"/>
        <v>18.844231571092614</v>
      </c>
      <c r="Z31">
        <f t="shared" si="13"/>
        <v>18.844231571092614</v>
      </c>
      <c r="AA31">
        <f t="shared" si="14"/>
        <v>2.1838363821050768</v>
      </c>
      <c r="AB31">
        <f t="shared" si="15"/>
        <v>69.010282522863932</v>
      </c>
      <c r="AC31">
        <f t="shared" si="16"/>
        <v>1.52101324980605</v>
      </c>
      <c r="AD31">
        <f t="shared" si="17"/>
        <v>2.2040385783120366</v>
      </c>
      <c r="AE31">
        <f t="shared" si="18"/>
        <v>0.66282313229902678</v>
      </c>
      <c r="AF31">
        <f t="shared" si="19"/>
        <v>-46.818220857547672</v>
      </c>
      <c r="AG31">
        <f t="shared" si="20"/>
        <v>28.705992146168594</v>
      </c>
      <c r="AH31">
        <f t="shared" si="21"/>
        <v>1.5808046484595932</v>
      </c>
      <c r="AI31">
        <f t="shared" si="22"/>
        <v>-1.1980661541031168E-3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55055.769333288066</v>
      </c>
      <c r="AO31">
        <f t="shared" si="26"/>
        <v>99.948700000000002</v>
      </c>
      <c r="AP31">
        <f t="shared" si="27"/>
        <v>84.25660410195097</v>
      </c>
      <c r="AQ31">
        <f t="shared" si="28"/>
        <v>0.84299849924962478</v>
      </c>
      <c r="AR31">
        <f t="shared" si="29"/>
        <v>0.16538710355177588</v>
      </c>
      <c r="AS31">
        <v>1689806412</v>
      </c>
      <c r="AT31">
        <v>399.995</v>
      </c>
      <c r="AU31">
        <v>400.02300000000002</v>
      </c>
      <c r="AV31">
        <v>15.0007</v>
      </c>
      <c r="AW31">
        <v>14.0619</v>
      </c>
      <c r="AX31">
        <v>403.447</v>
      </c>
      <c r="AY31">
        <v>15.0975</v>
      </c>
      <c r="AZ31">
        <v>399.995</v>
      </c>
      <c r="BA31">
        <v>101.36499999999999</v>
      </c>
      <c r="BB31">
        <v>3.1151499999999999E-2</v>
      </c>
      <c r="BC31">
        <v>18.991700000000002</v>
      </c>
      <c r="BD31">
        <v>18.619199999999999</v>
      </c>
      <c r="BE31">
        <v>999.9</v>
      </c>
      <c r="BF31">
        <v>0</v>
      </c>
      <c r="BG31">
        <v>0</v>
      </c>
      <c r="BH31">
        <v>9997.5</v>
      </c>
      <c r="BI31">
        <v>0</v>
      </c>
      <c r="BJ31">
        <v>106.04300000000001</v>
      </c>
      <c r="BK31">
        <v>-2.84119E-2</v>
      </c>
      <c r="BL31">
        <v>406.08600000000001</v>
      </c>
      <c r="BM31">
        <v>405.72800000000001</v>
      </c>
      <c r="BN31">
        <v>0.93884100000000004</v>
      </c>
      <c r="BO31">
        <v>400.02300000000002</v>
      </c>
      <c r="BP31">
        <v>14.0619</v>
      </c>
      <c r="BQ31">
        <v>1.5205599999999999</v>
      </c>
      <c r="BR31">
        <v>1.4253899999999999</v>
      </c>
      <c r="BS31">
        <v>13.176500000000001</v>
      </c>
      <c r="BT31">
        <v>12.1905</v>
      </c>
      <c r="BU31">
        <v>99.948700000000002</v>
      </c>
      <c r="BV31">
        <v>0.90005400000000002</v>
      </c>
      <c r="BW31">
        <v>9.9946400000000005E-2</v>
      </c>
      <c r="BX31">
        <v>0</v>
      </c>
      <c r="BY31">
        <v>2.0952000000000002</v>
      </c>
      <c r="BZ31">
        <v>0</v>
      </c>
      <c r="CA31">
        <v>233.84299999999999</v>
      </c>
      <c r="CB31">
        <v>771.55700000000002</v>
      </c>
      <c r="CC31">
        <v>33.186999999999998</v>
      </c>
      <c r="CD31">
        <v>38</v>
      </c>
      <c r="CE31">
        <v>36.25</v>
      </c>
      <c r="CF31">
        <v>36.375</v>
      </c>
      <c r="CG31">
        <v>33.75</v>
      </c>
      <c r="CH31">
        <v>89.96</v>
      </c>
      <c r="CI31">
        <v>9.99</v>
      </c>
      <c r="CJ31">
        <v>0</v>
      </c>
      <c r="CK31">
        <v>1689806420.8</v>
      </c>
      <c r="CL31">
        <v>0</v>
      </c>
      <c r="CM31">
        <v>1689805424.0999999</v>
      </c>
      <c r="CN31" t="s">
        <v>353</v>
      </c>
      <c r="CO31">
        <v>1689805420.0999999</v>
      </c>
      <c r="CP31">
        <v>1689805424.0999999</v>
      </c>
      <c r="CQ31">
        <v>43</v>
      </c>
      <c r="CR31">
        <v>-2.5999999999999999E-2</v>
      </c>
      <c r="CS31">
        <v>8.9999999999999993E-3</v>
      </c>
      <c r="CT31">
        <v>-3.452</v>
      </c>
      <c r="CU31">
        <v>-9.7000000000000003E-2</v>
      </c>
      <c r="CV31">
        <v>405</v>
      </c>
      <c r="CW31">
        <v>15</v>
      </c>
      <c r="CX31">
        <v>0.26</v>
      </c>
      <c r="CY31">
        <v>0.05</v>
      </c>
      <c r="CZ31">
        <v>-0.59518322583719496</v>
      </c>
      <c r="DA31">
        <v>6.1968430051301801E-2</v>
      </c>
      <c r="DB31">
        <v>3.8550283127135598E-2</v>
      </c>
      <c r="DC31">
        <v>1</v>
      </c>
      <c r="DD31">
        <v>399.96814285714299</v>
      </c>
      <c r="DE31">
        <v>-0.113844155844018</v>
      </c>
      <c r="DF31">
        <v>3.2714181742405597E-2</v>
      </c>
      <c r="DG31">
        <v>-1</v>
      </c>
      <c r="DH31">
        <v>99.979690476190498</v>
      </c>
      <c r="DI31">
        <v>-0.13772212298796399</v>
      </c>
      <c r="DJ31">
        <v>7.0811782075623803E-2</v>
      </c>
      <c r="DK31">
        <v>1</v>
      </c>
      <c r="DL31">
        <v>2</v>
      </c>
      <c r="DM31">
        <v>2</v>
      </c>
      <c r="DN31" t="s">
        <v>354</v>
      </c>
      <c r="DO31">
        <v>2.7328899999999998</v>
      </c>
      <c r="DP31">
        <v>2.7692700000000001</v>
      </c>
      <c r="DQ31">
        <v>9.8716200000000004E-2</v>
      </c>
      <c r="DR31">
        <v>9.7598500000000005E-2</v>
      </c>
      <c r="DS31">
        <v>8.81575E-2</v>
      </c>
      <c r="DT31">
        <v>8.2225300000000001E-2</v>
      </c>
      <c r="DU31">
        <v>26369.4</v>
      </c>
      <c r="DV31">
        <v>27878.3</v>
      </c>
      <c r="DW31">
        <v>27376</v>
      </c>
      <c r="DX31">
        <v>28989.3</v>
      </c>
      <c r="DY31">
        <v>32905.199999999997</v>
      </c>
      <c r="DZ31">
        <v>35455.599999999999</v>
      </c>
      <c r="EA31">
        <v>36602</v>
      </c>
      <c r="EB31">
        <v>39318.9</v>
      </c>
      <c r="EC31">
        <v>1.8856999999999999</v>
      </c>
      <c r="ED31">
        <v>2.0865999999999998</v>
      </c>
      <c r="EE31">
        <v>4.9330300000000001E-2</v>
      </c>
      <c r="EF31">
        <v>0</v>
      </c>
      <c r="EG31">
        <v>17.800799999999999</v>
      </c>
      <c r="EH31">
        <v>999.9</v>
      </c>
      <c r="EI31">
        <v>49.573</v>
      </c>
      <c r="EJ31">
        <v>25.920999999999999</v>
      </c>
      <c r="EK31">
        <v>16.424700000000001</v>
      </c>
      <c r="EL31">
        <v>61.919800000000002</v>
      </c>
      <c r="EM31">
        <v>23.349399999999999</v>
      </c>
      <c r="EN31">
        <v>1</v>
      </c>
      <c r="EO31">
        <v>-0.38804899999999998</v>
      </c>
      <c r="EP31">
        <v>1.03921</v>
      </c>
      <c r="EQ31">
        <v>19.953199999999999</v>
      </c>
      <c r="ER31">
        <v>5.2181899999999999</v>
      </c>
      <c r="ES31">
        <v>11.9261</v>
      </c>
      <c r="ET31">
        <v>4.9550999999999998</v>
      </c>
      <c r="EU31">
        <v>3.2978999999999998</v>
      </c>
      <c r="EV31">
        <v>67.599999999999994</v>
      </c>
      <c r="EW31">
        <v>132.5</v>
      </c>
      <c r="EX31">
        <v>4662.5</v>
      </c>
      <c r="EY31">
        <v>9999</v>
      </c>
      <c r="EZ31">
        <v>1.84853</v>
      </c>
      <c r="FA31">
        <v>1.8476900000000001</v>
      </c>
      <c r="FB31">
        <v>1.8534600000000001</v>
      </c>
      <c r="FC31">
        <v>1.8574900000000001</v>
      </c>
      <c r="FD31">
        <v>1.85223</v>
      </c>
      <c r="FE31">
        <v>1.85226</v>
      </c>
      <c r="FF31">
        <v>1.8522700000000001</v>
      </c>
      <c r="FG31">
        <v>1.8520700000000001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-3.452</v>
      </c>
      <c r="FV31">
        <v>-9.6799999999999997E-2</v>
      </c>
      <c r="FW31">
        <v>-3.45199999999994</v>
      </c>
      <c r="FX31">
        <v>0</v>
      </c>
      <c r="FY31">
        <v>0</v>
      </c>
      <c r="FZ31">
        <v>0</v>
      </c>
      <c r="GA31">
        <v>-9.6720000000002998E-2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16.5</v>
      </c>
      <c r="GJ31">
        <v>16.5</v>
      </c>
      <c r="GK31">
        <v>1.03027</v>
      </c>
      <c r="GL31">
        <v>2.5488300000000002</v>
      </c>
      <c r="GM31">
        <v>1.4489700000000001</v>
      </c>
      <c r="GN31">
        <v>2.3059099999999999</v>
      </c>
      <c r="GO31">
        <v>1.5466299999999999</v>
      </c>
      <c r="GP31">
        <v>2.3864700000000001</v>
      </c>
      <c r="GQ31">
        <v>27.9756</v>
      </c>
      <c r="GR31">
        <v>14.009499999999999</v>
      </c>
      <c r="GS31">
        <v>18</v>
      </c>
      <c r="GT31">
        <v>388.61700000000002</v>
      </c>
      <c r="GU31">
        <v>639.25300000000004</v>
      </c>
      <c r="GV31">
        <v>17.508500000000002</v>
      </c>
      <c r="GW31">
        <v>22.2026</v>
      </c>
      <c r="GX31">
        <v>29.999700000000001</v>
      </c>
      <c r="GY31">
        <v>22.3033</v>
      </c>
      <c r="GZ31">
        <v>22.3019</v>
      </c>
      <c r="HA31">
        <v>20.638400000000001</v>
      </c>
      <c r="HB31">
        <v>20</v>
      </c>
      <c r="HC31">
        <v>-30</v>
      </c>
      <c r="HD31">
        <v>17.5123</v>
      </c>
      <c r="HE31">
        <v>399.971</v>
      </c>
      <c r="HF31">
        <v>0</v>
      </c>
      <c r="HG31">
        <v>100.83499999999999</v>
      </c>
      <c r="HH31">
        <v>95.565399999999997</v>
      </c>
    </row>
    <row r="32" spans="1:216" x14ac:dyDescent="0.2">
      <c r="A32">
        <v>14</v>
      </c>
      <c r="B32">
        <v>1689806473</v>
      </c>
      <c r="C32">
        <v>793.90000009536698</v>
      </c>
      <c r="D32" t="s">
        <v>382</v>
      </c>
      <c r="E32" t="s">
        <v>383</v>
      </c>
      <c r="F32" t="s">
        <v>348</v>
      </c>
      <c r="G32" t="s">
        <v>396</v>
      </c>
      <c r="H32" t="s">
        <v>349</v>
      </c>
      <c r="I32" t="s">
        <v>350</v>
      </c>
      <c r="J32" t="s">
        <v>351</v>
      </c>
      <c r="K32" t="s">
        <v>352</v>
      </c>
      <c r="L32">
        <v>1689806473</v>
      </c>
      <c r="M32">
        <f t="shared" si="0"/>
        <v>1.0529877263556608E-3</v>
      </c>
      <c r="N32">
        <f t="shared" si="1"/>
        <v>1.0529877263556608</v>
      </c>
      <c r="O32">
        <f t="shared" si="2"/>
        <v>-0.8312065035042191</v>
      </c>
      <c r="P32">
        <f t="shared" si="3"/>
        <v>400.05</v>
      </c>
      <c r="Q32">
        <f t="shared" si="4"/>
        <v>404.17666540815179</v>
      </c>
      <c r="R32">
        <f t="shared" si="5"/>
        <v>40.979765416738601</v>
      </c>
      <c r="S32">
        <f t="shared" si="6"/>
        <v>40.561359816285005</v>
      </c>
      <c r="T32">
        <f t="shared" si="7"/>
        <v>0.16146201141480165</v>
      </c>
      <c r="U32">
        <f t="shared" si="8"/>
        <v>3.61432626519461</v>
      </c>
      <c r="V32">
        <f t="shared" si="9"/>
        <v>0.15755928427475829</v>
      </c>
      <c r="W32">
        <f t="shared" si="10"/>
        <v>9.8817340208228424E-2</v>
      </c>
      <c r="X32">
        <f t="shared" si="11"/>
        <v>12.363051632693336</v>
      </c>
      <c r="Y32">
        <f t="shared" si="12"/>
        <v>18.811857134000608</v>
      </c>
      <c r="Z32">
        <f t="shared" si="13"/>
        <v>18.811857134000608</v>
      </c>
      <c r="AA32">
        <f t="shared" si="14"/>
        <v>2.1794230965711785</v>
      </c>
      <c r="AB32">
        <f t="shared" si="15"/>
        <v>68.759775575676983</v>
      </c>
      <c r="AC32">
        <f t="shared" si="16"/>
        <v>1.5141589585312298</v>
      </c>
      <c r="AD32">
        <f t="shared" si="17"/>
        <v>2.2020999135821016</v>
      </c>
      <c r="AE32">
        <f t="shared" si="18"/>
        <v>0.66526413803994866</v>
      </c>
      <c r="AF32">
        <f t="shared" si="19"/>
        <v>-46.436758732284638</v>
      </c>
      <c r="AG32">
        <f t="shared" si="20"/>
        <v>32.295918574053609</v>
      </c>
      <c r="AH32">
        <f t="shared" si="21"/>
        <v>1.776275339565546</v>
      </c>
      <c r="AI32">
        <f t="shared" si="22"/>
        <v>-1.5131859721506657E-3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55138.095694154763</v>
      </c>
      <c r="AO32">
        <f t="shared" si="26"/>
        <v>74.7453</v>
      </c>
      <c r="AP32">
        <f t="shared" si="27"/>
        <v>63.010767934038</v>
      </c>
      <c r="AQ32">
        <f t="shared" si="28"/>
        <v>0.84300642226384803</v>
      </c>
      <c r="AR32">
        <f t="shared" si="29"/>
        <v>0.16540239496922665</v>
      </c>
      <c r="AS32">
        <v>1689806473</v>
      </c>
      <c r="AT32">
        <v>400.05</v>
      </c>
      <c r="AU32">
        <v>399.68200000000002</v>
      </c>
      <c r="AV32">
        <v>14.9339</v>
      </c>
      <c r="AW32">
        <v>14.002800000000001</v>
      </c>
      <c r="AX32">
        <v>403.50200000000001</v>
      </c>
      <c r="AY32">
        <v>15.0306</v>
      </c>
      <c r="AZ32">
        <v>400.04399999999998</v>
      </c>
      <c r="BA32">
        <v>101.36</v>
      </c>
      <c r="BB32">
        <v>3.0725700000000002E-2</v>
      </c>
      <c r="BC32">
        <v>18.977599999999999</v>
      </c>
      <c r="BD32">
        <v>18.6052</v>
      </c>
      <c r="BE32">
        <v>999.9</v>
      </c>
      <c r="BF32">
        <v>0</v>
      </c>
      <c r="BG32">
        <v>0</v>
      </c>
      <c r="BH32">
        <v>10013.1</v>
      </c>
      <c r="BI32">
        <v>0</v>
      </c>
      <c r="BJ32">
        <v>101.67</v>
      </c>
      <c r="BK32">
        <v>0.36846899999999999</v>
      </c>
      <c r="BL32">
        <v>406.11500000000001</v>
      </c>
      <c r="BM32">
        <v>405.358</v>
      </c>
      <c r="BN32">
        <v>0.93110099999999996</v>
      </c>
      <c r="BO32">
        <v>399.68200000000002</v>
      </c>
      <c r="BP32">
        <v>14.002800000000001</v>
      </c>
      <c r="BQ32">
        <v>1.51369</v>
      </c>
      <c r="BR32">
        <v>1.4193199999999999</v>
      </c>
      <c r="BS32">
        <v>13.107200000000001</v>
      </c>
      <c r="BT32">
        <v>12.1256</v>
      </c>
      <c r="BU32">
        <v>74.7453</v>
      </c>
      <c r="BV32">
        <v>0.89977200000000002</v>
      </c>
      <c r="BW32">
        <v>0.100228</v>
      </c>
      <c r="BX32">
        <v>0</v>
      </c>
      <c r="BY32">
        <v>2.5291000000000001</v>
      </c>
      <c r="BZ32">
        <v>0</v>
      </c>
      <c r="CA32">
        <v>190.09700000000001</v>
      </c>
      <c r="CB32">
        <v>576.95500000000004</v>
      </c>
      <c r="CC32">
        <v>32.875</v>
      </c>
      <c r="CD32">
        <v>37.75</v>
      </c>
      <c r="CE32">
        <v>35.936999999999998</v>
      </c>
      <c r="CF32">
        <v>36.125</v>
      </c>
      <c r="CG32">
        <v>33.436999999999998</v>
      </c>
      <c r="CH32">
        <v>67.25</v>
      </c>
      <c r="CI32">
        <v>7.49</v>
      </c>
      <c r="CJ32">
        <v>0</v>
      </c>
      <c r="CK32">
        <v>1689806482</v>
      </c>
      <c r="CL32">
        <v>0</v>
      </c>
      <c r="CM32">
        <v>1689805424.0999999</v>
      </c>
      <c r="CN32" t="s">
        <v>353</v>
      </c>
      <c r="CO32">
        <v>1689805420.0999999</v>
      </c>
      <c r="CP32">
        <v>1689805424.0999999</v>
      </c>
      <c r="CQ32">
        <v>43</v>
      </c>
      <c r="CR32">
        <v>-2.5999999999999999E-2</v>
      </c>
      <c r="CS32">
        <v>8.9999999999999993E-3</v>
      </c>
      <c r="CT32">
        <v>-3.452</v>
      </c>
      <c r="CU32">
        <v>-9.7000000000000003E-2</v>
      </c>
      <c r="CV32">
        <v>405</v>
      </c>
      <c r="CW32">
        <v>15</v>
      </c>
      <c r="CX32">
        <v>0.26</v>
      </c>
      <c r="CY32">
        <v>0.05</v>
      </c>
      <c r="CZ32">
        <v>-0.93963816441186399</v>
      </c>
      <c r="DA32">
        <v>-0.40799207896026801</v>
      </c>
      <c r="DB32">
        <v>8.7709688771610894E-2</v>
      </c>
      <c r="DC32">
        <v>1</v>
      </c>
      <c r="DD32">
        <v>399.71550000000002</v>
      </c>
      <c r="DE32">
        <v>-0.134526315789748</v>
      </c>
      <c r="DF32">
        <v>4.46279060678407E-2</v>
      </c>
      <c r="DG32">
        <v>-1</v>
      </c>
      <c r="DH32">
        <v>75.003614999999996</v>
      </c>
      <c r="DI32">
        <v>-9.2640836677176808E-3</v>
      </c>
      <c r="DJ32">
        <v>0.12860488433570499</v>
      </c>
      <c r="DK32">
        <v>1</v>
      </c>
      <c r="DL32">
        <v>2</v>
      </c>
      <c r="DM32">
        <v>2</v>
      </c>
      <c r="DN32" t="s">
        <v>354</v>
      </c>
      <c r="DO32">
        <v>2.7330999999999999</v>
      </c>
      <c r="DP32">
        <v>2.7689900000000001</v>
      </c>
      <c r="DQ32">
        <v>9.8733100000000004E-2</v>
      </c>
      <c r="DR32">
        <v>9.75414E-2</v>
      </c>
      <c r="DS32">
        <v>8.7878499999999998E-2</v>
      </c>
      <c r="DT32">
        <v>8.1979700000000003E-2</v>
      </c>
      <c r="DU32">
        <v>26371.5</v>
      </c>
      <c r="DV32">
        <v>27882.7</v>
      </c>
      <c r="DW32">
        <v>27378.400000000001</v>
      </c>
      <c r="DX32">
        <v>28991.9</v>
      </c>
      <c r="DY32">
        <v>32917.9</v>
      </c>
      <c r="DZ32">
        <v>35468</v>
      </c>
      <c r="EA32">
        <v>36604.9</v>
      </c>
      <c r="EB32">
        <v>39322.199999999997</v>
      </c>
      <c r="EC32">
        <v>1.8862699999999999</v>
      </c>
      <c r="ED32">
        <v>2.0875699999999999</v>
      </c>
      <c r="EE32">
        <v>4.8968900000000003E-2</v>
      </c>
      <c r="EF32">
        <v>0</v>
      </c>
      <c r="EG32">
        <v>17.7927</v>
      </c>
      <c r="EH32">
        <v>999.9</v>
      </c>
      <c r="EI32">
        <v>49.481000000000002</v>
      </c>
      <c r="EJ32">
        <v>25.881</v>
      </c>
      <c r="EK32">
        <v>16.3568</v>
      </c>
      <c r="EL32">
        <v>61.879899999999999</v>
      </c>
      <c r="EM32">
        <v>23.181100000000001</v>
      </c>
      <c r="EN32">
        <v>1</v>
      </c>
      <c r="EO32">
        <v>-0.39148100000000002</v>
      </c>
      <c r="EP32">
        <v>1.1573899999999999</v>
      </c>
      <c r="EQ32">
        <v>19.949400000000001</v>
      </c>
      <c r="ER32">
        <v>5.2195400000000003</v>
      </c>
      <c r="ES32">
        <v>11.925800000000001</v>
      </c>
      <c r="ET32">
        <v>4.9554</v>
      </c>
      <c r="EU32">
        <v>3.2978299999999998</v>
      </c>
      <c r="EV32">
        <v>67.599999999999994</v>
      </c>
      <c r="EW32">
        <v>132.5</v>
      </c>
      <c r="EX32">
        <v>4663.8</v>
      </c>
      <c r="EY32">
        <v>9999</v>
      </c>
      <c r="EZ32">
        <v>1.84846</v>
      </c>
      <c r="FA32">
        <v>1.8475699999999999</v>
      </c>
      <c r="FB32">
        <v>1.8533500000000001</v>
      </c>
      <c r="FC32">
        <v>1.85744</v>
      </c>
      <c r="FD32">
        <v>1.85212</v>
      </c>
      <c r="FE32">
        <v>1.8521799999999999</v>
      </c>
      <c r="FF32">
        <v>1.85216</v>
      </c>
      <c r="FG32">
        <v>1.85199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-3.452</v>
      </c>
      <c r="FV32">
        <v>-9.6699999999999994E-2</v>
      </c>
      <c r="FW32">
        <v>-3.45199999999994</v>
      </c>
      <c r="FX32">
        <v>0</v>
      </c>
      <c r="FY32">
        <v>0</v>
      </c>
      <c r="FZ32">
        <v>0</v>
      </c>
      <c r="GA32">
        <v>-9.6720000000002998E-2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17.5</v>
      </c>
      <c r="GJ32">
        <v>17.5</v>
      </c>
      <c r="GK32">
        <v>1.03027</v>
      </c>
      <c r="GL32">
        <v>2.5488300000000002</v>
      </c>
      <c r="GM32">
        <v>1.4489700000000001</v>
      </c>
      <c r="GN32">
        <v>2.3095699999999999</v>
      </c>
      <c r="GO32">
        <v>1.5466299999999999</v>
      </c>
      <c r="GP32">
        <v>2.3950200000000001</v>
      </c>
      <c r="GQ32">
        <v>27.8919</v>
      </c>
      <c r="GR32">
        <v>14.0007</v>
      </c>
      <c r="GS32">
        <v>18</v>
      </c>
      <c r="GT32">
        <v>388.54599999999999</v>
      </c>
      <c r="GU32">
        <v>639.49699999999996</v>
      </c>
      <c r="GV32">
        <v>17.336400000000001</v>
      </c>
      <c r="GW32">
        <v>22.152699999999999</v>
      </c>
      <c r="GX32">
        <v>29.9999</v>
      </c>
      <c r="GY32">
        <v>22.253900000000002</v>
      </c>
      <c r="GZ32">
        <v>22.252600000000001</v>
      </c>
      <c r="HA32">
        <v>20.625299999999999</v>
      </c>
      <c r="HB32">
        <v>20</v>
      </c>
      <c r="HC32">
        <v>-30</v>
      </c>
      <c r="HD32">
        <v>17.348600000000001</v>
      </c>
      <c r="HE32">
        <v>399.62</v>
      </c>
      <c r="HF32">
        <v>0</v>
      </c>
      <c r="HG32">
        <v>100.84399999999999</v>
      </c>
      <c r="HH32">
        <v>95.573499999999996</v>
      </c>
    </row>
    <row r="33" spans="1:216" x14ac:dyDescent="0.2">
      <c r="A33">
        <v>15</v>
      </c>
      <c r="B33">
        <v>1689806534</v>
      </c>
      <c r="C33">
        <v>854.90000009536698</v>
      </c>
      <c r="D33" t="s">
        <v>384</v>
      </c>
      <c r="E33" t="s">
        <v>385</v>
      </c>
      <c r="F33" t="s">
        <v>348</v>
      </c>
      <c r="G33" t="s">
        <v>396</v>
      </c>
      <c r="H33" t="s">
        <v>349</v>
      </c>
      <c r="I33" t="s">
        <v>350</v>
      </c>
      <c r="J33" t="s">
        <v>351</v>
      </c>
      <c r="K33" t="s">
        <v>352</v>
      </c>
      <c r="L33">
        <v>1689806534</v>
      </c>
      <c r="M33">
        <f t="shared" si="0"/>
        <v>1.0746008516678816E-3</v>
      </c>
      <c r="N33">
        <f t="shared" si="1"/>
        <v>1.0746008516678816</v>
      </c>
      <c r="O33">
        <f t="shared" si="2"/>
        <v>-1.0215246780847056</v>
      </c>
      <c r="P33">
        <f t="shared" si="3"/>
        <v>400.04</v>
      </c>
      <c r="Q33">
        <f t="shared" si="4"/>
        <v>405.90800578159934</v>
      </c>
      <c r="R33">
        <f t="shared" si="5"/>
        <v>41.155686838212361</v>
      </c>
      <c r="S33">
        <f t="shared" si="6"/>
        <v>40.560719986431998</v>
      </c>
      <c r="T33">
        <f t="shared" si="7"/>
        <v>0.16391796908583336</v>
      </c>
      <c r="U33">
        <f t="shared" si="8"/>
        <v>3.612367384528187</v>
      </c>
      <c r="V33">
        <f t="shared" si="9"/>
        <v>0.15989508189496215</v>
      </c>
      <c r="W33">
        <f t="shared" si="10"/>
        <v>0.10028764341432586</v>
      </c>
      <c r="X33">
        <f t="shared" si="11"/>
        <v>9.9563786031079733</v>
      </c>
      <c r="Y33">
        <f t="shared" si="12"/>
        <v>18.804521489134558</v>
      </c>
      <c r="Z33">
        <f t="shared" si="13"/>
        <v>18.804521489134558</v>
      </c>
      <c r="AA33">
        <f t="shared" si="14"/>
        <v>2.1784241883483757</v>
      </c>
      <c r="AB33">
        <f t="shared" si="15"/>
        <v>68.504628581061624</v>
      </c>
      <c r="AC33">
        <f t="shared" si="16"/>
        <v>1.5093973759974399</v>
      </c>
      <c r="AD33">
        <f t="shared" si="17"/>
        <v>2.2033509373915776</v>
      </c>
      <c r="AE33">
        <f t="shared" si="18"/>
        <v>0.66902681235093575</v>
      </c>
      <c r="AF33">
        <f t="shared" si="19"/>
        <v>-47.389897558553578</v>
      </c>
      <c r="AG33">
        <f t="shared" si="20"/>
        <v>35.479255961309107</v>
      </c>
      <c r="AH33">
        <f t="shared" si="21"/>
        <v>1.952434777356961</v>
      </c>
      <c r="AI33">
        <f t="shared" si="22"/>
        <v>-1.8282167795362625E-3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55093.607242391954</v>
      </c>
      <c r="AO33">
        <f t="shared" si="26"/>
        <v>60.2029</v>
      </c>
      <c r="AP33">
        <f t="shared" si="27"/>
        <v>50.750744685548177</v>
      </c>
      <c r="AQ33">
        <f t="shared" si="28"/>
        <v>0.84299501661129572</v>
      </c>
      <c r="AR33">
        <f t="shared" si="29"/>
        <v>0.16538038205980066</v>
      </c>
      <c r="AS33">
        <v>1689806534</v>
      </c>
      <c r="AT33">
        <v>400.04</v>
      </c>
      <c r="AU33">
        <v>399.50900000000001</v>
      </c>
      <c r="AV33">
        <v>14.886799999999999</v>
      </c>
      <c r="AW33">
        <v>13.9367</v>
      </c>
      <c r="AX33">
        <v>403.49200000000002</v>
      </c>
      <c r="AY33">
        <v>14.983499999999999</v>
      </c>
      <c r="AZ33">
        <v>400.11</v>
      </c>
      <c r="BA33">
        <v>101.36</v>
      </c>
      <c r="BB33">
        <v>3.1660800000000003E-2</v>
      </c>
      <c r="BC33">
        <v>18.986699999999999</v>
      </c>
      <c r="BD33">
        <v>18.615400000000001</v>
      </c>
      <c r="BE33">
        <v>999.9</v>
      </c>
      <c r="BF33">
        <v>0</v>
      </c>
      <c r="BG33">
        <v>0</v>
      </c>
      <c r="BH33">
        <v>10005</v>
      </c>
      <c r="BI33">
        <v>0</v>
      </c>
      <c r="BJ33">
        <v>96.071100000000001</v>
      </c>
      <c r="BK33">
        <v>0.53131099999999998</v>
      </c>
      <c r="BL33">
        <v>406.08600000000001</v>
      </c>
      <c r="BM33">
        <v>405.15600000000001</v>
      </c>
      <c r="BN33">
        <v>0.95011699999999999</v>
      </c>
      <c r="BO33">
        <v>399.50900000000001</v>
      </c>
      <c r="BP33">
        <v>13.9367</v>
      </c>
      <c r="BQ33">
        <v>1.50892</v>
      </c>
      <c r="BR33">
        <v>1.41262</v>
      </c>
      <c r="BS33">
        <v>13.0589</v>
      </c>
      <c r="BT33">
        <v>12.053800000000001</v>
      </c>
      <c r="BU33">
        <v>60.2029</v>
      </c>
      <c r="BV33">
        <v>0.90015000000000001</v>
      </c>
      <c r="BW33">
        <v>9.98497E-2</v>
      </c>
      <c r="BX33">
        <v>0</v>
      </c>
      <c r="BY33">
        <v>2.1745999999999999</v>
      </c>
      <c r="BZ33">
        <v>0</v>
      </c>
      <c r="CA33">
        <v>164.62700000000001</v>
      </c>
      <c r="CB33">
        <v>464.75099999999998</v>
      </c>
      <c r="CC33">
        <v>32.561999999999998</v>
      </c>
      <c r="CD33">
        <v>37.5</v>
      </c>
      <c r="CE33">
        <v>35.625</v>
      </c>
      <c r="CF33">
        <v>35.936999999999998</v>
      </c>
      <c r="CG33">
        <v>33.186999999999998</v>
      </c>
      <c r="CH33">
        <v>54.19</v>
      </c>
      <c r="CI33">
        <v>6.01</v>
      </c>
      <c r="CJ33">
        <v>0</v>
      </c>
      <c r="CK33">
        <v>1689806542.5999999</v>
      </c>
      <c r="CL33">
        <v>0</v>
      </c>
      <c r="CM33">
        <v>1689805424.0999999</v>
      </c>
      <c r="CN33" t="s">
        <v>353</v>
      </c>
      <c r="CO33">
        <v>1689805420.0999999</v>
      </c>
      <c r="CP33">
        <v>1689805424.0999999</v>
      </c>
      <c r="CQ33">
        <v>43</v>
      </c>
      <c r="CR33">
        <v>-2.5999999999999999E-2</v>
      </c>
      <c r="CS33">
        <v>8.9999999999999993E-3</v>
      </c>
      <c r="CT33">
        <v>-3.452</v>
      </c>
      <c r="CU33">
        <v>-9.7000000000000003E-2</v>
      </c>
      <c r="CV33">
        <v>405</v>
      </c>
      <c r="CW33">
        <v>15</v>
      </c>
      <c r="CX33">
        <v>0.26</v>
      </c>
      <c r="CY33">
        <v>0.05</v>
      </c>
      <c r="CZ33">
        <v>-1.19815824113285</v>
      </c>
      <c r="DA33">
        <v>-0.16629231596418301</v>
      </c>
      <c r="DB33">
        <v>3.5481359414045101E-2</v>
      </c>
      <c r="DC33">
        <v>1</v>
      </c>
      <c r="DD33">
        <v>399.50542857142898</v>
      </c>
      <c r="DE33">
        <v>-0.128415584415527</v>
      </c>
      <c r="DF33">
        <v>2.4210527872471601E-2</v>
      </c>
      <c r="DG33">
        <v>-1</v>
      </c>
      <c r="DH33">
        <v>60.020214285714303</v>
      </c>
      <c r="DI33">
        <v>-0.37834398870890701</v>
      </c>
      <c r="DJ33">
        <v>0.16992738024763099</v>
      </c>
      <c r="DK33">
        <v>1</v>
      </c>
      <c r="DL33">
        <v>2</v>
      </c>
      <c r="DM33">
        <v>2</v>
      </c>
      <c r="DN33" t="s">
        <v>354</v>
      </c>
      <c r="DO33">
        <v>2.7333500000000002</v>
      </c>
      <c r="DP33">
        <v>2.7698499999999999</v>
      </c>
      <c r="DQ33">
        <v>9.8743499999999998E-2</v>
      </c>
      <c r="DR33">
        <v>9.7521300000000005E-2</v>
      </c>
      <c r="DS33">
        <v>8.7688299999999997E-2</v>
      </c>
      <c r="DT33">
        <v>8.1708699999999995E-2</v>
      </c>
      <c r="DU33">
        <v>26372.799999999999</v>
      </c>
      <c r="DV33">
        <v>27885.5</v>
      </c>
      <c r="DW33">
        <v>27379.8</v>
      </c>
      <c r="DX33">
        <v>28993.8</v>
      </c>
      <c r="DY33">
        <v>32927.1</v>
      </c>
      <c r="DZ33">
        <v>35480.800000000003</v>
      </c>
      <c r="EA33">
        <v>36607.4</v>
      </c>
      <c r="EB33">
        <v>39324.9</v>
      </c>
      <c r="EC33">
        <v>1.8866000000000001</v>
      </c>
      <c r="ED33">
        <v>2.0889199999999999</v>
      </c>
      <c r="EE33">
        <v>5.0324899999999999E-2</v>
      </c>
      <c r="EF33">
        <v>0</v>
      </c>
      <c r="EG33">
        <v>17.7804</v>
      </c>
      <c r="EH33">
        <v>999.9</v>
      </c>
      <c r="EI33">
        <v>49.39</v>
      </c>
      <c r="EJ33">
        <v>25.850999999999999</v>
      </c>
      <c r="EK33">
        <v>16.297000000000001</v>
      </c>
      <c r="EL33">
        <v>62.019799999999996</v>
      </c>
      <c r="EM33">
        <v>23.273199999999999</v>
      </c>
      <c r="EN33">
        <v>1</v>
      </c>
      <c r="EO33">
        <v>-0.39526699999999998</v>
      </c>
      <c r="EP33">
        <v>0.97671799999999998</v>
      </c>
      <c r="EQ33">
        <v>19.955500000000001</v>
      </c>
      <c r="ER33">
        <v>5.2172900000000002</v>
      </c>
      <c r="ES33">
        <v>11.925800000000001</v>
      </c>
      <c r="ET33">
        <v>4.9554499999999999</v>
      </c>
      <c r="EU33">
        <v>3.2975500000000002</v>
      </c>
      <c r="EV33">
        <v>67.599999999999994</v>
      </c>
      <c r="EW33">
        <v>132.5</v>
      </c>
      <c r="EX33">
        <v>4665.3</v>
      </c>
      <c r="EY33">
        <v>9999</v>
      </c>
      <c r="EZ33">
        <v>1.8484</v>
      </c>
      <c r="FA33">
        <v>1.84751</v>
      </c>
      <c r="FB33">
        <v>1.8532900000000001</v>
      </c>
      <c r="FC33">
        <v>1.85731</v>
      </c>
      <c r="FD33">
        <v>1.85206</v>
      </c>
      <c r="FE33">
        <v>1.8521000000000001</v>
      </c>
      <c r="FF33">
        <v>1.8521000000000001</v>
      </c>
      <c r="FG33">
        <v>1.8519399999999999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-3.452</v>
      </c>
      <c r="FV33">
        <v>-9.6699999999999994E-2</v>
      </c>
      <c r="FW33">
        <v>-3.45199999999994</v>
      </c>
      <c r="FX33">
        <v>0</v>
      </c>
      <c r="FY33">
        <v>0</v>
      </c>
      <c r="FZ33">
        <v>0</v>
      </c>
      <c r="GA33">
        <v>-9.6720000000002998E-2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18.600000000000001</v>
      </c>
      <c r="GJ33">
        <v>18.5</v>
      </c>
      <c r="GK33">
        <v>1.03027</v>
      </c>
      <c r="GL33">
        <v>2.5549300000000001</v>
      </c>
      <c r="GM33">
        <v>1.4489700000000001</v>
      </c>
      <c r="GN33">
        <v>2.3071299999999999</v>
      </c>
      <c r="GO33">
        <v>1.5466299999999999</v>
      </c>
      <c r="GP33">
        <v>2.4218799999999998</v>
      </c>
      <c r="GQ33">
        <v>27.8291</v>
      </c>
      <c r="GR33">
        <v>14.0007</v>
      </c>
      <c r="GS33">
        <v>18</v>
      </c>
      <c r="GT33">
        <v>388.35500000000002</v>
      </c>
      <c r="GU33">
        <v>640.06100000000004</v>
      </c>
      <c r="GV33">
        <v>17.551600000000001</v>
      </c>
      <c r="GW33">
        <v>22.1038</v>
      </c>
      <c r="GX33">
        <v>29.9998</v>
      </c>
      <c r="GY33">
        <v>22.2041</v>
      </c>
      <c r="GZ33">
        <v>22.202100000000002</v>
      </c>
      <c r="HA33">
        <v>20.616800000000001</v>
      </c>
      <c r="HB33">
        <v>20</v>
      </c>
      <c r="HC33">
        <v>-30</v>
      </c>
      <c r="HD33">
        <v>17.556899999999999</v>
      </c>
      <c r="HE33">
        <v>399.35300000000001</v>
      </c>
      <c r="HF33">
        <v>0</v>
      </c>
      <c r="HG33">
        <v>100.85</v>
      </c>
      <c r="HH33">
        <v>95.580100000000002</v>
      </c>
    </row>
    <row r="34" spans="1:216" x14ac:dyDescent="0.2">
      <c r="A34">
        <v>16</v>
      </c>
      <c r="B34">
        <v>1689806595</v>
      </c>
      <c r="C34">
        <v>915.90000009536698</v>
      </c>
      <c r="D34" t="s">
        <v>386</v>
      </c>
      <c r="E34" t="s">
        <v>387</v>
      </c>
      <c r="F34" t="s">
        <v>348</v>
      </c>
      <c r="G34" t="s">
        <v>396</v>
      </c>
      <c r="H34" t="s">
        <v>349</v>
      </c>
      <c r="I34" t="s">
        <v>350</v>
      </c>
      <c r="J34" t="s">
        <v>351</v>
      </c>
      <c r="K34" t="s">
        <v>352</v>
      </c>
      <c r="L34">
        <v>1689806595</v>
      </c>
      <c r="M34">
        <f t="shared" si="0"/>
        <v>1.0675271873069679E-3</v>
      </c>
      <c r="N34">
        <f t="shared" si="1"/>
        <v>1.0675271873069678</v>
      </c>
      <c r="O34">
        <f t="shared" si="2"/>
        <v>-1.0761678294445349</v>
      </c>
      <c r="P34">
        <f t="shared" si="3"/>
        <v>399.98099999999999</v>
      </c>
      <c r="Q34">
        <f t="shared" si="4"/>
        <v>406.50725351650374</v>
      </c>
      <c r="R34">
        <f t="shared" si="5"/>
        <v>41.219039077562392</v>
      </c>
      <c r="S34">
        <f t="shared" si="6"/>
        <v>40.557289757224801</v>
      </c>
      <c r="T34">
        <f t="shared" si="7"/>
        <v>0.16166977537387023</v>
      </c>
      <c r="U34">
        <f t="shared" si="8"/>
        <v>3.607367622424583</v>
      </c>
      <c r="V34">
        <f t="shared" si="9"/>
        <v>0.15774977866863144</v>
      </c>
      <c r="W34">
        <f t="shared" si="10"/>
        <v>9.8937891299410802E-2</v>
      </c>
      <c r="X34">
        <f t="shared" si="11"/>
        <v>8.3159658922728159</v>
      </c>
      <c r="Y34">
        <f t="shared" si="12"/>
        <v>18.786407277739428</v>
      </c>
      <c r="Z34">
        <f t="shared" si="13"/>
        <v>18.786407277739428</v>
      </c>
      <c r="AA34">
        <f t="shared" si="14"/>
        <v>2.1759592622951858</v>
      </c>
      <c r="AB34">
        <f t="shared" si="15"/>
        <v>68.227502675258975</v>
      </c>
      <c r="AC34">
        <f t="shared" si="16"/>
        <v>1.5022221142560799</v>
      </c>
      <c r="AD34">
        <f t="shared" si="17"/>
        <v>2.2017838193582655</v>
      </c>
      <c r="AE34">
        <f t="shared" si="18"/>
        <v>0.67373714803910589</v>
      </c>
      <c r="AF34">
        <f t="shared" si="19"/>
        <v>-47.077948960237286</v>
      </c>
      <c r="AG34">
        <f t="shared" si="20"/>
        <v>36.735932798144397</v>
      </c>
      <c r="AH34">
        <f t="shared" si="21"/>
        <v>2.0240849951014805</v>
      </c>
      <c r="AI34">
        <f t="shared" si="22"/>
        <v>-1.9652747185929798E-3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54986.755301450256</v>
      </c>
      <c r="AO34">
        <f t="shared" si="26"/>
        <v>50.2911</v>
      </c>
      <c r="AP34">
        <f t="shared" si="27"/>
        <v>42.394527280970372</v>
      </c>
      <c r="AQ34">
        <f t="shared" si="28"/>
        <v>0.84298270033803935</v>
      </c>
      <c r="AR34">
        <f t="shared" si="29"/>
        <v>0.16535661165241597</v>
      </c>
      <c r="AS34">
        <v>1689806595</v>
      </c>
      <c r="AT34">
        <v>399.98099999999999</v>
      </c>
      <c r="AU34">
        <v>399.39800000000002</v>
      </c>
      <c r="AV34">
        <v>14.815099999999999</v>
      </c>
      <c r="AW34">
        <v>13.8706</v>
      </c>
      <c r="AX34">
        <v>403.43299999999999</v>
      </c>
      <c r="AY34">
        <v>14.911799999999999</v>
      </c>
      <c r="AZ34">
        <v>399.86200000000002</v>
      </c>
      <c r="BA34">
        <v>101.366</v>
      </c>
      <c r="BB34">
        <v>3.2040800000000001E-2</v>
      </c>
      <c r="BC34">
        <v>18.975300000000001</v>
      </c>
      <c r="BD34">
        <v>18.6142</v>
      </c>
      <c r="BE34">
        <v>999.9</v>
      </c>
      <c r="BF34">
        <v>0</v>
      </c>
      <c r="BG34">
        <v>0</v>
      </c>
      <c r="BH34">
        <v>9983.75</v>
      </c>
      <c r="BI34">
        <v>0</v>
      </c>
      <c r="BJ34">
        <v>93.736900000000006</v>
      </c>
      <c r="BK34">
        <v>0.58316000000000001</v>
      </c>
      <c r="BL34">
        <v>405.99599999999998</v>
      </c>
      <c r="BM34">
        <v>405.01600000000002</v>
      </c>
      <c r="BN34">
        <v>0.94451300000000005</v>
      </c>
      <c r="BO34">
        <v>399.39800000000002</v>
      </c>
      <c r="BP34">
        <v>13.8706</v>
      </c>
      <c r="BQ34">
        <v>1.5017400000000001</v>
      </c>
      <c r="BR34">
        <v>1.4059999999999999</v>
      </c>
      <c r="BS34">
        <v>12.985900000000001</v>
      </c>
      <c r="BT34">
        <v>11.9825</v>
      </c>
      <c r="BU34">
        <v>50.2911</v>
      </c>
      <c r="BV34">
        <v>0.90049400000000002</v>
      </c>
      <c r="BW34">
        <v>9.9505899999999994E-2</v>
      </c>
      <c r="BX34">
        <v>0</v>
      </c>
      <c r="BY34">
        <v>2.3721000000000001</v>
      </c>
      <c r="BZ34">
        <v>0</v>
      </c>
      <c r="CA34">
        <v>147.31399999999999</v>
      </c>
      <c r="CB34">
        <v>388.27</v>
      </c>
      <c r="CC34">
        <v>32.25</v>
      </c>
      <c r="CD34">
        <v>37.25</v>
      </c>
      <c r="CE34">
        <v>35.375</v>
      </c>
      <c r="CF34">
        <v>35.75</v>
      </c>
      <c r="CG34">
        <v>32.936999999999998</v>
      </c>
      <c r="CH34">
        <v>45.29</v>
      </c>
      <c r="CI34">
        <v>5</v>
      </c>
      <c r="CJ34">
        <v>0</v>
      </c>
      <c r="CK34">
        <v>1689806603.8</v>
      </c>
      <c r="CL34">
        <v>0</v>
      </c>
      <c r="CM34">
        <v>1689805424.0999999</v>
      </c>
      <c r="CN34" t="s">
        <v>353</v>
      </c>
      <c r="CO34">
        <v>1689805420.0999999</v>
      </c>
      <c r="CP34">
        <v>1689805424.0999999</v>
      </c>
      <c r="CQ34">
        <v>43</v>
      </c>
      <c r="CR34">
        <v>-2.5999999999999999E-2</v>
      </c>
      <c r="CS34">
        <v>8.9999999999999993E-3</v>
      </c>
      <c r="CT34">
        <v>-3.452</v>
      </c>
      <c r="CU34">
        <v>-9.7000000000000003E-2</v>
      </c>
      <c r="CV34">
        <v>405</v>
      </c>
      <c r="CW34">
        <v>15</v>
      </c>
      <c r="CX34">
        <v>0.26</v>
      </c>
      <c r="CY34">
        <v>0.05</v>
      </c>
      <c r="CZ34">
        <v>-1.3656027177297001</v>
      </c>
      <c r="DA34">
        <v>-0.107365671312946</v>
      </c>
      <c r="DB34">
        <v>4.5652387759663599E-2</v>
      </c>
      <c r="DC34">
        <v>1</v>
      </c>
      <c r="DD34">
        <v>399.39619047618999</v>
      </c>
      <c r="DE34">
        <v>-0.16020779220678999</v>
      </c>
      <c r="DF34">
        <v>3.1778427914627899E-2</v>
      </c>
      <c r="DG34">
        <v>-1</v>
      </c>
      <c r="DH34">
        <v>49.993609999999997</v>
      </c>
      <c r="DI34">
        <v>-5.8556170023126602E-2</v>
      </c>
      <c r="DJ34">
        <v>0.100045973931988</v>
      </c>
      <c r="DK34">
        <v>1</v>
      </c>
      <c r="DL34">
        <v>2</v>
      </c>
      <c r="DM34">
        <v>2</v>
      </c>
      <c r="DN34" t="s">
        <v>354</v>
      </c>
      <c r="DO34">
        <v>2.7326800000000002</v>
      </c>
      <c r="DP34">
        <v>2.7700399999999998</v>
      </c>
      <c r="DQ34">
        <v>9.8750599999999994E-2</v>
      </c>
      <c r="DR34">
        <v>9.75187E-2</v>
      </c>
      <c r="DS34">
        <v>8.7398199999999995E-2</v>
      </c>
      <c r="DT34">
        <v>8.1442399999999998E-2</v>
      </c>
      <c r="DU34">
        <v>26373.8</v>
      </c>
      <c r="DV34">
        <v>27887.8</v>
      </c>
      <c r="DW34">
        <v>27380.9</v>
      </c>
      <c r="DX34">
        <v>28995.9</v>
      </c>
      <c r="DY34">
        <v>32939</v>
      </c>
      <c r="DZ34">
        <v>35493.800000000003</v>
      </c>
      <c r="EA34">
        <v>36608.9</v>
      </c>
      <c r="EB34">
        <v>39327.800000000003</v>
      </c>
      <c r="EC34">
        <v>1.8863300000000001</v>
      </c>
      <c r="ED34">
        <v>2.0899700000000001</v>
      </c>
      <c r="EE34">
        <v>5.0060500000000001E-2</v>
      </c>
      <c r="EF34">
        <v>0</v>
      </c>
      <c r="EG34">
        <v>17.7835</v>
      </c>
      <c r="EH34">
        <v>999.9</v>
      </c>
      <c r="EI34">
        <v>49.286000000000001</v>
      </c>
      <c r="EJ34">
        <v>25.831</v>
      </c>
      <c r="EK34">
        <v>16.242999999999999</v>
      </c>
      <c r="EL34">
        <v>62.219799999999999</v>
      </c>
      <c r="EM34">
        <v>23.525600000000001</v>
      </c>
      <c r="EN34">
        <v>1</v>
      </c>
      <c r="EO34">
        <v>-0.39905200000000002</v>
      </c>
      <c r="EP34">
        <v>1.0708</v>
      </c>
      <c r="EQ34">
        <v>19.953600000000002</v>
      </c>
      <c r="ER34">
        <v>5.2172900000000002</v>
      </c>
      <c r="ES34">
        <v>11.9229</v>
      </c>
      <c r="ET34">
        <v>4.9549000000000003</v>
      </c>
      <c r="EU34">
        <v>3.2975699999999999</v>
      </c>
      <c r="EV34">
        <v>67.599999999999994</v>
      </c>
      <c r="EW34">
        <v>132.5</v>
      </c>
      <c r="EX34">
        <v>4666.6000000000004</v>
      </c>
      <c r="EY34">
        <v>9999</v>
      </c>
      <c r="EZ34">
        <v>1.8484</v>
      </c>
      <c r="FA34">
        <v>1.8475200000000001</v>
      </c>
      <c r="FB34">
        <v>1.8532999999999999</v>
      </c>
      <c r="FC34">
        <v>1.8573200000000001</v>
      </c>
      <c r="FD34">
        <v>1.8520300000000001</v>
      </c>
      <c r="FE34">
        <v>1.8521000000000001</v>
      </c>
      <c r="FF34">
        <v>1.8521000000000001</v>
      </c>
      <c r="FG34">
        <v>1.8519099999999999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-3.452</v>
      </c>
      <c r="FV34">
        <v>-9.6699999999999994E-2</v>
      </c>
      <c r="FW34">
        <v>-3.45199999999994</v>
      </c>
      <c r="FX34">
        <v>0</v>
      </c>
      <c r="FY34">
        <v>0</v>
      </c>
      <c r="FZ34">
        <v>0</v>
      </c>
      <c r="GA34">
        <v>-9.6720000000002998E-2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19.600000000000001</v>
      </c>
      <c r="GJ34">
        <v>19.5</v>
      </c>
      <c r="GK34">
        <v>1.03027</v>
      </c>
      <c r="GL34">
        <v>2.5500500000000001</v>
      </c>
      <c r="GM34">
        <v>1.4477500000000001</v>
      </c>
      <c r="GN34">
        <v>2.3071299999999999</v>
      </c>
      <c r="GO34">
        <v>1.5466299999999999</v>
      </c>
      <c r="GP34">
        <v>2.4230999999999998</v>
      </c>
      <c r="GQ34">
        <v>27.766400000000001</v>
      </c>
      <c r="GR34">
        <v>14.0007</v>
      </c>
      <c r="GS34">
        <v>18</v>
      </c>
      <c r="GT34">
        <v>387.86500000000001</v>
      </c>
      <c r="GU34">
        <v>640.32100000000003</v>
      </c>
      <c r="GV34">
        <v>17.432099999999998</v>
      </c>
      <c r="GW34">
        <v>22.0517</v>
      </c>
      <c r="GX34">
        <v>29.999700000000001</v>
      </c>
      <c r="GY34">
        <v>22.151599999999998</v>
      </c>
      <c r="GZ34">
        <v>22.148900000000001</v>
      </c>
      <c r="HA34">
        <v>20.617699999999999</v>
      </c>
      <c r="HB34">
        <v>20</v>
      </c>
      <c r="HC34">
        <v>-30</v>
      </c>
      <c r="HD34">
        <v>17.4434</v>
      </c>
      <c r="HE34">
        <v>399.53500000000003</v>
      </c>
      <c r="HF34">
        <v>0</v>
      </c>
      <c r="HG34">
        <v>100.854</v>
      </c>
      <c r="HH34">
        <v>95.587100000000007</v>
      </c>
    </row>
    <row r="35" spans="1:216" x14ac:dyDescent="0.2">
      <c r="A35">
        <v>17</v>
      </c>
      <c r="B35">
        <v>1689806656</v>
      </c>
      <c r="C35">
        <v>976.90000009536698</v>
      </c>
      <c r="D35" t="s">
        <v>388</v>
      </c>
      <c r="E35" t="s">
        <v>389</v>
      </c>
      <c r="F35" t="s">
        <v>348</v>
      </c>
      <c r="G35" t="s">
        <v>396</v>
      </c>
      <c r="H35" t="s">
        <v>349</v>
      </c>
      <c r="I35" t="s">
        <v>350</v>
      </c>
      <c r="J35" t="s">
        <v>351</v>
      </c>
      <c r="K35" t="s">
        <v>352</v>
      </c>
      <c r="L35">
        <v>1689806656</v>
      </c>
      <c r="M35">
        <f t="shared" si="0"/>
        <v>1.0925414056433267E-3</v>
      </c>
      <c r="N35">
        <f t="shared" si="1"/>
        <v>1.0925414056433267</v>
      </c>
      <c r="O35">
        <f t="shared" si="2"/>
        <v>-1.2621219418088665</v>
      </c>
      <c r="P35">
        <f t="shared" si="3"/>
        <v>399.92399999999998</v>
      </c>
      <c r="Q35">
        <f t="shared" si="4"/>
        <v>408.04892406728948</v>
      </c>
      <c r="R35">
        <f t="shared" si="5"/>
        <v>41.375245157027763</v>
      </c>
      <c r="S35">
        <f t="shared" si="6"/>
        <v>40.551396090559194</v>
      </c>
      <c r="T35">
        <f t="shared" si="7"/>
        <v>0.16513976158446736</v>
      </c>
      <c r="U35">
        <f t="shared" si="8"/>
        <v>3.607367622424583</v>
      </c>
      <c r="V35">
        <f t="shared" si="9"/>
        <v>0.16105197751361414</v>
      </c>
      <c r="W35">
        <f t="shared" si="10"/>
        <v>0.10101632925063866</v>
      </c>
      <c r="X35">
        <f t="shared" si="11"/>
        <v>4.9762460593818538</v>
      </c>
      <c r="Y35">
        <f t="shared" si="12"/>
        <v>18.754655503542757</v>
      </c>
      <c r="Z35">
        <f t="shared" si="13"/>
        <v>18.754655503542757</v>
      </c>
      <c r="AA35">
        <f t="shared" si="14"/>
        <v>2.1716444786657076</v>
      </c>
      <c r="AB35">
        <f t="shared" si="15"/>
        <v>67.997993638091884</v>
      </c>
      <c r="AC35">
        <f t="shared" si="16"/>
        <v>1.4962252845847999</v>
      </c>
      <c r="AD35">
        <f t="shared" si="17"/>
        <v>2.2003962242595159</v>
      </c>
      <c r="AE35">
        <f t="shared" si="18"/>
        <v>0.67541919408090778</v>
      </c>
      <c r="AF35">
        <f t="shared" si="19"/>
        <v>-48.18107598887071</v>
      </c>
      <c r="AG35">
        <f t="shared" si="20"/>
        <v>40.94677857521053</v>
      </c>
      <c r="AH35">
        <f t="shared" si="21"/>
        <v>2.2556100097251686</v>
      </c>
      <c r="AI35">
        <f t="shared" si="22"/>
        <v>-2.4413445531550337E-3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54988.657467285593</v>
      </c>
      <c r="AO35">
        <f t="shared" si="26"/>
        <v>30.087599999999998</v>
      </c>
      <c r="AP35">
        <f t="shared" si="27"/>
        <v>25.363876797607176</v>
      </c>
      <c r="AQ35">
        <f t="shared" si="28"/>
        <v>0.84300099700897302</v>
      </c>
      <c r="AR35">
        <f t="shared" si="29"/>
        <v>0.16539192422731805</v>
      </c>
      <c r="AS35">
        <v>1689806656</v>
      </c>
      <c r="AT35">
        <v>399.92399999999998</v>
      </c>
      <c r="AU35">
        <v>399.18299999999999</v>
      </c>
      <c r="AV35">
        <v>14.756</v>
      </c>
      <c r="AW35">
        <v>13.789400000000001</v>
      </c>
      <c r="AX35">
        <v>403.37599999999998</v>
      </c>
      <c r="AY35">
        <v>14.8527</v>
      </c>
      <c r="AZ35">
        <v>399.899</v>
      </c>
      <c r="BA35">
        <v>101.366</v>
      </c>
      <c r="BB35">
        <v>3.1755800000000001E-2</v>
      </c>
      <c r="BC35">
        <v>18.965199999999999</v>
      </c>
      <c r="BD35">
        <v>18.617100000000001</v>
      </c>
      <c r="BE35">
        <v>999.9</v>
      </c>
      <c r="BF35">
        <v>0</v>
      </c>
      <c r="BG35">
        <v>0</v>
      </c>
      <c r="BH35">
        <v>9983.75</v>
      </c>
      <c r="BI35">
        <v>0</v>
      </c>
      <c r="BJ35">
        <v>99.661000000000001</v>
      </c>
      <c r="BK35">
        <v>0.74008200000000002</v>
      </c>
      <c r="BL35">
        <v>405.91300000000001</v>
      </c>
      <c r="BM35">
        <v>404.76499999999999</v>
      </c>
      <c r="BN35">
        <v>0.96656200000000003</v>
      </c>
      <c r="BO35">
        <v>399.18299999999999</v>
      </c>
      <c r="BP35">
        <v>13.789400000000001</v>
      </c>
      <c r="BQ35">
        <v>1.49576</v>
      </c>
      <c r="BR35">
        <v>1.39778</v>
      </c>
      <c r="BS35">
        <v>12.924899999999999</v>
      </c>
      <c r="BT35">
        <v>11.893599999999999</v>
      </c>
      <c r="BU35">
        <v>30.087599999999998</v>
      </c>
      <c r="BV35">
        <v>0.90005400000000002</v>
      </c>
      <c r="BW35">
        <v>9.9946400000000005E-2</v>
      </c>
      <c r="BX35">
        <v>0</v>
      </c>
      <c r="BY35">
        <v>2.2629999999999999</v>
      </c>
      <c r="BZ35">
        <v>0</v>
      </c>
      <c r="CA35">
        <v>119.83</v>
      </c>
      <c r="CB35">
        <v>232.262</v>
      </c>
      <c r="CC35">
        <v>31.937000000000001</v>
      </c>
      <c r="CD35">
        <v>37</v>
      </c>
      <c r="CE35">
        <v>35.061999999999998</v>
      </c>
      <c r="CF35">
        <v>35.436999999999998</v>
      </c>
      <c r="CG35">
        <v>32.686999999999998</v>
      </c>
      <c r="CH35">
        <v>27.08</v>
      </c>
      <c r="CI35">
        <v>3.01</v>
      </c>
      <c r="CJ35">
        <v>0</v>
      </c>
      <c r="CK35">
        <v>1689806665</v>
      </c>
      <c r="CL35">
        <v>0</v>
      </c>
      <c r="CM35">
        <v>1689805424.0999999</v>
      </c>
      <c r="CN35" t="s">
        <v>353</v>
      </c>
      <c r="CO35">
        <v>1689805420.0999999</v>
      </c>
      <c r="CP35">
        <v>1689805424.0999999</v>
      </c>
      <c r="CQ35">
        <v>43</v>
      </c>
      <c r="CR35">
        <v>-2.5999999999999999E-2</v>
      </c>
      <c r="CS35">
        <v>8.9999999999999993E-3</v>
      </c>
      <c r="CT35">
        <v>-3.452</v>
      </c>
      <c r="CU35">
        <v>-9.7000000000000003E-2</v>
      </c>
      <c r="CV35">
        <v>405</v>
      </c>
      <c r="CW35">
        <v>15</v>
      </c>
      <c r="CX35">
        <v>0.26</v>
      </c>
      <c r="CY35">
        <v>0.05</v>
      </c>
      <c r="CZ35">
        <v>-1.7460130848292399</v>
      </c>
      <c r="DA35">
        <v>0.45165347824917101</v>
      </c>
      <c r="DB35">
        <v>7.5361460389592794E-2</v>
      </c>
      <c r="DC35">
        <v>1</v>
      </c>
      <c r="DD35">
        <v>399.10457142857098</v>
      </c>
      <c r="DE35">
        <v>2.64155844158501E-2</v>
      </c>
      <c r="DF35">
        <v>2.9072276809905099E-2</v>
      </c>
      <c r="DG35">
        <v>-1</v>
      </c>
      <c r="DH35">
        <v>29.984594999999999</v>
      </c>
      <c r="DI35">
        <v>0.111753163396455</v>
      </c>
      <c r="DJ35">
        <v>0.15837896790609499</v>
      </c>
      <c r="DK35">
        <v>1</v>
      </c>
      <c r="DL35">
        <v>2</v>
      </c>
      <c r="DM35">
        <v>2</v>
      </c>
      <c r="DN35" t="s">
        <v>354</v>
      </c>
      <c r="DO35">
        <v>2.7328700000000001</v>
      </c>
      <c r="DP35">
        <v>2.7697600000000002</v>
      </c>
      <c r="DQ35">
        <v>9.8755899999999994E-2</v>
      </c>
      <c r="DR35">
        <v>9.7494999999999998E-2</v>
      </c>
      <c r="DS35">
        <v>8.7159100000000003E-2</v>
      </c>
      <c r="DT35">
        <v>8.1109200000000006E-2</v>
      </c>
      <c r="DU35">
        <v>26376.799999999999</v>
      </c>
      <c r="DV35">
        <v>27891</v>
      </c>
      <c r="DW35">
        <v>27383.8</v>
      </c>
      <c r="DX35">
        <v>28998.2</v>
      </c>
      <c r="DY35">
        <v>32951.599999999999</v>
      </c>
      <c r="DZ35">
        <v>35509.5</v>
      </c>
      <c r="EA35">
        <v>36613.4</v>
      </c>
      <c r="EB35">
        <v>39331</v>
      </c>
      <c r="EC35">
        <v>1.88713</v>
      </c>
      <c r="ED35">
        <v>2.0916800000000002</v>
      </c>
      <c r="EE35">
        <v>5.1543100000000001E-2</v>
      </c>
      <c r="EF35">
        <v>0</v>
      </c>
      <c r="EG35">
        <v>17.761900000000001</v>
      </c>
      <c r="EH35">
        <v>999.9</v>
      </c>
      <c r="EI35">
        <v>49.176000000000002</v>
      </c>
      <c r="EJ35">
        <v>25.78</v>
      </c>
      <c r="EK35">
        <v>16.1586</v>
      </c>
      <c r="EL35">
        <v>61.639800000000001</v>
      </c>
      <c r="EM35">
        <v>23.465499999999999</v>
      </c>
      <c r="EN35">
        <v>1</v>
      </c>
      <c r="EO35">
        <v>-0.40453800000000001</v>
      </c>
      <c r="EP35">
        <v>0.73673500000000003</v>
      </c>
      <c r="EQ35">
        <v>19.965599999999998</v>
      </c>
      <c r="ER35">
        <v>5.2190899999999996</v>
      </c>
      <c r="ES35">
        <v>11.923999999999999</v>
      </c>
      <c r="ET35">
        <v>4.9554999999999998</v>
      </c>
      <c r="EU35">
        <v>3.2976999999999999</v>
      </c>
      <c r="EV35">
        <v>67.599999999999994</v>
      </c>
      <c r="EW35">
        <v>132.5</v>
      </c>
      <c r="EX35">
        <v>4668.1000000000004</v>
      </c>
      <c r="EY35">
        <v>9999</v>
      </c>
      <c r="EZ35">
        <v>1.8484799999999999</v>
      </c>
      <c r="FA35">
        <v>1.8476300000000001</v>
      </c>
      <c r="FB35">
        <v>1.8533599999999999</v>
      </c>
      <c r="FC35">
        <v>1.85745</v>
      </c>
      <c r="FD35">
        <v>1.85212</v>
      </c>
      <c r="FE35">
        <v>1.8522400000000001</v>
      </c>
      <c r="FF35">
        <v>1.85222</v>
      </c>
      <c r="FG35">
        <v>1.85198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-3.452</v>
      </c>
      <c r="FV35">
        <v>-9.6699999999999994E-2</v>
      </c>
      <c r="FW35">
        <v>-3.45199999999994</v>
      </c>
      <c r="FX35">
        <v>0</v>
      </c>
      <c r="FY35">
        <v>0</v>
      </c>
      <c r="FZ35">
        <v>0</v>
      </c>
      <c r="GA35">
        <v>-9.6720000000002998E-2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20.6</v>
      </c>
      <c r="GJ35">
        <v>20.5</v>
      </c>
      <c r="GK35">
        <v>1.02905</v>
      </c>
      <c r="GL35">
        <v>2.5524900000000001</v>
      </c>
      <c r="GM35">
        <v>1.4489700000000001</v>
      </c>
      <c r="GN35">
        <v>2.3071299999999999</v>
      </c>
      <c r="GO35">
        <v>1.5466299999999999</v>
      </c>
      <c r="GP35">
        <v>2.4243199999999998</v>
      </c>
      <c r="GQ35">
        <v>27.703700000000001</v>
      </c>
      <c r="GR35">
        <v>13.991899999999999</v>
      </c>
      <c r="GS35">
        <v>18</v>
      </c>
      <c r="GT35">
        <v>387.80900000000003</v>
      </c>
      <c r="GU35">
        <v>641.01800000000003</v>
      </c>
      <c r="GV35">
        <v>17.7378</v>
      </c>
      <c r="GW35">
        <v>21.987100000000002</v>
      </c>
      <c r="GX35">
        <v>29.999400000000001</v>
      </c>
      <c r="GY35">
        <v>22.089500000000001</v>
      </c>
      <c r="GZ35">
        <v>22.084499999999998</v>
      </c>
      <c r="HA35">
        <v>20.6084</v>
      </c>
      <c r="HB35">
        <v>20</v>
      </c>
      <c r="HC35">
        <v>-30</v>
      </c>
      <c r="HD35">
        <v>17.764399999999998</v>
      </c>
      <c r="HE35">
        <v>399.16199999999998</v>
      </c>
      <c r="HF35">
        <v>0</v>
      </c>
      <c r="HG35">
        <v>100.866</v>
      </c>
      <c r="HH35">
        <v>95.594800000000006</v>
      </c>
    </row>
    <row r="36" spans="1:216" x14ac:dyDescent="0.2">
      <c r="A36">
        <v>18</v>
      </c>
      <c r="B36">
        <v>1689806717</v>
      </c>
      <c r="C36">
        <v>1037.9000000953699</v>
      </c>
      <c r="D36" t="s">
        <v>390</v>
      </c>
      <c r="E36" t="s">
        <v>391</v>
      </c>
      <c r="F36" t="s">
        <v>348</v>
      </c>
      <c r="G36" t="s">
        <v>396</v>
      </c>
      <c r="H36" t="s">
        <v>349</v>
      </c>
      <c r="I36" t="s">
        <v>350</v>
      </c>
      <c r="J36" t="s">
        <v>351</v>
      </c>
      <c r="K36" t="s">
        <v>352</v>
      </c>
      <c r="L36">
        <v>1689806717</v>
      </c>
      <c r="M36">
        <f t="shared" si="0"/>
        <v>1.144279411709294E-3</v>
      </c>
      <c r="N36">
        <f t="shared" si="1"/>
        <v>1.144279411709294</v>
      </c>
      <c r="O36">
        <f t="shared" si="2"/>
        <v>-1.6396128345713759</v>
      </c>
      <c r="P36">
        <f t="shared" si="3"/>
        <v>400.00900000000001</v>
      </c>
      <c r="Q36">
        <f t="shared" si="4"/>
        <v>411.33189617883056</v>
      </c>
      <c r="R36">
        <f t="shared" si="5"/>
        <v>41.70721249283509</v>
      </c>
      <c r="S36">
        <f t="shared" si="6"/>
        <v>40.559121519701606</v>
      </c>
      <c r="T36">
        <f t="shared" si="7"/>
        <v>0.1698087492688424</v>
      </c>
      <c r="U36">
        <f t="shared" si="8"/>
        <v>3.60489778421567</v>
      </c>
      <c r="V36">
        <f t="shared" si="9"/>
        <v>0.16548692794925332</v>
      </c>
      <c r="W36">
        <f t="shared" si="10"/>
        <v>0.10380846687275444</v>
      </c>
      <c r="X36">
        <f t="shared" si="11"/>
        <v>3.3021437670541087</v>
      </c>
      <c r="Y36">
        <f t="shared" si="12"/>
        <v>18.761732519184019</v>
      </c>
      <c r="Z36">
        <f t="shared" si="13"/>
        <v>18.761732519184019</v>
      </c>
      <c r="AA36">
        <f t="shared" si="14"/>
        <v>2.1726055318662643</v>
      </c>
      <c r="AB36">
        <f t="shared" si="15"/>
        <v>67.337133547710678</v>
      </c>
      <c r="AC36">
        <f t="shared" si="16"/>
        <v>1.48413640092104</v>
      </c>
      <c r="AD36">
        <f t="shared" si="17"/>
        <v>2.2040385783120366</v>
      </c>
      <c r="AE36">
        <f t="shared" si="18"/>
        <v>0.68846913094522422</v>
      </c>
      <c r="AF36">
        <f t="shared" si="19"/>
        <v>-50.462722056379867</v>
      </c>
      <c r="AG36">
        <f t="shared" si="20"/>
        <v>44.69354733484149</v>
      </c>
      <c r="AH36">
        <f t="shared" si="21"/>
        <v>2.4641179997524802</v>
      </c>
      <c r="AI36">
        <f t="shared" si="22"/>
        <v>-2.9129547317907623E-3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54929.731648606044</v>
      </c>
      <c r="AO36">
        <f t="shared" si="26"/>
        <v>19.964400000000001</v>
      </c>
      <c r="AP36">
        <f t="shared" si="27"/>
        <v>16.830109226452908</v>
      </c>
      <c r="AQ36">
        <f t="shared" si="28"/>
        <v>0.84300601202404812</v>
      </c>
      <c r="AR36">
        <f t="shared" si="29"/>
        <v>0.16540160320641284</v>
      </c>
      <c r="AS36">
        <v>1689806717</v>
      </c>
      <c r="AT36">
        <v>400.00900000000001</v>
      </c>
      <c r="AU36">
        <v>398.94799999999998</v>
      </c>
      <c r="AV36">
        <v>14.6371</v>
      </c>
      <c r="AW36">
        <v>13.6249</v>
      </c>
      <c r="AX36">
        <v>403.46100000000001</v>
      </c>
      <c r="AY36">
        <v>14.7339</v>
      </c>
      <c r="AZ36">
        <v>400.01600000000002</v>
      </c>
      <c r="BA36">
        <v>101.364</v>
      </c>
      <c r="BB36">
        <v>3.1522399999999999E-2</v>
      </c>
      <c r="BC36">
        <v>18.991700000000002</v>
      </c>
      <c r="BD36">
        <v>18.647099999999998</v>
      </c>
      <c r="BE36">
        <v>999.9</v>
      </c>
      <c r="BF36">
        <v>0</v>
      </c>
      <c r="BG36">
        <v>0</v>
      </c>
      <c r="BH36">
        <v>9973.75</v>
      </c>
      <c r="BI36">
        <v>0</v>
      </c>
      <c r="BJ36">
        <v>91.676000000000002</v>
      </c>
      <c r="BK36">
        <v>1.0602400000000001</v>
      </c>
      <c r="BL36">
        <v>405.95100000000002</v>
      </c>
      <c r="BM36">
        <v>404.459</v>
      </c>
      <c r="BN36">
        <v>1.0121899999999999</v>
      </c>
      <c r="BO36">
        <v>398.94799999999998</v>
      </c>
      <c r="BP36">
        <v>13.6249</v>
      </c>
      <c r="BQ36">
        <v>1.48367</v>
      </c>
      <c r="BR36">
        <v>1.38107</v>
      </c>
      <c r="BS36">
        <v>12.8009</v>
      </c>
      <c r="BT36">
        <v>11.711399999999999</v>
      </c>
      <c r="BU36">
        <v>19.964400000000001</v>
      </c>
      <c r="BV36">
        <v>0.89968000000000004</v>
      </c>
      <c r="BW36">
        <v>0.10032000000000001</v>
      </c>
      <c r="BX36">
        <v>0</v>
      </c>
      <c r="BY36">
        <v>2.2953000000000001</v>
      </c>
      <c r="BZ36">
        <v>0</v>
      </c>
      <c r="CA36">
        <v>103.726</v>
      </c>
      <c r="CB36">
        <v>154.1</v>
      </c>
      <c r="CC36">
        <v>31.687000000000001</v>
      </c>
      <c r="CD36">
        <v>36.75</v>
      </c>
      <c r="CE36">
        <v>34.811999999999998</v>
      </c>
      <c r="CF36">
        <v>35.25</v>
      </c>
      <c r="CG36">
        <v>32.436999999999998</v>
      </c>
      <c r="CH36">
        <v>17.96</v>
      </c>
      <c r="CI36">
        <v>2</v>
      </c>
      <c r="CJ36">
        <v>0</v>
      </c>
      <c r="CK36">
        <v>1689806725.5999999</v>
      </c>
      <c r="CL36">
        <v>0</v>
      </c>
      <c r="CM36">
        <v>1689805424.0999999</v>
      </c>
      <c r="CN36" t="s">
        <v>353</v>
      </c>
      <c r="CO36">
        <v>1689805420.0999999</v>
      </c>
      <c r="CP36">
        <v>1689805424.0999999</v>
      </c>
      <c r="CQ36">
        <v>43</v>
      </c>
      <c r="CR36">
        <v>-2.5999999999999999E-2</v>
      </c>
      <c r="CS36">
        <v>8.9999999999999993E-3</v>
      </c>
      <c r="CT36">
        <v>-3.452</v>
      </c>
      <c r="CU36">
        <v>-9.7000000000000003E-2</v>
      </c>
      <c r="CV36">
        <v>405</v>
      </c>
      <c r="CW36">
        <v>15</v>
      </c>
      <c r="CX36">
        <v>0.26</v>
      </c>
      <c r="CY36">
        <v>0.05</v>
      </c>
      <c r="CZ36">
        <v>-1.9640036320605201</v>
      </c>
      <c r="DA36">
        <v>-5.1011762142437703E-2</v>
      </c>
      <c r="DB36">
        <v>3.8461780287943802E-2</v>
      </c>
      <c r="DC36">
        <v>1</v>
      </c>
      <c r="DD36">
        <v>398.94625000000002</v>
      </c>
      <c r="DE36">
        <v>-0.175624060149773</v>
      </c>
      <c r="DF36">
        <v>3.1096422623843E-2</v>
      </c>
      <c r="DG36">
        <v>-1</v>
      </c>
      <c r="DH36">
        <v>20.013728571428601</v>
      </c>
      <c r="DI36">
        <v>8.7468611615723002E-2</v>
      </c>
      <c r="DJ36">
        <v>0.119453872917968</v>
      </c>
      <c r="DK36">
        <v>1</v>
      </c>
      <c r="DL36">
        <v>2</v>
      </c>
      <c r="DM36">
        <v>2</v>
      </c>
      <c r="DN36" t="s">
        <v>354</v>
      </c>
      <c r="DO36">
        <v>2.73332</v>
      </c>
      <c r="DP36">
        <v>2.7694399999999999</v>
      </c>
      <c r="DQ36">
        <v>9.8788500000000001E-2</v>
      </c>
      <c r="DR36">
        <v>9.7467399999999996E-2</v>
      </c>
      <c r="DS36">
        <v>8.6663900000000002E-2</v>
      </c>
      <c r="DT36">
        <v>8.0418199999999995E-2</v>
      </c>
      <c r="DU36">
        <v>26380.3</v>
      </c>
      <c r="DV36">
        <v>27896.9</v>
      </c>
      <c r="DW36">
        <v>27388.1</v>
      </c>
      <c r="DX36">
        <v>29003.1</v>
      </c>
      <c r="DY36">
        <v>32974.9</v>
      </c>
      <c r="DZ36">
        <v>35541.9</v>
      </c>
      <c r="EA36">
        <v>36619.199999999997</v>
      </c>
      <c r="EB36">
        <v>39337.5</v>
      </c>
      <c r="EC36">
        <v>1.88768</v>
      </c>
      <c r="ED36">
        <v>2.09232</v>
      </c>
      <c r="EE36">
        <v>5.3837900000000001E-2</v>
      </c>
      <c r="EF36">
        <v>0</v>
      </c>
      <c r="EG36">
        <v>17.753799999999998</v>
      </c>
      <c r="EH36">
        <v>999.9</v>
      </c>
      <c r="EI36">
        <v>48.944000000000003</v>
      </c>
      <c r="EJ36">
        <v>25.74</v>
      </c>
      <c r="EK36">
        <v>16.043800000000001</v>
      </c>
      <c r="EL36">
        <v>62.1098</v>
      </c>
      <c r="EM36">
        <v>23.313300000000002</v>
      </c>
      <c r="EN36">
        <v>1</v>
      </c>
      <c r="EO36">
        <v>-0.41153699999999999</v>
      </c>
      <c r="EP36">
        <v>0.62126099999999995</v>
      </c>
      <c r="EQ36">
        <v>19.968800000000002</v>
      </c>
      <c r="ER36">
        <v>5.2198399999999996</v>
      </c>
      <c r="ES36">
        <v>11.9237</v>
      </c>
      <c r="ET36">
        <v>4.9556500000000003</v>
      </c>
      <c r="EU36">
        <v>3.2976700000000001</v>
      </c>
      <c r="EV36">
        <v>67.599999999999994</v>
      </c>
      <c r="EW36">
        <v>132.5</v>
      </c>
      <c r="EX36">
        <v>4669.3</v>
      </c>
      <c r="EY36">
        <v>9999</v>
      </c>
      <c r="EZ36">
        <v>1.8483000000000001</v>
      </c>
      <c r="FA36">
        <v>1.8473900000000001</v>
      </c>
      <c r="FB36">
        <v>1.8532</v>
      </c>
      <c r="FC36">
        <v>1.8573</v>
      </c>
      <c r="FD36">
        <v>1.8519600000000001</v>
      </c>
      <c r="FE36">
        <v>1.85206</v>
      </c>
      <c r="FF36">
        <v>1.8520300000000001</v>
      </c>
      <c r="FG36">
        <v>1.85181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-3.452</v>
      </c>
      <c r="FV36">
        <v>-9.6799999999999997E-2</v>
      </c>
      <c r="FW36">
        <v>-3.45199999999994</v>
      </c>
      <c r="FX36">
        <v>0</v>
      </c>
      <c r="FY36">
        <v>0</v>
      </c>
      <c r="FZ36">
        <v>0</v>
      </c>
      <c r="GA36">
        <v>-9.6720000000002998E-2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21.6</v>
      </c>
      <c r="GJ36">
        <v>21.5</v>
      </c>
      <c r="GK36">
        <v>1.02783</v>
      </c>
      <c r="GL36">
        <v>2.5671400000000002</v>
      </c>
      <c r="GM36">
        <v>1.4477500000000001</v>
      </c>
      <c r="GN36">
        <v>2.2985799999999998</v>
      </c>
      <c r="GO36">
        <v>1.5466299999999999</v>
      </c>
      <c r="GP36">
        <v>2.4536099999999998</v>
      </c>
      <c r="GQ36">
        <v>27.536799999999999</v>
      </c>
      <c r="GR36">
        <v>13.991899999999999</v>
      </c>
      <c r="GS36">
        <v>18</v>
      </c>
      <c r="GT36">
        <v>387.51100000000002</v>
      </c>
      <c r="GU36">
        <v>640.56500000000005</v>
      </c>
      <c r="GV36">
        <v>17.933</v>
      </c>
      <c r="GW36">
        <v>21.898</v>
      </c>
      <c r="GX36">
        <v>29.999500000000001</v>
      </c>
      <c r="GY36">
        <v>22.0092</v>
      </c>
      <c r="GZ36">
        <v>22.003699999999998</v>
      </c>
      <c r="HA36">
        <v>20.588699999999999</v>
      </c>
      <c r="HB36">
        <v>20</v>
      </c>
      <c r="HC36">
        <v>-30</v>
      </c>
      <c r="HD36">
        <v>17.9392</v>
      </c>
      <c r="HE36">
        <v>398.86500000000001</v>
      </c>
      <c r="HF36">
        <v>0</v>
      </c>
      <c r="HG36">
        <v>100.88200000000001</v>
      </c>
      <c r="HH36">
        <v>95.610500000000002</v>
      </c>
    </row>
    <row r="37" spans="1:216" x14ac:dyDescent="0.2">
      <c r="A37">
        <v>19</v>
      </c>
      <c r="B37">
        <v>1689806778</v>
      </c>
      <c r="C37">
        <v>1098.9000000953699</v>
      </c>
      <c r="D37" t="s">
        <v>392</v>
      </c>
      <c r="E37" t="s">
        <v>393</v>
      </c>
      <c r="F37" t="s">
        <v>348</v>
      </c>
      <c r="G37" t="s">
        <v>396</v>
      </c>
      <c r="H37" t="s">
        <v>349</v>
      </c>
      <c r="I37" t="s">
        <v>350</v>
      </c>
      <c r="J37" t="s">
        <v>351</v>
      </c>
      <c r="K37" t="s">
        <v>352</v>
      </c>
      <c r="L37">
        <v>1689806778</v>
      </c>
      <c r="M37">
        <f t="shared" si="0"/>
        <v>1.1406516757869562E-3</v>
      </c>
      <c r="N37">
        <f t="shared" si="1"/>
        <v>1.1406516757869563</v>
      </c>
      <c r="O37">
        <f t="shared" si="2"/>
        <v>-1.9296095260535644</v>
      </c>
      <c r="P37">
        <f t="shared" si="3"/>
        <v>399.98700000000002</v>
      </c>
      <c r="Q37">
        <f t="shared" si="4"/>
        <v>414.38016816589698</v>
      </c>
      <c r="R37">
        <f t="shared" si="5"/>
        <v>42.015092045207346</v>
      </c>
      <c r="S37">
        <f t="shared" si="6"/>
        <v>40.555730975904901</v>
      </c>
      <c r="T37">
        <f t="shared" si="7"/>
        <v>0.16644296577343601</v>
      </c>
      <c r="U37">
        <f t="shared" si="8"/>
        <v>3.6052554523950922</v>
      </c>
      <c r="V37">
        <f t="shared" si="9"/>
        <v>0.16228891609618634</v>
      </c>
      <c r="W37">
        <f t="shared" si="10"/>
        <v>0.10179516223453453</v>
      </c>
      <c r="X37">
        <f t="shared" si="11"/>
        <v>0</v>
      </c>
      <c r="Y37">
        <f t="shared" si="12"/>
        <v>18.736532267952672</v>
      </c>
      <c r="Z37">
        <f t="shared" si="13"/>
        <v>18.736532267952672</v>
      </c>
      <c r="AA37">
        <f t="shared" si="14"/>
        <v>2.1691850567979563</v>
      </c>
      <c r="AB37">
        <f t="shared" si="15"/>
        <v>66.706604610798109</v>
      </c>
      <c r="AC37">
        <f t="shared" si="16"/>
        <v>1.46933119185705</v>
      </c>
      <c r="AD37">
        <f t="shared" si="17"/>
        <v>2.2026772317822374</v>
      </c>
      <c r="AE37">
        <f t="shared" si="18"/>
        <v>0.69985386494090629</v>
      </c>
      <c r="AF37">
        <f t="shared" si="19"/>
        <v>-50.302738902204773</v>
      </c>
      <c r="AG37">
        <f t="shared" si="20"/>
        <v>47.671838477164279</v>
      </c>
      <c r="AH37">
        <f t="shared" si="21"/>
        <v>2.6275873057063102</v>
      </c>
      <c r="AI37">
        <f t="shared" si="22"/>
        <v>-3.31311933418732E-3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54939.310557527555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1689806778</v>
      </c>
      <c r="AT37">
        <v>399.98700000000002</v>
      </c>
      <c r="AU37">
        <v>398.66399999999999</v>
      </c>
      <c r="AV37">
        <v>14.4915</v>
      </c>
      <c r="AW37">
        <v>13.482100000000001</v>
      </c>
      <c r="AX37">
        <v>403.43900000000002</v>
      </c>
      <c r="AY37">
        <v>14.5883</v>
      </c>
      <c r="AZ37">
        <v>399.91300000000001</v>
      </c>
      <c r="BA37">
        <v>101.36</v>
      </c>
      <c r="BB37">
        <v>3.2622699999999998E-2</v>
      </c>
      <c r="BC37">
        <v>18.9818</v>
      </c>
      <c r="BD37">
        <v>18.633700000000001</v>
      </c>
      <c r="BE37">
        <v>999.9</v>
      </c>
      <c r="BF37">
        <v>0</v>
      </c>
      <c r="BG37">
        <v>0</v>
      </c>
      <c r="BH37">
        <v>9975.6200000000008</v>
      </c>
      <c r="BI37">
        <v>0</v>
      </c>
      <c r="BJ37">
        <v>93.278899999999993</v>
      </c>
      <c r="BK37">
        <v>1.32263</v>
      </c>
      <c r="BL37">
        <v>405.86799999999999</v>
      </c>
      <c r="BM37">
        <v>404.11200000000002</v>
      </c>
      <c r="BN37">
        <v>1.0094700000000001</v>
      </c>
      <c r="BO37">
        <v>398.66399999999999</v>
      </c>
      <c r="BP37">
        <v>13.482100000000001</v>
      </c>
      <c r="BQ37">
        <v>1.4688600000000001</v>
      </c>
      <c r="BR37">
        <v>1.3665400000000001</v>
      </c>
      <c r="BS37">
        <v>12.6478</v>
      </c>
      <c r="BT37">
        <v>11.551299999999999</v>
      </c>
      <c r="BU37">
        <v>0</v>
      </c>
      <c r="BV37">
        <v>0</v>
      </c>
      <c r="BW37">
        <v>0</v>
      </c>
      <c r="BX37">
        <v>0</v>
      </c>
      <c r="BY37">
        <v>5.81</v>
      </c>
      <c r="BZ37">
        <v>0</v>
      </c>
      <c r="CA37">
        <v>70.319999999999993</v>
      </c>
      <c r="CB37">
        <v>3.8</v>
      </c>
      <c r="CC37">
        <v>31.437000000000001</v>
      </c>
      <c r="CD37">
        <v>36.5</v>
      </c>
      <c r="CE37">
        <v>34.5</v>
      </c>
      <c r="CF37">
        <v>35.061999999999998</v>
      </c>
      <c r="CG37">
        <v>32.186999999999998</v>
      </c>
      <c r="CH37">
        <v>0</v>
      </c>
      <c r="CI37">
        <v>0</v>
      </c>
      <c r="CJ37">
        <v>0</v>
      </c>
      <c r="CK37">
        <v>1689806786.9000001</v>
      </c>
      <c r="CL37">
        <v>0</v>
      </c>
      <c r="CM37">
        <v>1689805424.0999999</v>
      </c>
      <c r="CN37" t="s">
        <v>353</v>
      </c>
      <c r="CO37">
        <v>1689805420.0999999</v>
      </c>
      <c r="CP37">
        <v>1689805424.0999999</v>
      </c>
      <c r="CQ37">
        <v>43</v>
      </c>
      <c r="CR37">
        <v>-2.5999999999999999E-2</v>
      </c>
      <c r="CS37">
        <v>8.9999999999999993E-3</v>
      </c>
      <c r="CT37">
        <v>-3.452</v>
      </c>
      <c r="CU37">
        <v>-9.7000000000000003E-2</v>
      </c>
      <c r="CV37">
        <v>405</v>
      </c>
      <c r="CW37">
        <v>15</v>
      </c>
      <c r="CX37">
        <v>0.26</v>
      </c>
      <c r="CY37">
        <v>0.05</v>
      </c>
      <c r="CZ37">
        <v>-2.3516187887650899</v>
      </c>
      <c r="DA37">
        <v>-0.35545519128393699</v>
      </c>
      <c r="DB37">
        <v>6.1714543331120898E-2</v>
      </c>
      <c r="DC37">
        <v>1</v>
      </c>
      <c r="DD37">
        <v>398.68709523809503</v>
      </c>
      <c r="DE37">
        <v>-0.19940259740264299</v>
      </c>
      <c r="DF37">
        <v>3.9620707382818698E-2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2.7331300000000001</v>
      </c>
      <c r="DP37">
        <v>2.7705500000000001</v>
      </c>
      <c r="DQ37">
        <v>9.8803000000000002E-2</v>
      </c>
      <c r="DR37">
        <v>9.7432099999999994E-2</v>
      </c>
      <c r="DS37">
        <v>8.6053199999999996E-2</v>
      </c>
      <c r="DT37">
        <v>7.9817799999999994E-2</v>
      </c>
      <c r="DU37">
        <v>26384.799999999999</v>
      </c>
      <c r="DV37">
        <v>27902.9</v>
      </c>
      <c r="DW37">
        <v>27392.799999999999</v>
      </c>
      <c r="DX37">
        <v>29007.7</v>
      </c>
      <c r="DY37">
        <v>33002.800000000003</v>
      </c>
      <c r="DZ37">
        <v>35570.800000000003</v>
      </c>
      <c r="EA37">
        <v>36625.5</v>
      </c>
      <c r="EB37">
        <v>39343.800000000003</v>
      </c>
      <c r="EC37">
        <v>1.8875200000000001</v>
      </c>
      <c r="ED37">
        <v>2.0952999999999999</v>
      </c>
      <c r="EE37">
        <v>5.3346200000000003E-2</v>
      </c>
      <c r="EF37">
        <v>0</v>
      </c>
      <c r="EG37">
        <v>17.7486</v>
      </c>
      <c r="EH37">
        <v>999.9</v>
      </c>
      <c r="EI37">
        <v>48.694000000000003</v>
      </c>
      <c r="EJ37">
        <v>25.7</v>
      </c>
      <c r="EK37">
        <v>15.925800000000001</v>
      </c>
      <c r="EL37">
        <v>62.339799999999997</v>
      </c>
      <c r="EM37">
        <v>23.2532</v>
      </c>
      <c r="EN37">
        <v>1</v>
      </c>
      <c r="EO37">
        <v>-0.41965200000000003</v>
      </c>
      <c r="EP37">
        <v>0.70276099999999997</v>
      </c>
      <c r="EQ37">
        <v>19.967600000000001</v>
      </c>
      <c r="ER37">
        <v>5.2199900000000001</v>
      </c>
      <c r="ES37">
        <v>11.9207</v>
      </c>
      <c r="ET37">
        <v>4.9554999999999998</v>
      </c>
      <c r="EU37">
        <v>3.2978499999999999</v>
      </c>
      <c r="EV37">
        <v>67.7</v>
      </c>
      <c r="EW37">
        <v>132.5</v>
      </c>
      <c r="EX37">
        <v>4670.8</v>
      </c>
      <c r="EY37">
        <v>9999</v>
      </c>
      <c r="EZ37">
        <v>1.84836</v>
      </c>
      <c r="FA37">
        <v>1.8474900000000001</v>
      </c>
      <c r="FB37">
        <v>1.8532599999999999</v>
      </c>
      <c r="FC37">
        <v>1.85731</v>
      </c>
      <c r="FD37">
        <v>1.85198</v>
      </c>
      <c r="FE37">
        <v>1.8521099999999999</v>
      </c>
      <c r="FF37">
        <v>1.85209</v>
      </c>
      <c r="FG37">
        <v>1.8518399999999999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-3.452</v>
      </c>
      <c r="FV37">
        <v>-9.6799999999999997E-2</v>
      </c>
      <c r="FW37">
        <v>-3.45199999999994</v>
      </c>
      <c r="FX37">
        <v>0</v>
      </c>
      <c r="FY37">
        <v>0</v>
      </c>
      <c r="FZ37">
        <v>0</v>
      </c>
      <c r="GA37">
        <v>-9.6720000000002998E-2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22.6</v>
      </c>
      <c r="GJ37">
        <v>22.6</v>
      </c>
      <c r="GK37">
        <v>1.02783</v>
      </c>
      <c r="GL37">
        <v>2.5683600000000002</v>
      </c>
      <c r="GM37">
        <v>1.4489700000000001</v>
      </c>
      <c r="GN37">
        <v>2.2985799999999998</v>
      </c>
      <c r="GO37">
        <v>1.5466299999999999</v>
      </c>
      <c r="GP37">
        <v>2.4450699999999999</v>
      </c>
      <c r="GQ37">
        <v>27.390999999999998</v>
      </c>
      <c r="GR37">
        <v>13.9832</v>
      </c>
      <c r="GS37">
        <v>18</v>
      </c>
      <c r="GT37">
        <v>386.79899999999998</v>
      </c>
      <c r="GU37">
        <v>642.06600000000003</v>
      </c>
      <c r="GV37">
        <v>17.750299999999999</v>
      </c>
      <c r="GW37">
        <v>21.794899999999998</v>
      </c>
      <c r="GX37">
        <v>29.999400000000001</v>
      </c>
      <c r="GY37">
        <v>21.9162</v>
      </c>
      <c r="GZ37">
        <v>21.9131</v>
      </c>
      <c r="HA37">
        <v>20.5807</v>
      </c>
      <c r="HB37">
        <v>20</v>
      </c>
      <c r="HC37">
        <v>-30</v>
      </c>
      <c r="HD37">
        <v>17.760400000000001</v>
      </c>
      <c r="HE37">
        <v>398.69200000000001</v>
      </c>
      <c r="HF37">
        <v>0</v>
      </c>
      <c r="HG37">
        <v>100.899</v>
      </c>
      <c r="HH37">
        <v>95.625900000000001</v>
      </c>
    </row>
    <row r="38" spans="1:216" x14ac:dyDescent="0.2">
      <c r="A38">
        <v>20</v>
      </c>
      <c r="B38">
        <v>1689806848</v>
      </c>
      <c r="C38">
        <v>1168.9000000953699</v>
      </c>
      <c r="D38" t="s">
        <v>394</v>
      </c>
      <c r="E38" t="s">
        <v>395</v>
      </c>
      <c r="F38" t="s">
        <v>348</v>
      </c>
      <c r="G38" t="s">
        <v>396</v>
      </c>
      <c r="H38" t="s">
        <v>349</v>
      </c>
      <c r="I38" t="s">
        <v>350</v>
      </c>
      <c r="J38" t="s">
        <v>351</v>
      </c>
      <c r="K38" t="s">
        <v>352</v>
      </c>
      <c r="L38">
        <v>1689806848</v>
      </c>
      <c r="M38">
        <f t="shared" si="0"/>
        <v>1.1494788362449999E-3</v>
      </c>
      <c r="N38">
        <f t="shared" si="1"/>
        <v>1.1494788362449999</v>
      </c>
      <c r="O38">
        <f t="shared" si="2"/>
        <v>0.34091720343261078</v>
      </c>
      <c r="P38">
        <f t="shared" si="3"/>
        <v>399.81900000000002</v>
      </c>
      <c r="Q38">
        <f t="shared" si="4"/>
        <v>389.56793024109305</v>
      </c>
      <c r="R38">
        <f t="shared" si="5"/>
        <v>39.497447006822213</v>
      </c>
      <c r="S38">
        <f t="shared" si="6"/>
        <v>40.536780722806199</v>
      </c>
      <c r="T38">
        <f t="shared" si="7"/>
        <v>0.12608130543610102</v>
      </c>
      <c r="U38">
        <f t="shared" si="8"/>
        <v>3.6101549408999256</v>
      </c>
      <c r="V38">
        <f t="shared" si="9"/>
        <v>0.12368520079288008</v>
      </c>
      <c r="W38">
        <f t="shared" si="10"/>
        <v>7.7514738176711673E-2</v>
      </c>
      <c r="X38">
        <f t="shared" si="11"/>
        <v>297.70620899999994</v>
      </c>
      <c r="Y38">
        <f t="shared" si="12"/>
        <v>20.245311487644695</v>
      </c>
      <c r="Z38">
        <f t="shared" si="13"/>
        <v>20.245311487644695</v>
      </c>
      <c r="AA38">
        <f t="shared" si="14"/>
        <v>2.3824987247912417</v>
      </c>
      <c r="AB38">
        <f t="shared" si="15"/>
        <v>65.945964025754904</v>
      </c>
      <c r="AC38">
        <f t="shared" si="16"/>
        <v>1.4580887967027398</v>
      </c>
      <c r="AD38">
        <f t="shared" si="17"/>
        <v>2.2110356839021863</v>
      </c>
      <c r="AE38">
        <f t="shared" si="18"/>
        <v>0.92440992808850186</v>
      </c>
      <c r="AF38">
        <f t="shared" si="19"/>
        <v>-50.692016678404492</v>
      </c>
      <c r="AG38">
        <f t="shared" si="20"/>
        <v>-234.10400954146294</v>
      </c>
      <c r="AH38">
        <f t="shared" si="21"/>
        <v>-12.990160167366948</v>
      </c>
      <c r="AI38">
        <f t="shared" si="22"/>
        <v>-7.9977387234407615E-2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55034.703950894196</v>
      </c>
      <c r="AO38">
        <f t="shared" si="26"/>
        <v>1800.03</v>
      </c>
      <c r="AP38">
        <f t="shared" si="27"/>
        <v>1517.4248999999998</v>
      </c>
      <c r="AQ38">
        <f t="shared" si="28"/>
        <v>0.84299978333694425</v>
      </c>
      <c r="AR38">
        <f t="shared" si="29"/>
        <v>0.16538958184030264</v>
      </c>
      <c r="AS38">
        <v>1689806848</v>
      </c>
      <c r="AT38">
        <v>399.81900000000002</v>
      </c>
      <c r="AU38">
        <v>400.53800000000001</v>
      </c>
      <c r="AV38">
        <v>14.3813</v>
      </c>
      <c r="AW38">
        <v>13.3637</v>
      </c>
      <c r="AX38">
        <v>403.27100000000002</v>
      </c>
      <c r="AY38">
        <v>14.478</v>
      </c>
      <c r="AZ38">
        <v>399.80500000000001</v>
      </c>
      <c r="BA38">
        <v>101.35599999999999</v>
      </c>
      <c r="BB38">
        <v>3.1829799999999998E-2</v>
      </c>
      <c r="BC38">
        <v>19.0425</v>
      </c>
      <c r="BD38">
        <v>18.7821</v>
      </c>
      <c r="BE38">
        <v>999.9</v>
      </c>
      <c r="BF38">
        <v>0</v>
      </c>
      <c r="BG38">
        <v>0</v>
      </c>
      <c r="BH38">
        <v>9996.25</v>
      </c>
      <c r="BI38">
        <v>0</v>
      </c>
      <c r="BJ38">
        <v>92.23</v>
      </c>
      <c r="BK38">
        <v>-0.71954300000000004</v>
      </c>
      <c r="BL38">
        <v>405.65300000000002</v>
      </c>
      <c r="BM38">
        <v>405.964</v>
      </c>
      <c r="BN38">
        <v>1.0176499999999999</v>
      </c>
      <c r="BO38">
        <v>400.53800000000001</v>
      </c>
      <c r="BP38">
        <v>13.3637</v>
      </c>
      <c r="BQ38">
        <v>1.45764</v>
      </c>
      <c r="BR38">
        <v>1.35449</v>
      </c>
      <c r="BS38">
        <v>12.530900000000001</v>
      </c>
      <c r="BT38">
        <v>11.4175</v>
      </c>
      <c r="BU38">
        <v>1800.03</v>
      </c>
      <c r="BV38">
        <v>0.90000599999999997</v>
      </c>
      <c r="BW38">
        <v>9.9994399999999997E-2</v>
      </c>
      <c r="BX38">
        <v>0</v>
      </c>
      <c r="BY38">
        <v>2.2706</v>
      </c>
      <c r="BZ38">
        <v>0</v>
      </c>
      <c r="CA38">
        <v>2334.7800000000002</v>
      </c>
      <c r="CB38">
        <v>13895.2</v>
      </c>
      <c r="CC38">
        <v>32.686999999999998</v>
      </c>
      <c r="CD38">
        <v>36.25</v>
      </c>
      <c r="CE38">
        <v>34.561999999999998</v>
      </c>
      <c r="CF38">
        <v>34.875</v>
      </c>
      <c r="CG38">
        <v>32.686999999999998</v>
      </c>
      <c r="CH38">
        <v>1620.04</v>
      </c>
      <c r="CI38">
        <v>179.99</v>
      </c>
      <c r="CJ38">
        <v>0</v>
      </c>
      <c r="CK38">
        <v>1689806856.5999999</v>
      </c>
      <c r="CL38">
        <v>0</v>
      </c>
      <c r="CM38">
        <v>1689805424.0999999</v>
      </c>
      <c r="CN38" t="s">
        <v>353</v>
      </c>
      <c r="CO38">
        <v>1689805420.0999999</v>
      </c>
      <c r="CP38">
        <v>1689805424.0999999</v>
      </c>
      <c r="CQ38">
        <v>43</v>
      </c>
      <c r="CR38">
        <v>-2.5999999999999999E-2</v>
      </c>
      <c r="CS38">
        <v>8.9999999999999993E-3</v>
      </c>
      <c r="CT38">
        <v>-3.452</v>
      </c>
      <c r="CU38">
        <v>-9.7000000000000003E-2</v>
      </c>
      <c r="CV38">
        <v>405</v>
      </c>
      <c r="CW38">
        <v>15</v>
      </c>
      <c r="CX38">
        <v>0.26</v>
      </c>
      <c r="CY38">
        <v>0.05</v>
      </c>
      <c r="CZ38">
        <v>0.28894030728664699</v>
      </c>
      <c r="DA38">
        <v>1.69001003310591</v>
      </c>
      <c r="DB38">
        <v>0.19396033366214999</v>
      </c>
      <c r="DC38">
        <v>1</v>
      </c>
      <c r="DD38">
        <v>400.40744999999998</v>
      </c>
      <c r="DE38">
        <v>1.3022706766921499</v>
      </c>
      <c r="DF38">
        <v>0.1330317537282</v>
      </c>
      <c r="DG38">
        <v>-1</v>
      </c>
      <c r="DH38">
        <v>1800.0025000000001</v>
      </c>
      <c r="DI38">
        <v>1.1367537395135E-2</v>
      </c>
      <c r="DJ38">
        <v>0.14257892551148099</v>
      </c>
      <c r="DK38">
        <v>1</v>
      </c>
      <c r="DL38">
        <v>2</v>
      </c>
      <c r="DM38">
        <v>2</v>
      </c>
      <c r="DN38" t="s">
        <v>354</v>
      </c>
      <c r="DO38">
        <v>2.7329599999999998</v>
      </c>
      <c r="DP38">
        <v>2.7699400000000001</v>
      </c>
      <c r="DQ38">
        <v>9.8796200000000001E-2</v>
      </c>
      <c r="DR38">
        <v>9.7805600000000006E-2</v>
      </c>
      <c r="DS38">
        <v>8.5597800000000002E-2</v>
      </c>
      <c r="DT38">
        <v>7.9325300000000001E-2</v>
      </c>
      <c r="DU38">
        <v>26390</v>
      </c>
      <c r="DV38">
        <v>27897</v>
      </c>
      <c r="DW38">
        <v>27397.4</v>
      </c>
      <c r="DX38">
        <v>29013</v>
      </c>
      <c r="DY38">
        <v>33025.1</v>
      </c>
      <c r="DZ38">
        <v>35596.9</v>
      </c>
      <c r="EA38">
        <v>36632</v>
      </c>
      <c r="EB38">
        <v>39351.599999999999</v>
      </c>
      <c r="EC38">
        <v>1.8882699999999999</v>
      </c>
      <c r="ED38">
        <v>2.0992999999999999</v>
      </c>
      <c r="EE38">
        <v>4.9077000000000003E-2</v>
      </c>
      <c r="EF38">
        <v>0</v>
      </c>
      <c r="EG38">
        <v>17.968</v>
      </c>
      <c r="EH38">
        <v>999.9</v>
      </c>
      <c r="EI38">
        <v>48.473999999999997</v>
      </c>
      <c r="EJ38">
        <v>25.629000000000001</v>
      </c>
      <c r="EK38">
        <v>15.7867</v>
      </c>
      <c r="EL38">
        <v>62.3598</v>
      </c>
      <c r="EM38">
        <v>23.6538</v>
      </c>
      <c r="EN38">
        <v>1</v>
      </c>
      <c r="EO38">
        <v>-0.42702499999999999</v>
      </c>
      <c r="EP38">
        <v>2.6705999999999999</v>
      </c>
      <c r="EQ38">
        <v>19.8323</v>
      </c>
      <c r="ER38">
        <v>5.2207299999999996</v>
      </c>
      <c r="ES38">
        <v>11.922599999999999</v>
      </c>
      <c r="ET38">
        <v>4.9554</v>
      </c>
      <c r="EU38">
        <v>3.2977799999999999</v>
      </c>
      <c r="EV38">
        <v>67.7</v>
      </c>
      <c r="EW38">
        <v>132.5</v>
      </c>
      <c r="EX38">
        <v>4672.3999999999996</v>
      </c>
      <c r="EY38">
        <v>9999</v>
      </c>
      <c r="EZ38">
        <v>1.84832</v>
      </c>
      <c r="FA38">
        <v>1.84741</v>
      </c>
      <c r="FB38">
        <v>1.85321</v>
      </c>
      <c r="FC38">
        <v>1.8573</v>
      </c>
      <c r="FD38">
        <v>1.8519699999999999</v>
      </c>
      <c r="FE38">
        <v>1.8520399999999999</v>
      </c>
      <c r="FF38">
        <v>1.85205</v>
      </c>
      <c r="FG38">
        <v>1.85182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-3.452</v>
      </c>
      <c r="FV38">
        <v>-9.6699999999999994E-2</v>
      </c>
      <c r="FW38">
        <v>-3.45199999999994</v>
      </c>
      <c r="FX38">
        <v>0</v>
      </c>
      <c r="FY38">
        <v>0</v>
      </c>
      <c r="FZ38">
        <v>0</v>
      </c>
      <c r="GA38">
        <v>-9.6720000000002998E-2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23.8</v>
      </c>
      <c r="GJ38">
        <v>23.7</v>
      </c>
      <c r="GK38">
        <v>1.03271</v>
      </c>
      <c r="GL38">
        <v>2.5610400000000002</v>
      </c>
      <c r="GM38">
        <v>1.4477500000000001</v>
      </c>
      <c r="GN38">
        <v>2.2961399999999998</v>
      </c>
      <c r="GO38">
        <v>1.5466299999999999</v>
      </c>
      <c r="GP38">
        <v>2.4121100000000002</v>
      </c>
      <c r="GQ38">
        <v>27.141400000000001</v>
      </c>
      <c r="GR38">
        <v>16.277200000000001</v>
      </c>
      <c r="GS38">
        <v>18</v>
      </c>
      <c r="GT38">
        <v>386.37</v>
      </c>
      <c r="GU38">
        <v>644.22699999999998</v>
      </c>
      <c r="GV38">
        <v>15.927199999999999</v>
      </c>
      <c r="GW38">
        <v>21.675599999999999</v>
      </c>
      <c r="GX38">
        <v>29.999099999999999</v>
      </c>
      <c r="GY38">
        <v>21.8035</v>
      </c>
      <c r="GZ38">
        <v>21.802299999999999</v>
      </c>
      <c r="HA38">
        <v>20.678100000000001</v>
      </c>
      <c r="HB38">
        <v>20</v>
      </c>
      <c r="HC38">
        <v>-30</v>
      </c>
      <c r="HD38">
        <v>15.911</v>
      </c>
      <c r="HE38">
        <v>400.65499999999997</v>
      </c>
      <c r="HF38">
        <v>0</v>
      </c>
      <c r="HG38">
        <v>100.916</v>
      </c>
      <c r="HH38">
        <v>95.644300000000001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2023-07-19T14:49:21Z</dcterms:created>
  <dcterms:modified xsi:type="dcterms:W3CDTF">2023-07-25T18:16:37Z</dcterms:modified>
</cp:coreProperties>
</file>