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D6C28D13-9793-604D-810B-220A9ED0CC12}" xr6:coauthVersionLast="47" xr6:coauthVersionMax="47" xr10:uidLastSave="{00000000-0000-0000-0000-000000000000}"/>
  <bookViews>
    <workbookView xWindow="360" yWindow="760" windowWidth="16100" windowHeight="131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P38" i="1"/>
  <c r="AO38" i="1"/>
  <c r="AN38" i="1"/>
  <c r="AL38" i="1"/>
  <c r="P38" i="1" s="1"/>
  <c r="AD38" i="1"/>
  <c r="AC38" i="1"/>
  <c r="AB38" i="1"/>
  <c r="X38" i="1"/>
  <c r="U38" i="1"/>
  <c r="S38" i="1"/>
  <c r="AR37" i="1"/>
  <c r="AQ37" i="1"/>
  <c r="AO37" i="1"/>
  <c r="AP37" i="1" s="1"/>
  <c r="AN37" i="1"/>
  <c r="AL37" i="1" s="1"/>
  <c r="AD37" i="1"/>
  <c r="AB37" i="1" s="1"/>
  <c r="AC37" i="1"/>
  <c r="U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P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P34" i="1"/>
  <c r="AO34" i="1"/>
  <c r="AN34" i="1"/>
  <c r="AM34" i="1"/>
  <c r="AL34" i="1"/>
  <c r="P34" i="1" s="1"/>
  <c r="AD34" i="1"/>
  <c r="AC34" i="1"/>
  <c r="AB34" i="1" s="1"/>
  <c r="X34" i="1"/>
  <c r="U34" i="1"/>
  <c r="S34" i="1"/>
  <c r="AR33" i="1"/>
  <c r="AQ33" i="1"/>
  <c r="AO33" i="1"/>
  <c r="AP33" i="1" s="1"/>
  <c r="AN33" i="1"/>
  <c r="AL33" i="1" s="1"/>
  <c r="AD33" i="1"/>
  <c r="AB33" i="1" s="1"/>
  <c r="AC33" i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P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P30" i="1"/>
  <c r="AO30" i="1"/>
  <c r="AN30" i="1"/>
  <c r="AM30" i="1"/>
  <c r="AL30" i="1"/>
  <c r="P30" i="1" s="1"/>
  <c r="AD30" i="1"/>
  <c r="AC30" i="1"/>
  <c r="AB30" i="1" s="1"/>
  <c r="X30" i="1"/>
  <c r="U30" i="1"/>
  <c r="S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/>
  <c r="U28" i="1"/>
  <c r="P28" i="1"/>
  <c r="O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P26" i="1"/>
  <c r="AO26" i="1"/>
  <c r="AN26" i="1"/>
  <c r="AM26" i="1"/>
  <c r="AL26" i="1"/>
  <c r="P26" i="1" s="1"/>
  <c r="AD26" i="1"/>
  <c r="AC26" i="1"/>
  <c r="AB26" i="1" s="1"/>
  <c r="X26" i="1"/>
  <c r="U26" i="1"/>
  <c r="S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N24" i="1" s="1"/>
  <c r="M24" i="1" s="1"/>
  <c r="AD24" i="1"/>
  <c r="AC24" i="1"/>
  <c r="AB24" i="1"/>
  <c r="U24" i="1"/>
  <c r="P24" i="1"/>
  <c r="O24" i="1"/>
  <c r="AR23" i="1"/>
  <c r="AQ23" i="1"/>
  <c r="AO23" i="1"/>
  <c r="AP23" i="1" s="1"/>
  <c r="AN23" i="1"/>
  <c r="AL23" i="1" s="1"/>
  <c r="AM23" i="1" s="1"/>
  <c r="AD23" i="1"/>
  <c r="AC23" i="1"/>
  <c r="AB23" i="1" s="1"/>
  <c r="U23" i="1"/>
  <c r="AR22" i="1"/>
  <c r="AQ22" i="1"/>
  <c r="AP22" i="1"/>
  <c r="AO22" i="1"/>
  <c r="AN22" i="1"/>
  <c r="AM22" i="1"/>
  <c r="AL22" i="1"/>
  <c r="P22" i="1" s="1"/>
  <c r="AD22" i="1"/>
  <c r="AC22" i="1"/>
  <c r="AB22" i="1" s="1"/>
  <c r="X22" i="1"/>
  <c r="U22" i="1"/>
  <c r="S22" i="1"/>
  <c r="AR21" i="1"/>
  <c r="AQ21" i="1"/>
  <c r="AO21" i="1"/>
  <c r="AN21" i="1"/>
  <c r="AL21" i="1" s="1"/>
  <c r="AD21" i="1"/>
  <c r="AC21" i="1"/>
  <c r="AB21" i="1" s="1"/>
  <c r="U21" i="1"/>
  <c r="AR20" i="1"/>
  <c r="AQ20" i="1"/>
  <c r="AO20" i="1"/>
  <c r="AN20" i="1"/>
  <c r="AL20" i="1"/>
  <c r="N20" i="1" s="1"/>
  <c r="M20" i="1" s="1"/>
  <c r="AD20" i="1"/>
  <c r="AC20" i="1"/>
  <c r="AB20" i="1"/>
  <c r="U20" i="1"/>
  <c r="P20" i="1"/>
  <c r="O20" i="1"/>
  <c r="AR19" i="1"/>
  <c r="AQ19" i="1"/>
  <c r="AO19" i="1"/>
  <c r="AP19" i="1" s="1"/>
  <c r="AN19" i="1"/>
  <c r="AL19" i="1" s="1"/>
  <c r="AD19" i="1"/>
  <c r="AC19" i="1"/>
  <c r="AB19" i="1" s="1"/>
  <c r="U19" i="1"/>
  <c r="AF24" i="1" l="1"/>
  <c r="AF32" i="1"/>
  <c r="S19" i="1"/>
  <c r="O19" i="1"/>
  <c r="P19" i="1"/>
  <c r="N19" i="1"/>
  <c r="M19" i="1" s="1"/>
  <c r="AP21" i="1"/>
  <c r="AF36" i="1"/>
  <c r="P37" i="1"/>
  <c r="O37" i="1"/>
  <c r="N37" i="1"/>
  <c r="M37" i="1" s="1"/>
  <c r="AM37" i="1"/>
  <c r="S37" i="1"/>
  <c r="S31" i="1"/>
  <c r="AM31" i="1"/>
  <c r="P31" i="1"/>
  <c r="O31" i="1"/>
  <c r="N31" i="1"/>
  <c r="M31" i="1" s="1"/>
  <c r="Y34" i="1"/>
  <c r="Z34" i="1" s="1"/>
  <c r="P33" i="1"/>
  <c r="O33" i="1"/>
  <c r="N33" i="1"/>
  <c r="M33" i="1" s="1"/>
  <c r="AM33" i="1"/>
  <c r="S33" i="1"/>
  <c r="P25" i="1"/>
  <c r="O25" i="1"/>
  <c r="S25" i="1"/>
  <c r="N25" i="1"/>
  <c r="M25" i="1" s="1"/>
  <c r="AM25" i="1"/>
  <c r="AF20" i="1"/>
  <c r="AP20" i="1"/>
  <c r="X20" i="1"/>
  <c r="S27" i="1"/>
  <c r="AM27" i="1"/>
  <c r="O27" i="1"/>
  <c r="P27" i="1"/>
  <c r="N27" i="1"/>
  <c r="M27" i="1" s="1"/>
  <c r="S23" i="1"/>
  <c r="O23" i="1"/>
  <c r="P23" i="1"/>
  <c r="N23" i="1"/>
  <c r="M23" i="1" s="1"/>
  <c r="AF28" i="1"/>
  <c r="P29" i="1"/>
  <c r="O29" i="1"/>
  <c r="N29" i="1"/>
  <c r="M29" i="1" s="1"/>
  <c r="AM29" i="1"/>
  <c r="S29" i="1"/>
  <c r="S35" i="1"/>
  <c r="P35" i="1"/>
  <c r="O35" i="1"/>
  <c r="N35" i="1"/>
  <c r="M35" i="1" s="1"/>
  <c r="AM35" i="1"/>
  <c r="Y38" i="1"/>
  <c r="Z38" i="1" s="1"/>
  <c r="AM19" i="1"/>
  <c r="P21" i="1"/>
  <c r="O21" i="1"/>
  <c r="N21" i="1"/>
  <c r="M21" i="1" s="1"/>
  <c r="AM21" i="1"/>
  <c r="S21" i="1"/>
  <c r="X24" i="1"/>
  <c r="X28" i="1"/>
  <c r="X32" i="1"/>
  <c r="X36" i="1"/>
  <c r="AM38" i="1"/>
  <c r="X19" i="1"/>
  <c r="N22" i="1"/>
  <c r="M22" i="1" s="1"/>
  <c r="X23" i="1"/>
  <c r="N26" i="1"/>
  <c r="M26" i="1" s="1"/>
  <c r="Y26" i="1" s="1"/>
  <c r="Z26" i="1" s="1"/>
  <c r="X27" i="1"/>
  <c r="N30" i="1"/>
  <c r="M30" i="1" s="1"/>
  <c r="X31" i="1"/>
  <c r="N34" i="1"/>
  <c r="M34" i="1" s="1"/>
  <c r="X35" i="1"/>
  <c r="N38" i="1"/>
  <c r="M38" i="1" s="1"/>
  <c r="S20" i="1"/>
  <c r="O22" i="1"/>
  <c r="S24" i="1"/>
  <c r="O26" i="1"/>
  <c r="S28" i="1"/>
  <c r="O30" i="1"/>
  <c r="S32" i="1"/>
  <c r="O34" i="1"/>
  <c r="S36" i="1"/>
  <c r="O38" i="1"/>
  <c r="AM20" i="1"/>
  <c r="AM28" i="1"/>
  <c r="AM32" i="1"/>
  <c r="AM36" i="1"/>
  <c r="AM24" i="1"/>
  <c r="X21" i="1"/>
  <c r="X25" i="1"/>
  <c r="X29" i="1"/>
  <c r="X33" i="1"/>
  <c r="X37" i="1"/>
  <c r="AH26" i="1" l="1"/>
  <c r="AA26" i="1"/>
  <c r="AE26" i="1" s="1"/>
  <c r="AG26" i="1"/>
  <c r="Y33" i="1"/>
  <c r="Z33" i="1" s="1"/>
  <c r="AF23" i="1"/>
  <c r="V23" i="1"/>
  <c r="T23" i="1" s="1"/>
  <c r="W23" i="1" s="1"/>
  <c r="Q23" i="1" s="1"/>
  <c r="R23" i="1" s="1"/>
  <c r="AF37" i="1"/>
  <c r="Y24" i="1"/>
  <c r="Z24" i="1" s="1"/>
  <c r="AF31" i="1"/>
  <c r="Y37" i="1"/>
  <c r="Z37" i="1" s="1"/>
  <c r="AF30" i="1"/>
  <c r="Y32" i="1"/>
  <c r="Z32" i="1" s="1"/>
  <c r="AF25" i="1"/>
  <c r="V25" i="1"/>
  <c r="T25" i="1" s="1"/>
  <c r="W25" i="1" s="1"/>
  <c r="Q25" i="1" s="1"/>
  <c r="R25" i="1" s="1"/>
  <c r="AF19" i="1"/>
  <c r="Y28" i="1"/>
  <c r="Z28" i="1" s="1"/>
  <c r="Y25" i="1"/>
  <c r="Z25" i="1" s="1"/>
  <c r="Y21" i="1"/>
  <c r="Z21" i="1" s="1"/>
  <c r="AF38" i="1"/>
  <c r="V38" i="1"/>
  <c r="T38" i="1" s="1"/>
  <c r="W38" i="1" s="1"/>
  <c r="Q38" i="1" s="1"/>
  <c r="R38" i="1" s="1"/>
  <c r="AF22" i="1"/>
  <c r="AF35" i="1"/>
  <c r="Y22" i="1"/>
  <c r="Z22" i="1" s="1"/>
  <c r="Y35" i="1"/>
  <c r="Z35" i="1" s="1"/>
  <c r="Y19" i="1"/>
  <c r="Z19" i="1" s="1"/>
  <c r="V19" i="1" s="1"/>
  <c r="T19" i="1" s="1"/>
  <c r="W19" i="1" s="1"/>
  <c r="Q19" i="1" s="1"/>
  <c r="R19" i="1" s="1"/>
  <c r="Y30" i="1"/>
  <c r="Z30" i="1" s="1"/>
  <c r="AH34" i="1"/>
  <c r="AA34" i="1"/>
  <c r="AE34" i="1" s="1"/>
  <c r="AH38" i="1"/>
  <c r="AA38" i="1"/>
  <c r="AE38" i="1" s="1"/>
  <c r="AF29" i="1"/>
  <c r="V29" i="1"/>
  <c r="T29" i="1" s="1"/>
  <c r="W29" i="1" s="1"/>
  <c r="Q29" i="1" s="1"/>
  <c r="R29" i="1" s="1"/>
  <c r="AF27" i="1"/>
  <c r="Y20" i="1"/>
  <c r="Z20" i="1" s="1"/>
  <c r="Y27" i="1"/>
  <c r="Z27" i="1" s="1"/>
  <c r="Y29" i="1"/>
  <c r="Z29" i="1" s="1"/>
  <c r="AF26" i="1"/>
  <c r="V26" i="1"/>
  <c r="T26" i="1" s="1"/>
  <c r="W26" i="1" s="1"/>
  <c r="Q26" i="1" s="1"/>
  <c r="R26" i="1" s="1"/>
  <c r="Y23" i="1"/>
  <c r="Z23" i="1" s="1"/>
  <c r="AG38" i="1"/>
  <c r="AF34" i="1"/>
  <c r="V34" i="1"/>
  <c r="T34" i="1" s="1"/>
  <c r="W34" i="1" s="1"/>
  <c r="Q34" i="1" s="1"/>
  <c r="R34" i="1" s="1"/>
  <c r="AF21" i="1"/>
  <c r="V21" i="1"/>
  <c r="T21" i="1" s="1"/>
  <c r="W21" i="1" s="1"/>
  <c r="Q21" i="1" s="1"/>
  <c r="R21" i="1" s="1"/>
  <c r="AF33" i="1"/>
  <c r="AG34" i="1"/>
  <c r="Y31" i="1"/>
  <c r="Z31" i="1" s="1"/>
  <c r="Y36" i="1"/>
  <c r="Z36" i="1" s="1"/>
  <c r="AA35" i="1" l="1"/>
  <c r="AE35" i="1" s="1"/>
  <c r="AH35" i="1"/>
  <c r="AI35" i="1" s="1"/>
  <c r="AG35" i="1"/>
  <c r="AG33" i="1"/>
  <c r="AA33" i="1"/>
  <c r="AE33" i="1" s="1"/>
  <c r="AH33" i="1"/>
  <c r="AI33" i="1" s="1"/>
  <c r="AG29" i="1"/>
  <c r="AA29" i="1"/>
  <c r="AE29" i="1" s="1"/>
  <c r="AH29" i="1"/>
  <c r="AA27" i="1"/>
  <c r="AE27" i="1" s="1"/>
  <c r="AH27" i="1"/>
  <c r="AI27" i="1" s="1"/>
  <c r="AG27" i="1"/>
  <c r="AI38" i="1"/>
  <c r="V35" i="1"/>
  <c r="T35" i="1" s="1"/>
  <c r="W35" i="1" s="1"/>
  <c r="Q35" i="1" s="1"/>
  <c r="R35" i="1" s="1"/>
  <c r="AA25" i="1"/>
  <c r="AE25" i="1" s="1"/>
  <c r="AH25" i="1"/>
  <c r="AI25" i="1" s="1"/>
  <c r="AG25" i="1"/>
  <c r="AA32" i="1"/>
  <c r="AE32" i="1" s="1"/>
  <c r="AH32" i="1"/>
  <c r="AI32" i="1" s="1"/>
  <c r="AG32" i="1"/>
  <c r="V32" i="1"/>
  <c r="T32" i="1" s="1"/>
  <c r="W32" i="1" s="1"/>
  <c r="Q32" i="1" s="1"/>
  <c r="R32" i="1" s="1"/>
  <c r="AH19" i="1"/>
  <c r="AA19" i="1"/>
  <c r="AE19" i="1" s="1"/>
  <c r="AG19" i="1"/>
  <c r="AH22" i="1"/>
  <c r="AI22" i="1" s="1"/>
  <c r="AA22" i="1"/>
  <c r="AE22" i="1" s="1"/>
  <c r="AG22" i="1"/>
  <c r="AI34" i="1"/>
  <c r="AA36" i="1"/>
  <c r="AE36" i="1" s="1"/>
  <c r="AH36" i="1"/>
  <c r="AG36" i="1"/>
  <c r="V36" i="1"/>
  <c r="T36" i="1" s="1"/>
  <c r="W36" i="1" s="1"/>
  <c r="Q36" i="1" s="1"/>
  <c r="R36" i="1" s="1"/>
  <c r="AA37" i="1"/>
  <c r="AE37" i="1" s="1"/>
  <c r="AH37" i="1"/>
  <c r="AI37" i="1" s="1"/>
  <c r="AG37" i="1"/>
  <c r="AA31" i="1"/>
  <c r="AE31" i="1" s="1"/>
  <c r="AH31" i="1"/>
  <c r="AG31" i="1"/>
  <c r="AA21" i="1"/>
  <c r="AE21" i="1" s="1"/>
  <c r="AH21" i="1"/>
  <c r="AI21" i="1" s="1"/>
  <c r="AG21" i="1"/>
  <c r="V31" i="1"/>
  <c r="T31" i="1" s="1"/>
  <c r="W31" i="1" s="1"/>
  <c r="Q31" i="1" s="1"/>
  <c r="R31" i="1" s="1"/>
  <c r="AH23" i="1"/>
  <c r="AI23" i="1" s="1"/>
  <c r="AA23" i="1"/>
  <c r="AE23" i="1" s="1"/>
  <c r="AG23" i="1"/>
  <c r="V33" i="1"/>
  <c r="T33" i="1" s="1"/>
  <c r="W33" i="1" s="1"/>
  <c r="Q33" i="1" s="1"/>
  <c r="R33" i="1" s="1"/>
  <c r="AG20" i="1"/>
  <c r="AA20" i="1"/>
  <c r="AE20" i="1" s="1"/>
  <c r="AH20" i="1"/>
  <c r="V20" i="1"/>
  <c r="T20" i="1" s="1"/>
  <c r="W20" i="1" s="1"/>
  <c r="Q20" i="1" s="1"/>
  <c r="R20" i="1" s="1"/>
  <c r="AG24" i="1"/>
  <c r="AA24" i="1"/>
  <c r="AE24" i="1" s="1"/>
  <c r="AH24" i="1"/>
  <c r="V24" i="1"/>
  <c r="T24" i="1" s="1"/>
  <c r="W24" i="1" s="1"/>
  <c r="Q24" i="1" s="1"/>
  <c r="R24" i="1" s="1"/>
  <c r="V27" i="1"/>
  <c r="T27" i="1" s="1"/>
  <c r="W27" i="1" s="1"/>
  <c r="Q27" i="1" s="1"/>
  <c r="R27" i="1" s="1"/>
  <c r="AH30" i="1"/>
  <c r="AI30" i="1" s="1"/>
  <c r="AA30" i="1"/>
  <c r="AE30" i="1" s="1"/>
  <c r="AG30" i="1"/>
  <c r="V22" i="1"/>
  <c r="T22" i="1" s="1"/>
  <c r="W22" i="1" s="1"/>
  <c r="Q22" i="1" s="1"/>
  <c r="R22" i="1" s="1"/>
  <c r="AA28" i="1"/>
  <c r="AE28" i="1" s="1"/>
  <c r="AH28" i="1"/>
  <c r="AG28" i="1"/>
  <c r="V28" i="1"/>
  <c r="T28" i="1" s="1"/>
  <c r="W28" i="1" s="1"/>
  <c r="Q28" i="1" s="1"/>
  <c r="R28" i="1" s="1"/>
  <c r="V30" i="1"/>
  <c r="T30" i="1" s="1"/>
  <c r="W30" i="1" s="1"/>
  <c r="Q30" i="1" s="1"/>
  <c r="R30" i="1" s="1"/>
  <c r="V37" i="1"/>
  <c r="T37" i="1" s="1"/>
  <c r="W37" i="1" s="1"/>
  <c r="Q37" i="1" s="1"/>
  <c r="R37" i="1" s="1"/>
  <c r="AI26" i="1"/>
  <c r="AI36" i="1" l="1"/>
  <c r="AI19" i="1"/>
  <c r="AI28" i="1"/>
  <c r="AI24" i="1"/>
  <c r="AI31" i="1"/>
  <c r="AI20" i="1"/>
  <c r="AI29" i="1"/>
</calcChain>
</file>

<file path=xl/sharedStrings.xml><?xml version="1.0" encoding="utf-8"?>
<sst xmlns="http://schemas.openxmlformats.org/spreadsheetml/2006/main" count="1016" uniqueCount="397">
  <si>
    <t>File opened</t>
  </si>
  <si>
    <t>2023-07-19 16:42:14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</si>
  <si>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</si>
  <si>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</si>
  <si>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</si>
  <si>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</si>
  <si>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</si>
  <si>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</si>
  <si>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</si>
  <si>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</si>
  <si>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</si>
  <si>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</si>
  <si>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</si>
  <si>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{"tbzero": "0.0309811", "h2obspan2a": "0.0707451", "h2oaspanconc1": "12.13", "co2aspanconc2": "299.3", "h2obspanconc2": "0", "h2oaspanconc2": "0", "ssa_ref": "31724", "h2obzero": "1.01733", "h2obspan2": "0", "flowazero": "0.29276", "co2bspan2a": "0.304297", "h2oazero": "1.01368", "h2oaspan2b": "0.0726308", "co2aspan2": "-0.033707", "co2azero": "0.93247", "co2bspanconc1": "2491", "co2bspan2b": "0.301941", "co2bspan2": "-0.0338567", "co2bzero": "0.935154", "co2aspanconc1": "2491", "h2obspan2b": "0.0709538", "chamberpressurezero": "2.69073", "h2oaspan2": "0", "oxygen": "21", "co2aspan2b": "0.303179", "co2aspan1": "1.00275", "h2oaspan1": "1.00972", "ssb_ref": "35739", "tazero": "-0.061388", "flowbzero": "0.30054", "h2oaspan2a": "0.0719315", "h2obspan1": "1.00295", "co2bspan1": "1.00256", "co2aspan2a": "0.305485", "co2bspanconc2": "299.3", "flowmeterzero": "1.00306", "h2obspanconc1": "12.12"}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</si>
  <si>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</si>
  <si>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</si>
  <si>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</si>
  <si>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</si>
  <si>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</si>
  <si>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</si>
  <si>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</si>
  <si>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</si>
  <si>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</si>
  <si>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</si>
  <si>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</si>
  <si>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</si>
  <si>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</si>
  <si>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16:42:14</t>
  </si>
  <si>
    <t>Stability Definition:	CO2_r (Meas): Std&lt;0.75 Per=20	A (GasEx): Std&lt;0.2 Per=20	Qin (LeafQ): Per=20</t>
  </si>
  <si>
    <t>16:42:26</t>
  </si>
  <si>
    <t>Stability Definition:	CO2_r (Meas): Std&lt;0.75 Per=20	A (GasEx): Std&lt;0.2 Per=20	Qin (LeafQ): Std&lt;1 Per=20</t>
  </si>
  <si>
    <t>16:42:28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</si>
  <si>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</si>
  <si>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</si>
  <si>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</si>
  <si>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</si>
  <si>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</si>
  <si>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</si>
  <si>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</si>
  <si>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</si>
  <si>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</si>
  <si>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</si>
  <si>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</si>
  <si>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</si>
  <si>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</si>
  <si>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</si>
  <si>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</si>
  <si>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</si>
  <si>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</si>
  <si>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</si>
  <si>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</si>
  <si>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</si>
  <si>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</si>
  <si>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</si>
  <si>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</si>
  <si>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</si>
  <si>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</si>
  <si>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</si>
  <si>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</si>
  <si>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</si>
  <si>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</si>
  <si>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</si>
  <si>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</si>
  <si>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</si>
  <si>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</si>
  <si>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</si>
  <si>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</si>
  <si>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</si>
  <si>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</si>
  <si>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</si>
  <si>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</si>
  <si>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</si>
  <si>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</si>
  <si>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</si>
  <si>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</si>
  <si>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</si>
  <si>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</si>
  <si>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</si>
  <si>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</si>
  <si>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</si>
  <si>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</si>
  <si>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</si>
  <si>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</si>
  <si>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</si>
  <si>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</si>
  <si>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</si>
  <si>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</si>
  <si>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</si>
  <si>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</si>
  <si>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</si>
  <si>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</si>
  <si>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-4.32934 79.0318 350.36 571.72 803.144 1003.21 1211.57 1359.59</t>
  </si>
  <si>
    <t>Fs_true</t>
  </si>
  <si>
    <t>-0.376298 103.491 404.049 601.502 802.511 1001.26 1204.29 1400.71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</si>
  <si>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</si>
  <si>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</si>
  <si>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</si>
  <si>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</si>
  <si>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</si>
  <si>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</si>
  <si>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</si>
  <si>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</si>
  <si>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</si>
  <si>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</si>
  <si>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</si>
  <si>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</si>
  <si>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</si>
  <si>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</si>
  <si>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</si>
  <si>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</si>
  <si>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</si>
  <si>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</si>
  <si>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</si>
  <si>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</si>
  <si>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</si>
  <si>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</si>
  <si>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</si>
  <si>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</si>
  <si>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</si>
  <si>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</si>
  <si>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</si>
  <si>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</si>
  <si>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</si>
  <si>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</si>
  <si>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</si>
  <si>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</si>
  <si>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</si>
  <si>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</si>
  <si>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</si>
  <si>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</si>
  <si>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</si>
  <si>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</si>
  <si>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</si>
  <si>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</si>
  <si>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</si>
  <si>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</si>
  <si>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</si>
  <si>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</si>
  <si>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</si>
  <si>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</si>
  <si>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</si>
  <si>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</si>
  <si>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</si>
  <si>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</si>
  <si>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</si>
  <si>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</si>
  <si>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</si>
  <si>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</si>
  <si>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</si>
  <si>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</si>
  <si>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</si>
  <si>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</si>
  <si>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</si>
  <si>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</si>
  <si>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</si>
  <si>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</si>
  <si>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</si>
  <si>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</si>
  <si>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</si>
  <si>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</si>
  <si>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</si>
  <si>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</si>
  <si>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</si>
  <si>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</si>
  <si>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</si>
  <si>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</si>
  <si>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</si>
  <si>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</si>
  <si>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</si>
  <si>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</si>
  <si>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</si>
  <si>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</si>
  <si>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</si>
  <si>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</si>
  <si>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</si>
  <si>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</si>
  <si>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</si>
  <si>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</si>
  <si>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</si>
  <si>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</si>
  <si>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</si>
  <si>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</si>
  <si>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</si>
  <si>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</si>
  <si>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</si>
  <si>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</si>
  <si>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</si>
  <si>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</si>
  <si>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</si>
  <si>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</si>
  <si>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</si>
  <si>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</si>
  <si>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</si>
  <si>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</si>
  <si>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</si>
  <si>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</si>
  <si>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</si>
  <si>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</si>
  <si>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</si>
  <si>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</si>
  <si>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</si>
  <si>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</si>
  <si>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</si>
  <si>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</si>
  <si>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</si>
  <si>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</si>
  <si>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</si>
  <si>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</si>
  <si>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</si>
  <si>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</si>
  <si>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</si>
  <si>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</si>
  <si>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</si>
  <si>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</si>
  <si>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</si>
  <si>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</si>
  <si>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</si>
  <si>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</si>
  <si>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</si>
  <si>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</si>
  <si>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</si>
  <si>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</si>
  <si>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</si>
  <si>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</si>
  <si>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</si>
  <si>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</si>
  <si>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</si>
  <si>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</si>
  <si>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</si>
  <si>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</si>
  <si>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</si>
  <si>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</si>
  <si>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</si>
  <si>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</si>
  <si>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</si>
  <si>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</si>
  <si>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</si>
  <si>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</si>
  <si>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</si>
  <si>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</si>
  <si>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</si>
  <si>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</si>
  <si>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</si>
  <si>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</si>
  <si>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</si>
  <si>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</si>
  <si>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</si>
  <si>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</si>
  <si>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</si>
  <si>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</si>
  <si>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</si>
  <si>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</si>
  <si>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</si>
  <si>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</si>
  <si>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</si>
  <si>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</si>
  <si>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</si>
  <si>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</si>
  <si>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</si>
  <si>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</si>
  <si>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</si>
  <si>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</si>
  <si>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</si>
  <si>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</si>
  <si>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</si>
  <si>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</si>
  <si>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</si>
  <si>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</si>
  <si>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</si>
  <si>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</si>
  <si>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</si>
  <si>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</si>
  <si>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</si>
  <si>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</si>
  <si>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</si>
  <si>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</si>
  <si>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</si>
  <si>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</si>
  <si>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</si>
  <si>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</si>
  <si>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</si>
  <si>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</si>
  <si>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</si>
  <si>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</si>
  <si>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</si>
  <si>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</si>
  <si>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</si>
  <si>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</si>
  <si>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</si>
  <si>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</si>
  <si>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</si>
  <si>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</si>
  <si>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</si>
  <si>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</si>
  <si>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</si>
  <si>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</si>
  <si>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</si>
  <si>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</si>
  <si>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</si>
  <si>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</si>
  <si>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</si>
  <si>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</si>
  <si>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</si>
  <si>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</si>
  <si>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</si>
  <si>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</si>
  <si>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</si>
  <si>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</si>
  <si>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</si>
  <si>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</si>
  <si>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</si>
  <si>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</si>
  <si>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</si>
  <si>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</si>
  <si>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</si>
  <si>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</si>
  <si>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</si>
  <si>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</si>
  <si>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</si>
  <si>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</si>
  <si>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</si>
  <si>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</si>
  <si>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</si>
  <si>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</si>
  <si>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</si>
  <si>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</si>
  <si>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</si>
  <si>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</si>
  <si>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</si>
  <si>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</si>
  <si>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</si>
  <si>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</si>
  <si>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</si>
  <si>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</si>
  <si>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</si>
  <si>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</si>
  <si>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</si>
  <si>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</si>
  <si>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</si>
  <si>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</si>
  <si>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</si>
  <si>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</si>
  <si>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</si>
  <si>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</si>
  <si>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</si>
  <si>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</si>
  <si>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20230719 17:15:02</t>
  </si>
  <si>
    <t>17:15:02</t>
  </si>
  <si>
    <t>none</t>
  </si>
  <si>
    <t>20230719</t>
  </si>
  <si>
    <t>AR</t>
  </si>
  <si>
    <t>RUCH</t>
  </si>
  <si>
    <t>BNL21860</t>
  </si>
  <si>
    <t>17:13:16</t>
  </si>
  <si>
    <t>2/2</t>
  </si>
  <si>
    <t>00000000</t>
  </si>
  <si>
    <t>iiiiiiii</t>
  </si>
  <si>
    <t>off</t>
  </si>
  <si>
    <t>20230719 17:16:03</t>
  </si>
  <si>
    <t>17:16:03</t>
  </si>
  <si>
    <t>20230719 17:17:04</t>
  </si>
  <si>
    <t>17:17:04</t>
  </si>
  <si>
    <t>20230719 17:18:05</t>
  </si>
  <si>
    <t>17:18:05</t>
  </si>
  <si>
    <t>20230719 17:19:06</t>
  </si>
  <si>
    <t>17:19:06</t>
  </si>
  <si>
    <t>20230719 17:20:07</t>
  </si>
  <si>
    <t>17:20:07</t>
  </si>
  <si>
    <t>20230719 17:21:08</t>
  </si>
  <si>
    <t>17:21:08</t>
  </si>
  <si>
    <t>20230719 17:22:09</t>
  </si>
  <si>
    <t>17:22:09</t>
  </si>
  <si>
    <t>20230719 17:23:10</t>
  </si>
  <si>
    <t>17:23:10</t>
  </si>
  <si>
    <t>20230719 17:24:11</t>
  </si>
  <si>
    <t>17:24:11</t>
  </si>
  <si>
    <t>20230719 17:25:12</t>
  </si>
  <si>
    <t>17:25:12</t>
  </si>
  <si>
    <t>20230719 17:26:13</t>
  </si>
  <si>
    <t>17:26:13</t>
  </si>
  <si>
    <t>20230719 17:27:14</t>
  </si>
  <si>
    <t>17:27:14</t>
  </si>
  <si>
    <t>20230719 17:28:15</t>
  </si>
  <si>
    <t>17:28:15</t>
  </si>
  <si>
    <t>20230719 17:29:16</t>
  </si>
  <si>
    <t>17:29:16</t>
  </si>
  <si>
    <t>20230719 17:30:17</t>
  </si>
  <si>
    <t>17:30:17</t>
  </si>
  <si>
    <t>20230719 17:31:18</t>
  </si>
  <si>
    <t>17:31:18</t>
  </si>
  <si>
    <t>20230719 17:32:19</t>
  </si>
  <si>
    <t>17:32:19</t>
  </si>
  <si>
    <t>20230719 17:33:20</t>
  </si>
  <si>
    <t>17:33:20</t>
  </si>
  <si>
    <t>20230719 17:34:41</t>
  </si>
  <si>
    <t>17:34:41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</si>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</sst>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F21" sqref="F21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1689815702</v>
      </c>
      <c r="C19">
        <v>0</v>
      </c>
      <c r="D19" t="s">
        <v>346</v>
      </c>
      <c r="E19" t="s">
        <v>347</v>
      </c>
      <c r="F19" t="s">
        <v>348</v>
      </c>
      <c r="G19" t="s">
        <v>396</v>
      </c>
      <c r="H19" t="s">
        <v>349</v>
      </c>
      <c r="I19" t="s">
        <v>350</v>
      </c>
      <c r="J19" t="s">
        <v>351</v>
      </c>
      <c r="K19" t="s">
        <v>352</v>
      </c>
      <c r="L19">
        <v>1689815702</v>
      </c>
      <c r="M19">
        <f t="shared" ref="M19:M38" si="0">(N19)/1000</f>
        <v>2.2708290620005044E-3</v>
      </c>
      <c r="N19">
        <f t="shared" ref="N19:N38" si="1">1000*AZ19*AL19*(AV19-AW19)/(100*$B$7*(1000-AL19*AV19))</f>
        <v>2.2708290620005043</v>
      </c>
      <c r="O19">
        <f t="shared" ref="O19:O38" si="2">AZ19*AL19*(AU19-AT19*(1000-AL19*AW19)/(1000-AL19*AV19))/(100*$B$7)</f>
        <v>14.966717437806565</v>
      </c>
      <c r="P19">
        <f t="shared" ref="P19:P38" si="3">AT19 - IF(AL19&gt;1, O19*$B$7*100/(AN19*BH19), 0)</f>
        <v>400.02499999999998</v>
      </c>
      <c r="Q19">
        <f t="shared" ref="Q19:Q38" si="4">((W19-M19/2)*P19-O19)/(W19+M19/2)</f>
        <v>266.94280539921044</v>
      </c>
      <c r="R19">
        <f t="shared" ref="R19:R38" si="5">Q19*(BA19+BB19)/1000</f>
        <v>27.064313506840325</v>
      </c>
      <c r="S19">
        <f t="shared" ref="S19:S38" si="6">(AT19 - IF(AL19&gt;1, O19*$B$7*100/(AN19*BH19), 0))*(BA19+BB19)/1000</f>
        <v>40.557009934705</v>
      </c>
      <c r="T19">
        <f t="shared" ref="T19:T38" si="7">2/((1/V19-1/U19)+SIGN(V19)*SQRT((1/V19-1/U19)*(1/V19-1/U19) + 4*$C$7/(($C$7+1)*($C$7+1))*(2*1/V19*1/U19-1/U19*1/U19)))</f>
        <v>0.19496371254305039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2.954517507861925</v>
      </c>
      <c r="V19">
        <f t="shared" ref="V19:V38" si="9">M19*(1000-(1000*0.61365*EXP(17.502*Z19/(240.97+Z19))/(BA19+BB19)+AV19)/2)/(1000*0.61365*EXP(17.502*Z19/(240.97+Z19))/(BA19+BB19)-AV19)</f>
        <v>0.18808801665553801</v>
      </c>
      <c r="W19">
        <f t="shared" ref="W19:W38" si="10">1/(($C$7+1)/(T19/1.6)+1/(U19/1.37)) + $C$7/(($C$7+1)/(T19/1.6) + $C$7/(U19/1.37))</f>
        <v>0.11815256295505133</v>
      </c>
      <c r="X19">
        <f t="shared" ref="X19:X38" si="11">(AO19*AR19)</f>
        <v>330.78</v>
      </c>
      <c r="Y19">
        <f t="shared" ref="Y19:Y38" si="12">(BC19+(X19+2*0.95*0.0000000567*(((BC19+$B$9)+273)^4-(BC19+273)^4)-44100*M19)/(1.84*29.3*U19+8*0.95*0.0000000567*(BC19+273)^3))</f>
        <v>22.042493309885373</v>
      </c>
      <c r="Z19">
        <f t="shared" ref="Z19:Z38" si="13">($C$9*BD19+$D$9*BE19+$E$9*Y19)</f>
        <v>19.9816</v>
      </c>
      <c r="AA19">
        <f t="shared" ref="AA19:AA38" si="14">0.61365*EXP(17.502*Z19/(240.97+Z19))</f>
        <v>2.3439406296060543</v>
      </c>
      <c r="AB19">
        <f t="shared" ref="AB19:AB38" si="15">(AC19/AD19*100)</f>
        <v>46.59883320978097</v>
      </c>
      <c r="AC19">
        <f t="shared" ref="AC19:AC38" si="16">AV19*(BA19+BB19)/1000</f>
        <v>1.14091905305224</v>
      </c>
      <c r="AD19">
        <f t="shared" ref="AD19:AD38" si="17">0.61365*EXP(17.502*BC19/(240.97+BC19))</f>
        <v>2.4483854518760011</v>
      </c>
      <c r="AE19">
        <f t="shared" ref="AE19:AE38" si="18">(AA19-AV19*(BA19+BB19)/1000)</f>
        <v>1.2030215765538144</v>
      </c>
      <c r="AF19">
        <f t="shared" ref="AF19:AF38" si="19">(-M19*44100)</f>
        <v>-100.14356163422224</v>
      </c>
      <c r="AG19">
        <f t="shared" ref="AG19:AG38" si="20">2*29.3*U19*0.92*(BC19-Z19)</f>
        <v>112.42261041642281</v>
      </c>
      <c r="AH19">
        <f t="shared" ref="AH19:AH38" si="21">2*0.95*0.0000000567*(((BC19+$B$9)+273)^4-(Z19+273)^4)</f>
        <v>7.6765903897012562</v>
      </c>
      <c r="AI19">
        <f t="shared" ref="AI19:AI38" si="22">X19+AH19+AF19+AG19</f>
        <v>350.73563917190177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54784.152571928018</v>
      </c>
      <c r="AO19">
        <f t="shared" ref="AO19:AO38" si="26">$B$13*BI19+$C$13*BJ19+$F$13*BU19*(1-BX19)</f>
        <v>2000</v>
      </c>
      <c r="AP19">
        <f t="shared" ref="AP19:AP38" si="27">AO19*AQ19</f>
        <v>1686</v>
      </c>
      <c r="AQ19">
        <f t="shared" ref="AQ19:AQ38" si="28">($B$13*$D$11+$C$13*$D$11+$F$13*((CH19+BZ19)/MAX(CH19+BZ19+CI19, 0.1)*$I$11+CI19/MAX(CH19+BZ19+CI19, 0.1)*$J$11))/($B$13+$C$13+$F$13)</f>
        <v>0.84299999999999997</v>
      </c>
      <c r="AR19">
        <f t="shared" ref="AR19:AR38" si="29">($B$13*$K$11+$C$13*$K$11+$F$13*((CH19+BZ19)/MAX(CH19+BZ19+CI19, 0.1)*$P$11+CI19/MAX(CH19+BZ19+CI19, 0.1)*$Q$11))/($B$13+$C$13+$F$13)</f>
        <v>0.16538999999999998</v>
      </c>
      <c r="AS19">
        <v>1689815702</v>
      </c>
      <c r="AT19">
        <v>400.02499999999998</v>
      </c>
      <c r="AU19">
        <v>415.9</v>
      </c>
      <c r="AV19">
        <v>11.2532</v>
      </c>
      <c r="AW19">
        <v>9.0079399999999996</v>
      </c>
      <c r="AX19">
        <v>403.721</v>
      </c>
      <c r="AY19">
        <v>11.4945</v>
      </c>
      <c r="AZ19">
        <v>600.00400000000002</v>
      </c>
      <c r="BA19">
        <v>101.33499999999999</v>
      </c>
      <c r="BB19">
        <v>5.1188200000000003E-2</v>
      </c>
      <c r="BC19">
        <v>20.6874</v>
      </c>
      <c r="BD19">
        <v>19.9816</v>
      </c>
      <c r="BE19">
        <v>999.9</v>
      </c>
      <c r="BF19">
        <v>0</v>
      </c>
      <c r="BG19">
        <v>0</v>
      </c>
      <c r="BH19">
        <v>10009.4</v>
      </c>
      <c r="BI19">
        <v>0</v>
      </c>
      <c r="BJ19">
        <v>156.47900000000001</v>
      </c>
      <c r="BK19">
        <v>-15.875</v>
      </c>
      <c r="BL19">
        <v>404.57799999999997</v>
      </c>
      <c r="BM19">
        <v>419.68099999999998</v>
      </c>
      <c r="BN19">
        <v>2.2452999999999999</v>
      </c>
      <c r="BO19">
        <v>415.9</v>
      </c>
      <c r="BP19">
        <v>9.0079399999999996</v>
      </c>
      <c r="BQ19">
        <v>1.14035</v>
      </c>
      <c r="BR19">
        <v>0.91282300000000005</v>
      </c>
      <c r="BS19">
        <v>8.8448100000000007</v>
      </c>
      <c r="BT19">
        <v>5.5945099999999996</v>
      </c>
      <c r="BU19">
        <v>2000</v>
      </c>
      <c r="BV19">
        <v>0.9</v>
      </c>
      <c r="BW19">
        <v>9.99998E-2</v>
      </c>
      <c r="BX19">
        <v>0</v>
      </c>
      <c r="BY19">
        <v>2.1829000000000001</v>
      </c>
      <c r="BZ19">
        <v>0</v>
      </c>
      <c r="CA19">
        <v>14732.6</v>
      </c>
      <c r="CB19">
        <v>15438.9</v>
      </c>
      <c r="CC19">
        <v>39.061999999999998</v>
      </c>
      <c r="CD19">
        <v>41.125</v>
      </c>
      <c r="CE19">
        <v>40.25</v>
      </c>
      <c r="CF19">
        <v>39</v>
      </c>
      <c r="CG19">
        <v>38.436999999999998</v>
      </c>
      <c r="CH19">
        <v>1800</v>
      </c>
      <c r="CI19">
        <v>200</v>
      </c>
      <c r="CJ19">
        <v>0</v>
      </c>
      <c r="CK19">
        <v>1689815710.8</v>
      </c>
      <c r="CL19">
        <v>0</v>
      </c>
      <c r="CM19">
        <v>1689815596</v>
      </c>
      <c r="CN19" t="s">
        <v>353</v>
      </c>
      <c r="CO19">
        <v>1689815596</v>
      </c>
      <c r="CP19">
        <v>1689815594</v>
      </c>
      <c r="CQ19">
        <v>66</v>
      </c>
      <c r="CR19">
        <v>-1.7000000000000001E-2</v>
      </c>
      <c r="CS19">
        <v>1E-3</v>
      </c>
      <c r="CT19">
        <v>-3.6960000000000002</v>
      </c>
      <c r="CU19">
        <v>-0.24099999999999999</v>
      </c>
      <c r="CV19">
        <v>416</v>
      </c>
      <c r="CW19">
        <v>9</v>
      </c>
      <c r="CX19">
        <v>0.1</v>
      </c>
      <c r="CY19">
        <v>0.05</v>
      </c>
      <c r="CZ19">
        <v>14.964184794638101</v>
      </c>
      <c r="DA19">
        <v>0.212017093884905</v>
      </c>
      <c r="DB19">
        <v>4.1482311926017902E-2</v>
      </c>
      <c r="DC19">
        <v>1</v>
      </c>
      <c r="DD19">
        <v>415.85509523809498</v>
      </c>
      <c r="DE19">
        <v>0.21966233766247101</v>
      </c>
      <c r="DF19">
        <v>3.0520726387634499E-2</v>
      </c>
      <c r="DG19">
        <v>-1</v>
      </c>
      <c r="DH19">
        <v>1999.9939999999999</v>
      </c>
      <c r="DI19">
        <v>8.0982615264488897E-2</v>
      </c>
      <c r="DJ19">
        <v>7.0526590730006694E-2</v>
      </c>
      <c r="DK19">
        <v>1</v>
      </c>
      <c r="DL19">
        <v>2</v>
      </c>
      <c r="DM19">
        <v>2</v>
      </c>
      <c r="DN19" t="s">
        <v>354</v>
      </c>
      <c r="DO19">
        <v>3.2365499999999998</v>
      </c>
      <c r="DP19">
        <v>2.7914599999999998</v>
      </c>
      <c r="DQ19">
        <v>9.7992099999999999E-2</v>
      </c>
      <c r="DR19">
        <v>9.9735199999999996E-2</v>
      </c>
      <c r="DS19">
        <v>7.1504100000000001E-2</v>
      </c>
      <c r="DT19">
        <v>5.8585400000000003E-2</v>
      </c>
      <c r="DU19">
        <v>26256.2</v>
      </c>
      <c r="DV19">
        <v>27693.9</v>
      </c>
      <c r="DW19">
        <v>27249.4</v>
      </c>
      <c r="DX19">
        <v>28879.599999999999</v>
      </c>
      <c r="DY19">
        <v>33356</v>
      </c>
      <c r="DZ19">
        <v>36212.5</v>
      </c>
      <c r="EA19">
        <v>36422.699999999997</v>
      </c>
      <c r="EB19">
        <v>39142.300000000003</v>
      </c>
      <c r="EC19">
        <v>2.2480500000000001</v>
      </c>
      <c r="ED19">
        <v>1.66103</v>
      </c>
      <c r="EE19">
        <v>2.8535700000000002E-3</v>
      </c>
      <c r="EF19">
        <v>0</v>
      </c>
      <c r="EG19">
        <v>19.9344</v>
      </c>
      <c r="EH19">
        <v>999.9</v>
      </c>
      <c r="EI19">
        <v>47.204000000000001</v>
      </c>
      <c r="EJ19">
        <v>27.693999999999999</v>
      </c>
      <c r="EK19">
        <v>17.364899999999999</v>
      </c>
      <c r="EL19">
        <v>62.0017</v>
      </c>
      <c r="EM19">
        <v>35.733199999999997</v>
      </c>
      <c r="EN19">
        <v>1</v>
      </c>
      <c r="EO19">
        <v>-0.151723</v>
      </c>
      <c r="EP19">
        <v>4.2209099999999999</v>
      </c>
      <c r="EQ19">
        <v>19.665400000000002</v>
      </c>
      <c r="ER19">
        <v>5.2171399999999997</v>
      </c>
      <c r="ES19">
        <v>11.9321</v>
      </c>
      <c r="ET19">
        <v>4.9557000000000002</v>
      </c>
      <c r="EU19">
        <v>3.29705</v>
      </c>
      <c r="EV19">
        <v>70.099999999999994</v>
      </c>
      <c r="EW19">
        <v>132.5</v>
      </c>
      <c r="EX19">
        <v>4861.6000000000004</v>
      </c>
      <c r="EY19">
        <v>9999</v>
      </c>
      <c r="EZ19">
        <v>1.8495900000000001</v>
      </c>
      <c r="FA19">
        <v>1.8487499999999999</v>
      </c>
      <c r="FB19">
        <v>1.85442</v>
      </c>
      <c r="FC19">
        <v>1.8584799999999999</v>
      </c>
      <c r="FD19">
        <v>1.8531899999999999</v>
      </c>
      <c r="FE19">
        <v>1.8532299999999999</v>
      </c>
      <c r="FF19">
        <v>1.85328</v>
      </c>
      <c r="FG19">
        <v>1.85303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-3.6960000000000002</v>
      </c>
      <c r="FV19">
        <v>-0.24129999999999999</v>
      </c>
      <c r="FW19">
        <v>-3.6958181818181401</v>
      </c>
      <c r="FX19">
        <v>0</v>
      </c>
      <c r="FY19">
        <v>0</v>
      </c>
      <c r="FZ19">
        <v>0</v>
      </c>
      <c r="GA19">
        <v>-0.24131090909090999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1.8</v>
      </c>
      <c r="GJ19">
        <v>1.8</v>
      </c>
      <c r="GK19">
        <v>1.0595699999999999</v>
      </c>
      <c r="GL19">
        <v>2.5756800000000002</v>
      </c>
      <c r="GM19">
        <v>1.4489700000000001</v>
      </c>
      <c r="GN19">
        <v>2.2949199999999998</v>
      </c>
      <c r="GO19">
        <v>1.5466299999999999</v>
      </c>
      <c r="GP19">
        <v>2.4389599999999998</v>
      </c>
      <c r="GQ19">
        <v>29.922000000000001</v>
      </c>
      <c r="GR19">
        <v>14.692399999999999</v>
      </c>
      <c r="GS19">
        <v>18</v>
      </c>
      <c r="GT19">
        <v>621.96900000000005</v>
      </c>
      <c r="GU19">
        <v>359.221</v>
      </c>
      <c r="GV19">
        <v>15.4725</v>
      </c>
      <c r="GW19">
        <v>25.1938</v>
      </c>
      <c r="GX19">
        <v>30</v>
      </c>
      <c r="GY19">
        <v>25.116800000000001</v>
      </c>
      <c r="GZ19">
        <v>25.0992</v>
      </c>
      <c r="HA19">
        <v>21.211200000000002</v>
      </c>
      <c r="HB19">
        <v>50</v>
      </c>
      <c r="HC19">
        <v>-30</v>
      </c>
      <c r="HD19">
        <v>15.789099999999999</v>
      </c>
      <c r="HE19">
        <v>415.83800000000002</v>
      </c>
      <c r="HF19">
        <v>0</v>
      </c>
      <c r="HG19">
        <v>100.35299999999999</v>
      </c>
      <c r="HH19">
        <v>95.164900000000003</v>
      </c>
    </row>
    <row r="20" spans="1:216" x14ac:dyDescent="0.2">
      <c r="A20">
        <v>2</v>
      </c>
      <c r="B20">
        <v>1689815763</v>
      </c>
      <c r="C20">
        <v>61</v>
      </c>
      <c r="D20" t="s">
        <v>358</v>
      </c>
      <c r="E20" t="s">
        <v>359</v>
      </c>
      <c r="F20" t="s">
        <v>348</v>
      </c>
      <c r="G20" t="s">
        <v>396</v>
      </c>
      <c r="H20" t="s">
        <v>349</v>
      </c>
      <c r="I20" t="s">
        <v>350</v>
      </c>
      <c r="J20" t="s">
        <v>351</v>
      </c>
      <c r="K20" t="s">
        <v>352</v>
      </c>
      <c r="L20">
        <v>1689815763</v>
      </c>
      <c r="M20">
        <f t="shared" si="0"/>
        <v>2.2484097184317579E-3</v>
      </c>
      <c r="N20">
        <f t="shared" si="1"/>
        <v>2.2484097184317577</v>
      </c>
      <c r="O20">
        <f t="shared" si="2"/>
        <v>14.836941373314767</v>
      </c>
      <c r="P20">
        <f t="shared" si="3"/>
        <v>399.99099999999999</v>
      </c>
      <c r="Q20">
        <f t="shared" si="4"/>
        <v>266.61466756778191</v>
      </c>
      <c r="R20">
        <f t="shared" si="5"/>
        <v>27.030245872071806</v>
      </c>
      <c r="S20">
        <f t="shared" si="6"/>
        <v>40.552364111277399</v>
      </c>
      <c r="T20">
        <f t="shared" si="7"/>
        <v>0.19277448965654534</v>
      </c>
      <c r="U20">
        <f t="shared" si="8"/>
        <v>2.9497082705641287</v>
      </c>
      <c r="V20">
        <f t="shared" si="9"/>
        <v>0.18603892171717021</v>
      </c>
      <c r="W20">
        <f t="shared" si="10"/>
        <v>0.11685988375708489</v>
      </c>
      <c r="X20">
        <f t="shared" si="11"/>
        <v>297.67588499999999</v>
      </c>
      <c r="Y20">
        <f t="shared" si="12"/>
        <v>21.827401865337798</v>
      </c>
      <c r="Z20">
        <f t="shared" si="13"/>
        <v>19.970099999999999</v>
      </c>
      <c r="AA20">
        <f t="shared" si="14"/>
        <v>2.342271693706111</v>
      </c>
      <c r="AB20">
        <f t="shared" si="15"/>
        <v>46.561092095047002</v>
      </c>
      <c r="AC20">
        <f t="shared" si="16"/>
        <v>1.1380161851458599</v>
      </c>
      <c r="AD20">
        <f t="shared" si="17"/>
        <v>2.4441355087264327</v>
      </c>
      <c r="AE20">
        <f t="shared" si="18"/>
        <v>1.2042555085602511</v>
      </c>
      <c r="AF20">
        <f t="shared" si="19"/>
        <v>-99.154868582840521</v>
      </c>
      <c r="AG20">
        <f t="shared" si="20"/>
        <v>109.58390166997637</v>
      </c>
      <c r="AH20">
        <f t="shared" si="21"/>
        <v>7.4934319069086675</v>
      </c>
      <c r="AI20">
        <f t="shared" si="22"/>
        <v>315.5983499940445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54646.007401439318</v>
      </c>
      <c r="AO20">
        <f t="shared" si="26"/>
        <v>1799.84</v>
      </c>
      <c r="AP20">
        <f t="shared" si="27"/>
        <v>1517.2652999999998</v>
      </c>
      <c r="AQ20">
        <f t="shared" si="28"/>
        <v>0.84300010000888959</v>
      </c>
      <c r="AR20">
        <f t="shared" si="29"/>
        <v>0.16539019301715707</v>
      </c>
      <c r="AS20">
        <v>1689815763</v>
      </c>
      <c r="AT20">
        <v>399.99099999999999</v>
      </c>
      <c r="AU20">
        <v>415.726</v>
      </c>
      <c r="AV20">
        <v>11.2249</v>
      </c>
      <c r="AW20">
        <v>9.0019100000000005</v>
      </c>
      <c r="AX20">
        <v>403.68700000000001</v>
      </c>
      <c r="AY20">
        <v>11.466200000000001</v>
      </c>
      <c r="AZ20">
        <v>600.04899999999998</v>
      </c>
      <c r="BA20">
        <v>101.331</v>
      </c>
      <c r="BB20">
        <v>5.2191399999999999E-2</v>
      </c>
      <c r="BC20">
        <v>20.659199999999998</v>
      </c>
      <c r="BD20">
        <v>19.970099999999999</v>
      </c>
      <c r="BE20">
        <v>999.9</v>
      </c>
      <c r="BF20">
        <v>0</v>
      </c>
      <c r="BG20">
        <v>0</v>
      </c>
      <c r="BH20">
        <v>9982.5</v>
      </c>
      <c r="BI20">
        <v>0</v>
      </c>
      <c r="BJ20">
        <v>171.315</v>
      </c>
      <c r="BK20">
        <v>-15.734999999999999</v>
      </c>
      <c r="BL20">
        <v>404.53199999999998</v>
      </c>
      <c r="BM20">
        <v>419.50200000000001</v>
      </c>
      <c r="BN20">
        <v>2.2229899999999998</v>
      </c>
      <c r="BO20">
        <v>415.726</v>
      </c>
      <c r="BP20">
        <v>9.0019100000000005</v>
      </c>
      <c r="BQ20">
        <v>1.1374299999999999</v>
      </c>
      <c r="BR20">
        <v>0.91217099999999995</v>
      </c>
      <c r="BS20">
        <v>8.8068399999999993</v>
      </c>
      <c r="BT20">
        <v>5.5842000000000001</v>
      </c>
      <c r="BU20">
        <v>1799.84</v>
      </c>
      <c r="BV20">
        <v>0.89999700000000005</v>
      </c>
      <c r="BW20">
        <v>0.10000299999999999</v>
      </c>
      <c r="BX20">
        <v>0</v>
      </c>
      <c r="BY20">
        <v>2.4369999999999998</v>
      </c>
      <c r="BZ20">
        <v>0</v>
      </c>
      <c r="CA20">
        <v>13386.9</v>
      </c>
      <c r="CB20">
        <v>13893.7</v>
      </c>
      <c r="CC20">
        <v>39.061999999999998</v>
      </c>
      <c r="CD20">
        <v>41.186999999999998</v>
      </c>
      <c r="CE20">
        <v>40.311999999999998</v>
      </c>
      <c r="CF20">
        <v>39.061999999999998</v>
      </c>
      <c r="CG20">
        <v>38.436999999999998</v>
      </c>
      <c r="CH20">
        <v>1619.85</v>
      </c>
      <c r="CI20">
        <v>179.99</v>
      </c>
      <c r="CJ20">
        <v>0</v>
      </c>
      <c r="CK20">
        <v>1689815772</v>
      </c>
      <c r="CL20">
        <v>0</v>
      </c>
      <c r="CM20">
        <v>1689815596</v>
      </c>
      <c r="CN20" t="s">
        <v>353</v>
      </c>
      <c r="CO20">
        <v>1689815596</v>
      </c>
      <c r="CP20">
        <v>1689815594</v>
      </c>
      <c r="CQ20">
        <v>66</v>
      </c>
      <c r="CR20">
        <v>-1.7000000000000001E-2</v>
      </c>
      <c r="CS20">
        <v>1E-3</v>
      </c>
      <c r="CT20">
        <v>-3.6960000000000002</v>
      </c>
      <c r="CU20">
        <v>-0.24099999999999999</v>
      </c>
      <c r="CV20">
        <v>416</v>
      </c>
      <c r="CW20">
        <v>9</v>
      </c>
      <c r="CX20">
        <v>0.1</v>
      </c>
      <c r="CY20">
        <v>0.05</v>
      </c>
      <c r="CZ20">
        <v>14.8226192043648</v>
      </c>
      <c r="DA20">
        <v>-4.1377970952316101E-2</v>
      </c>
      <c r="DB20">
        <v>3.56843005315658E-2</v>
      </c>
      <c r="DC20">
        <v>1</v>
      </c>
      <c r="DD20">
        <v>415.73652380952399</v>
      </c>
      <c r="DE20">
        <v>-8.2909090908472496E-2</v>
      </c>
      <c r="DF20">
        <v>3.7435174505396497E-2</v>
      </c>
      <c r="DG20">
        <v>-1</v>
      </c>
      <c r="DH20">
        <v>1799.972</v>
      </c>
      <c r="DI20">
        <v>0.141425203395147</v>
      </c>
      <c r="DJ20">
        <v>0.16430459518840301</v>
      </c>
      <c r="DK20">
        <v>1</v>
      </c>
      <c r="DL20">
        <v>2</v>
      </c>
      <c r="DM20">
        <v>2</v>
      </c>
      <c r="DN20" t="s">
        <v>354</v>
      </c>
      <c r="DO20">
        <v>3.2366000000000001</v>
      </c>
      <c r="DP20">
        <v>2.7922199999999999</v>
      </c>
      <c r="DQ20">
        <v>9.7973900000000003E-2</v>
      </c>
      <c r="DR20">
        <v>9.9692199999999995E-2</v>
      </c>
      <c r="DS20">
        <v>7.1362900000000007E-2</v>
      </c>
      <c r="DT20">
        <v>5.8548799999999998E-2</v>
      </c>
      <c r="DU20">
        <v>26254.7</v>
      </c>
      <c r="DV20">
        <v>27693.200000000001</v>
      </c>
      <c r="DW20">
        <v>27247.5</v>
      </c>
      <c r="DX20">
        <v>28877.7</v>
      </c>
      <c r="DY20">
        <v>33359.1</v>
      </c>
      <c r="DZ20">
        <v>36211.300000000003</v>
      </c>
      <c r="EA20">
        <v>36420.400000000001</v>
      </c>
      <c r="EB20">
        <v>39139.5</v>
      </c>
      <c r="EC20">
        <v>2.24878</v>
      </c>
      <c r="ED20">
        <v>1.6597999999999999</v>
      </c>
      <c r="EE20">
        <v>5.4314699999999999E-3</v>
      </c>
      <c r="EF20">
        <v>0</v>
      </c>
      <c r="EG20">
        <v>19.880299999999998</v>
      </c>
      <c r="EH20">
        <v>999.9</v>
      </c>
      <c r="EI20">
        <v>47.173999999999999</v>
      </c>
      <c r="EJ20">
        <v>27.724</v>
      </c>
      <c r="EK20">
        <v>17.3841</v>
      </c>
      <c r="EL20">
        <v>62.471699999999998</v>
      </c>
      <c r="EM20">
        <v>35.757199999999997</v>
      </c>
      <c r="EN20">
        <v>1</v>
      </c>
      <c r="EO20">
        <v>-0.152647</v>
      </c>
      <c r="EP20">
        <v>3.46516</v>
      </c>
      <c r="EQ20">
        <v>19.765999999999998</v>
      </c>
      <c r="ER20">
        <v>5.21699</v>
      </c>
      <c r="ES20">
        <v>11.9321</v>
      </c>
      <c r="ET20">
        <v>4.9555499999999997</v>
      </c>
      <c r="EU20">
        <v>3.29705</v>
      </c>
      <c r="EV20">
        <v>70.2</v>
      </c>
      <c r="EW20">
        <v>132.5</v>
      </c>
      <c r="EX20">
        <v>4862.8</v>
      </c>
      <c r="EY20">
        <v>9999</v>
      </c>
      <c r="EZ20">
        <v>1.8498300000000001</v>
      </c>
      <c r="FA20">
        <v>1.84901</v>
      </c>
      <c r="FB20">
        <v>1.8547100000000001</v>
      </c>
      <c r="FC20">
        <v>1.8587499999999999</v>
      </c>
      <c r="FD20">
        <v>1.8534900000000001</v>
      </c>
      <c r="FE20">
        <v>1.8534900000000001</v>
      </c>
      <c r="FF20">
        <v>1.8535299999999999</v>
      </c>
      <c r="FG20">
        <v>1.8533200000000001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-3.6960000000000002</v>
      </c>
      <c r="FV20">
        <v>-0.24129999999999999</v>
      </c>
      <c r="FW20">
        <v>-3.6958181818181401</v>
      </c>
      <c r="FX20">
        <v>0</v>
      </c>
      <c r="FY20">
        <v>0</v>
      </c>
      <c r="FZ20">
        <v>0</v>
      </c>
      <c r="GA20">
        <v>-0.24131090909090999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2.8</v>
      </c>
      <c r="GJ20">
        <v>2.8</v>
      </c>
      <c r="GK20">
        <v>1.0595699999999999</v>
      </c>
      <c r="GL20">
        <v>2.5805699999999998</v>
      </c>
      <c r="GM20">
        <v>1.4477500000000001</v>
      </c>
      <c r="GN20">
        <v>2.2961399999999998</v>
      </c>
      <c r="GO20">
        <v>1.5466299999999999</v>
      </c>
      <c r="GP20">
        <v>2.4401899999999999</v>
      </c>
      <c r="GQ20">
        <v>29.943300000000001</v>
      </c>
      <c r="GR20">
        <v>14.6837</v>
      </c>
      <c r="GS20">
        <v>18</v>
      </c>
      <c r="GT20">
        <v>622.822</v>
      </c>
      <c r="GU20">
        <v>358.72500000000002</v>
      </c>
      <c r="GV20">
        <v>16.331499999999998</v>
      </c>
      <c r="GW20">
        <v>25.236999999999998</v>
      </c>
      <c r="GX20">
        <v>30.000599999999999</v>
      </c>
      <c r="GY20">
        <v>25.148599999999998</v>
      </c>
      <c r="GZ20">
        <v>25.128699999999998</v>
      </c>
      <c r="HA20">
        <v>21.207599999999999</v>
      </c>
      <c r="HB20">
        <v>50</v>
      </c>
      <c r="HC20">
        <v>-30</v>
      </c>
      <c r="HD20">
        <v>16.342400000000001</v>
      </c>
      <c r="HE20">
        <v>415.75099999999998</v>
      </c>
      <c r="HF20">
        <v>0</v>
      </c>
      <c r="HG20">
        <v>100.34699999999999</v>
      </c>
      <c r="HH20">
        <v>95.158299999999997</v>
      </c>
    </row>
    <row r="21" spans="1:216" x14ac:dyDescent="0.2">
      <c r="A21">
        <v>3</v>
      </c>
      <c r="B21">
        <v>1689815824</v>
      </c>
      <c r="C21">
        <v>122</v>
      </c>
      <c r="D21" t="s">
        <v>360</v>
      </c>
      <c r="E21" t="s">
        <v>361</v>
      </c>
      <c r="F21" t="s">
        <v>348</v>
      </c>
      <c r="G21" t="s">
        <v>396</v>
      </c>
      <c r="H21" t="s">
        <v>349</v>
      </c>
      <c r="I21" t="s">
        <v>350</v>
      </c>
      <c r="J21" t="s">
        <v>351</v>
      </c>
      <c r="K21" t="s">
        <v>352</v>
      </c>
      <c r="L21">
        <v>1689815824</v>
      </c>
      <c r="M21">
        <f t="shared" si="0"/>
        <v>2.2024324305054748E-3</v>
      </c>
      <c r="N21">
        <f t="shared" si="1"/>
        <v>2.2024324305054748</v>
      </c>
      <c r="O21">
        <f t="shared" si="2"/>
        <v>14.578698665906012</v>
      </c>
      <c r="P21">
        <f t="shared" si="3"/>
        <v>400.04599999999999</v>
      </c>
      <c r="Q21">
        <f t="shared" si="4"/>
        <v>264.86440533100711</v>
      </c>
      <c r="R21">
        <f t="shared" si="5"/>
        <v>26.853673733256567</v>
      </c>
      <c r="S21">
        <f t="shared" si="6"/>
        <v>40.559261818774594</v>
      </c>
      <c r="T21">
        <f t="shared" si="7"/>
        <v>0.18665731860666213</v>
      </c>
      <c r="U21">
        <f t="shared" si="8"/>
        <v>2.9517437002376141</v>
      </c>
      <c r="V21">
        <f t="shared" si="9"/>
        <v>0.18033909609070764</v>
      </c>
      <c r="W21">
        <f t="shared" si="10"/>
        <v>0.11326178555177753</v>
      </c>
      <c r="X21">
        <f t="shared" si="11"/>
        <v>248.126496</v>
      </c>
      <c r="Y21">
        <f t="shared" si="12"/>
        <v>21.577667546266234</v>
      </c>
      <c r="Z21">
        <f t="shared" si="13"/>
        <v>20.029499999999999</v>
      </c>
      <c r="AA21">
        <f t="shared" si="14"/>
        <v>2.3509033247286908</v>
      </c>
      <c r="AB21">
        <f t="shared" si="15"/>
        <v>46.308757482982074</v>
      </c>
      <c r="AC21">
        <f t="shared" si="16"/>
        <v>1.1339775317449701</v>
      </c>
      <c r="AD21">
        <f t="shared" si="17"/>
        <v>2.4487323637687615</v>
      </c>
      <c r="AE21">
        <f t="shared" si="18"/>
        <v>1.2169257929837207</v>
      </c>
      <c r="AF21">
        <f t="shared" si="19"/>
        <v>-97.127270185291437</v>
      </c>
      <c r="AG21">
        <f t="shared" si="20"/>
        <v>105.06053508363216</v>
      </c>
      <c r="AH21">
        <f t="shared" si="21"/>
        <v>7.1824669358616839</v>
      </c>
      <c r="AI21">
        <f t="shared" si="22"/>
        <v>263.24222783420242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54701.029322079623</v>
      </c>
      <c r="AO21">
        <f t="shared" si="26"/>
        <v>1500.26</v>
      </c>
      <c r="AP21">
        <f t="shared" si="27"/>
        <v>1264.7184</v>
      </c>
      <c r="AQ21">
        <f t="shared" si="28"/>
        <v>0.84299948009011771</v>
      </c>
      <c r="AR21">
        <f t="shared" si="29"/>
        <v>0.16538899657392719</v>
      </c>
      <c r="AS21">
        <v>1689815824</v>
      </c>
      <c r="AT21">
        <v>400.04599999999999</v>
      </c>
      <c r="AU21">
        <v>415.505</v>
      </c>
      <c r="AV21">
        <v>11.184699999999999</v>
      </c>
      <c r="AW21">
        <v>9.0070099999999993</v>
      </c>
      <c r="AX21">
        <v>403.74200000000002</v>
      </c>
      <c r="AY21">
        <v>11.426</v>
      </c>
      <c r="AZ21">
        <v>600.03</v>
      </c>
      <c r="BA21">
        <v>101.334</v>
      </c>
      <c r="BB21">
        <v>5.2495100000000003E-2</v>
      </c>
      <c r="BC21">
        <v>20.689699999999998</v>
      </c>
      <c r="BD21">
        <v>20.029499999999999</v>
      </c>
      <c r="BE21">
        <v>999.9</v>
      </c>
      <c r="BF21">
        <v>0</v>
      </c>
      <c r="BG21">
        <v>0</v>
      </c>
      <c r="BH21">
        <v>9993.75</v>
      </c>
      <c r="BI21">
        <v>0</v>
      </c>
      <c r="BJ21">
        <v>162.53899999999999</v>
      </c>
      <c r="BK21">
        <v>-15.4589</v>
      </c>
      <c r="BL21">
        <v>404.57100000000003</v>
      </c>
      <c r="BM21">
        <v>419.28100000000001</v>
      </c>
      <c r="BN21">
        <v>2.1777000000000002</v>
      </c>
      <c r="BO21">
        <v>415.505</v>
      </c>
      <c r="BP21">
        <v>9.0070099999999993</v>
      </c>
      <c r="BQ21">
        <v>1.1333899999999999</v>
      </c>
      <c r="BR21">
        <v>0.91271199999999997</v>
      </c>
      <c r="BS21">
        <v>8.7542000000000009</v>
      </c>
      <c r="BT21">
        <v>5.5927499999999997</v>
      </c>
      <c r="BU21">
        <v>1500.26</v>
      </c>
      <c r="BV21">
        <v>0.90001699999999996</v>
      </c>
      <c r="BW21">
        <v>9.9982600000000005E-2</v>
      </c>
      <c r="BX21">
        <v>0</v>
      </c>
      <c r="BY21">
        <v>2.2517999999999998</v>
      </c>
      <c r="BZ21">
        <v>0</v>
      </c>
      <c r="CA21">
        <v>11182.3</v>
      </c>
      <c r="CB21">
        <v>11581.2</v>
      </c>
      <c r="CC21">
        <v>38.875</v>
      </c>
      <c r="CD21">
        <v>41.311999999999998</v>
      </c>
      <c r="CE21">
        <v>40.375</v>
      </c>
      <c r="CF21">
        <v>39.125</v>
      </c>
      <c r="CG21">
        <v>38.375</v>
      </c>
      <c r="CH21">
        <v>1350.26</v>
      </c>
      <c r="CI21">
        <v>150</v>
      </c>
      <c r="CJ21">
        <v>0</v>
      </c>
      <c r="CK21">
        <v>1689815833.2</v>
      </c>
      <c r="CL21">
        <v>0</v>
      </c>
      <c r="CM21">
        <v>1689815596</v>
      </c>
      <c r="CN21" t="s">
        <v>353</v>
      </c>
      <c r="CO21">
        <v>1689815596</v>
      </c>
      <c r="CP21">
        <v>1689815594</v>
      </c>
      <c r="CQ21">
        <v>66</v>
      </c>
      <c r="CR21">
        <v>-1.7000000000000001E-2</v>
      </c>
      <c r="CS21">
        <v>1E-3</v>
      </c>
      <c r="CT21">
        <v>-3.6960000000000002</v>
      </c>
      <c r="CU21">
        <v>-0.24099999999999999</v>
      </c>
      <c r="CV21">
        <v>416</v>
      </c>
      <c r="CW21">
        <v>9</v>
      </c>
      <c r="CX21">
        <v>0.1</v>
      </c>
      <c r="CY21">
        <v>0.05</v>
      </c>
      <c r="CZ21">
        <v>14.6355121466806</v>
      </c>
      <c r="DA21">
        <v>0.170204969530768</v>
      </c>
      <c r="DB21">
        <v>3.7180234242512301E-2</v>
      </c>
      <c r="DC21">
        <v>1</v>
      </c>
      <c r="DD21">
        <v>415.529</v>
      </c>
      <c r="DE21">
        <v>0.199480519480805</v>
      </c>
      <c r="DF21">
        <v>3.2096580443885699E-2</v>
      </c>
      <c r="DG21">
        <v>-1</v>
      </c>
      <c r="DH21">
        <v>1499.9949999999999</v>
      </c>
      <c r="DI21">
        <v>-0.24545937618346</v>
      </c>
      <c r="DJ21">
        <v>0.114651646303028</v>
      </c>
      <c r="DK21">
        <v>1</v>
      </c>
      <c r="DL21">
        <v>2</v>
      </c>
      <c r="DM21">
        <v>2</v>
      </c>
      <c r="DN21" t="s">
        <v>354</v>
      </c>
      <c r="DO21">
        <v>3.2365200000000001</v>
      </c>
      <c r="DP21">
        <v>2.7926299999999999</v>
      </c>
      <c r="DQ21">
        <v>9.7975999999999994E-2</v>
      </c>
      <c r="DR21">
        <v>9.9644399999999994E-2</v>
      </c>
      <c r="DS21">
        <v>7.1168899999999993E-2</v>
      </c>
      <c r="DT21">
        <v>5.8569700000000002E-2</v>
      </c>
      <c r="DU21">
        <v>26252.1</v>
      </c>
      <c r="DV21">
        <v>27691.3</v>
      </c>
      <c r="DW21">
        <v>27245</v>
      </c>
      <c r="DX21">
        <v>28874.400000000001</v>
      </c>
      <c r="DY21">
        <v>33363</v>
      </c>
      <c r="DZ21">
        <v>36206.5</v>
      </c>
      <c r="EA21">
        <v>36416.9</v>
      </c>
      <c r="EB21">
        <v>39135.1</v>
      </c>
      <c r="EC21">
        <v>2.24743</v>
      </c>
      <c r="ED21">
        <v>1.6588000000000001</v>
      </c>
      <c r="EE21">
        <v>4.1350700000000002E-3</v>
      </c>
      <c r="EF21">
        <v>0</v>
      </c>
      <c r="EG21">
        <v>19.961099999999998</v>
      </c>
      <c r="EH21">
        <v>999.9</v>
      </c>
      <c r="EI21">
        <v>47.149000000000001</v>
      </c>
      <c r="EJ21">
        <v>27.734000000000002</v>
      </c>
      <c r="EK21">
        <v>17.384499999999999</v>
      </c>
      <c r="EL21">
        <v>62.4617</v>
      </c>
      <c r="EM21">
        <v>35.9255</v>
      </c>
      <c r="EN21">
        <v>1</v>
      </c>
      <c r="EO21">
        <v>-0.141128</v>
      </c>
      <c r="EP21">
        <v>4.8080299999999996</v>
      </c>
      <c r="EQ21">
        <v>19.583600000000001</v>
      </c>
      <c r="ER21">
        <v>5.2172900000000002</v>
      </c>
      <c r="ES21">
        <v>11.9321</v>
      </c>
      <c r="ET21">
        <v>4.9551999999999996</v>
      </c>
      <c r="EU21">
        <v>3.2971300000000001</v>
      </c>
      <c r="EV21">
        <v>70.2</v>
      </c>
      <c r="EW21">
        <v>132.5</v>
      </c>
      <c r="EX21">
        <v>4864.2</v>
      </c>
      <c r="EY21">
        <v>9999</v>
      </c>
      <c r="EZ21">
        <v>1.8497600000000001</v>
      </c>
      <c r="FA21">
        <v>1.8489199999999999</v>
      </c>
      <c r="FB21">
        <v>1.8546400000000001</v>
      </c>
      <c r="FC21">
        <v>1.85866</v>
      </c>
      <c r="FD21">
        <v>1.85341</v>
      </c>
      <c r="FE21">
        <v>1.8534200000000001</v>
      </c>
      <c r="FF21">
        <v>1.8534600000000001</v>
      </c>
      <c r="FG21">
        <v>1.8532500000000001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-3.6960000000000002</v>
      </c>
      <c r="FV21">
        <v>-0.24129999999999999</v>
      </c>
      <c r="FW21">
        <v>-3.6958181818181401</v>
      </c>
      <c r="FX21">
        <v>0</v>
      </c>
      <c r="FY21">
        <v>0</v>
      </c>
      <c r="FZ21">
        <v>0</v>
      </c>
      <c r="GA21">
        <v>-0.24131090909090999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3.8</v>
      </c>
      <c r="GJ21">
        <v>3.8</v>
      </c>
      <c r="GK21">
        <v>1.0583499999999999</v>
      </c>
      <c r="GL21">
        <v>2.5744600000000002</v>
      </c>
      <c r="GM21">
        <v>1.4477500000000001</v>
      </c>
      <c r="GN21">
        <v>2.2973599999999998</v>
      </c>
      <c r="GO21">
        <v>1.5466299999999999</v>
      </c>
      <c r="GP21">
        <v>2.4487299999999999</v>
      </c>
      <c r="GQ21">
        <v>29.9861</v>
      </c>
      <c r="GR21">
        <v>14.657400000000001</v>
      </c>
      <c r="GS21">
        <v>18</v>
      </c>
      <c r="GT21">
        <v>622.33600000000001</v>
      </c>
      <c r="GU21">
        <v>358.43200000000002</v>
      </c>
      <c r="GV21">
        <v>16.261900000000001</v>
      </c>
      <c r="GW21">
        <v>25.2822</v>
      </c>
      <c r="GX21">
        <v>30.003499999999999</v>
      </c>
      <c r="GY21">
        <v>25.189699999999998</v>
      </c>
      <c r="GZ21">
        <v>25.169499999999999</v>
      </c>
      <c r="HA21">
        <v>21.195799999999998</v>
      </c>
      <c r="HB21">
        <v>50</v>
      </c>
      <c r="HC21">
        <v>-30</v>
      </c>
      <c r="HD21">
        <v>16.2057</v>
      </c>
      <c r="HE21">
        <v>415.54</v>
      </c>
      <c r="HF21">
        <v>0</v>
      </c>
      <c r="HG21">
        <v>100.337</v>
      </c>
      <c r="HH21">
        <v>95.147400000000005</v>
      </c>
    </row>
    <row r="22" spans="1:216" x14ac:dyDescent="0.2">
      <c r="A22">
        <v>4</v>
      </c>
      <c r="B22">
        <v>1689815885</v>
      </c>
      <c r="C22">
        <v>183</v>
      </c>
      <c r="D22" t="s">
        <v>362</v>
      </c>
      <c r="E22" t="s">
        <v>363</v>
      </c>
      <c r="F22" t="s">
        <v>348</v>
      </c>
      <c r="G22" t="s">
        <v>396</v>
      </c>
      <c r="H22" t="s">
        <v>349</v>
      </c>
      <c r="I22" t="s">
        <v>350</v>
      </c>
      <c r="J22" t="s">
        <v>351</v>
      </c>
      <c r="K22" t="s">
        <v>352</v>
      </c>
      <c r="L22">
        <v>1689815885</v>
      </c>
      <c r="M22">
        <f t="shared" si="0"/>
        <v>2.1615470582861652E-3</v>
      </c>
      <c r="N22">
        <f t="shared" si="1"/>
        <v>2.1615470582861653</v>
      </c>
      <c r="O22">
        <f t="shared" si="2"/>
        <v>14.378017691087512</v>
      </c>
      <c r="P22">
        <f t="shared" si="3"/>
        <v>399.995</v>
      </c>
      <c r="Q22">
        <f t="shared" si="4"/>
        <v>264.8466956755592</v>
      </c>
      <c r="R22">
        <f t="shared" si="5"/>
        <v>26.850178321329754</v>
      </c>
      <c r="S22">
        <f t="shared" si="6"/>
        <v>40.551523779616502</v>
      </c>
      <c r="T22">
        <f t="shared" si="7"/>
        <v>0.18400845505915656</v>
      </c>
      <c r="U22">
        <f t="shared" si="8"/>
        <v>2.9546070175389465</v>
      </c>
      <c r="V22">
        <f t="shared" si="9"/>
        <v>0.17787084875290698</v>
      </c>
      <c r="W22">
        <f t="shared" si="10"/>
        <v>0.11170366563092818</v>
      </c>
      <c r="X22">
        <f t="shared" si="11"/>
        <v>206.74809299999995</v>
      </c>
      <c r="Y22">
        <f t="shared" si="12"/>
        <v>21.29696635861675</v>
      </c>
      <c r="Z22">
        <f t="shared" si="13"/>
        <v>19.962700000000002</v>
      </c>
      <c r="AA22">
        <f t="shared" si="14"/>
        <v>2.3411983204137194</v>
      </c>
      <c r="AB22">
        <f t="shared" si="15"/>
        <v>46.293018445362769</v>
      </c>
      <c r="AC22">
        <f t="shared" si="16"/>
        <v>1.1302864751282999</v>
      </c>
      <c r="AD22">
        <f t="shared" si="17"/>
        <v>2.4415916548244052</v>
      </c>
      <c r="AE22">
        <f t="shared" si="18"/>
        <v>1.2109118452854195</v>
      </c>
      <c r="AF22">
        <f t="shared" si="19"/>
        <v>-95.324225270419888</v>
      </c>
      <c r="AG22">
        <f t="shared" si="20"/>
        <v>108.25265049068831</v>
      </c>
      <c r="AH22">
        <f t="shared" si="21"/>
        <v>7.3892081156706828</v>
      </c>
      <c r="AI22">
        <f t="shared" si="22"/>
        <v>227.06572633593905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54795.080233890767</v>
      </c>
      <c r="AO22">
        <f t="shared" si="26"/>
        <v>1250.07</v>
      </c>
      <c r="AP22">
        <f t="shared" si="27"/>
        <v>1053.8084999999999</v>
      </c>
      <c r="AQ22">
        <f t="shared" si="28"/>
        <v>0.84299959202284658</v>
      </c>
      <c r="AR22">
        <f t="shared" si="29"/>
        <v>0.16538921260409414</v>
      </c>
      <c r="AS22">
        <v>1689815885</v>
      </c>
      <c r="AT22">
        <v>399.995</v>
      </c>
      <c r="AU22">
        <v>415.23599999999999</v>
      </c>
      <c r="AV22">
        <v>11.148999999999999</v>
      </c>
      <c r="AW22">
        <v>9.0117799999999999</v>
      </c>
      <c r="AX22">
        <v>403.69</v>
      </c>
      <c r="AY22">
        <v>11.3903</v>
      </c>
      <c r="AZ22">
        <v>600.06399999999996</v>
      </c>
      <c r="BA22">
        <v>101.328</v>
      </c>
      <c r="BB22">
        <v>5.2076699999999997E-2</v>
      </c>
      <c r="BC22">
        <v>20.642299999999999</v>
      </c>
      <c r="BD22">
        <v>19.962700000000002</v>
      </c>
      <c r="BE22">
        <v>999.9</v>
      </c>
      <c r="BF22">
        <v>0</v>
      </c>
      <c r="BG22">
        <v>0</v>
      </c>
      <c r="BH22">
        <v>10010.6</v>
      </c>
      <c r="BI22">
        <v>0</v>
      </c>
      <c r="BJ22">
        <v>162.714</v>
      </c>
      <c r="BK22">
        <v>-15.241400000000001</v>
      </c>
      <c r="BL22">
        <v>404.50400000000002</v>
      </c>
      <c r="BM22">
        <v>419.012</v>
      </c>
      <c r="BN22">
        <v>2.1371899999999999</v>
      </c>
      <c r="BO22">
        <v>415.23599999999999</v>
      </c>
      <c r="BP22">
        <v>9.0117799999999999</v>
      </c>
      <c r="BQ22">
        <v>1.1296999999999999</v>
      </c>
      <c r="BR22">
        <v>0.91314499999999998</v>
      </c>
      <c r="BS22">
        <v>8.7060600000000008</v>
      </c>
      <c r="BT22">
        <v>5.5995900000000001</v>
      </c>
      <c r="BU22">
        <v>1250.07</v>
      </c>
      <c r="BV22">
        <v>0.90001600000000004</v>
      </c>
      <c r="BW22">
        <v>9.9983500000000003E-2</v>
      </c>
      <c r="BX22">
        <v>0</v>
      </c>
      <c r="BY22">
        <v>2.4620000000000002</v>
      </c>
      <c r="BZ22">
        <v>0</v>
      </c>
      <c r="CA22">
        <v>9380.35</v>
      </c>
      <c r="CB22">
        <v>9649.8700000000008</v>
      </c>
      <c r="CC22">
        <v>38.625</v>
      </c>
      <c r="CD22">
        <v>41.311999999999998</v>
      </c>
      <c r="CE22">
        <v>40.311999999999998</v>
      </c>
      <c r="CF22">
        <v>39.125</v>
      </c>
      <c r="CG22">
        <v>38.25</v>
      </c>
      <c r="CH22">
        <v>1125.08</v>
      </c>
      <c r="CI22">
        <v>124.99</v>
      </c>
      <c r="CJ22">
        <v>0</v>
      </c>
      <c r="CK22">
        <v>1689815893.8</v>
      </c>
      <c r="CL22">
        <v>0</v>
      </c>
      <c r="CM22">
        <v>1689815596</v>
      </c>
      <c r="CN22" t="s">
        <v>353</v>
      </c>
      <c r="CO22">
        <v>1689815596</v>
      </c>
      <c r="CP22">
        <v>1689815594</v>
      </c>
      <c r="CQ22">
        <v>66</v>
      </c>
      <c r="CR22">
        <v>-1.7000000000000001E-2</v>
      </c>
      <c r="CS22">
        <v>1E-3</v>
      </c>
      <c r="CT22">
        <v>-3.6960000000000002</v>
      </c>
      <c r="CU22">
        <v>-0.24099999999999999</v>
      </c>
      <c r="CV22">
        <v>416</v>
      </c>
      <c r="CW22">
        <v>9</v>
      </c>
      <c r="CX22">
        <v>0.1</v>
      </c>
      <c r="CY22">
        <v>0.05</v>
      </c>
      <c r="CZ22">
        <v>14.352323919795699</v>
      </c>
      <c r="DA22">
        <v>0.23312542277044701</v>
      </c>
      <c r="DB22">
        <v>4.3752579387664102E-2</v>
      </c>
      <c r="DC22">
        <v>1</v>
      </c>
      <c r="DD22">
        <v>415.22534999999999</v>
      </c>
      <c r="DE22">
        <v>5.6390977446868201E-3</v>
      </c>
      <c r="DF22">
        <v>2.5523077792454999E-2</v>
      </c>
      <c r="DG22">
        <v>-1</v>
      </c>
      <c r="DH22">
        <v>1250.0260000000001</v>
      </c>
      <c r="DI22">
        <v>-0.214409842651692</v>
      </c>
      <c r="DJ22">
        <v>0.111597491011202</v>
      </c>
      <c r="DK22">
        <v>1</v>
      </c>
      <c r="DL22">
        <v>2</v>
      </c>
      <c r="DM22">
        <v>2</v>
      </c>
      <c r="DN22" t="s">
        <v>354</v>
      </c>
      <c r="DO22">
        <v>3.2365499999999998</v>
      </c>
      <c r="DP22">
        <v>2.79236</v>
      </c>
      <c r="DQ22">
        <v>9.7948800000000003E-2</v>
      </c>
      <c r="DR22">
        <v>9.9578100000000003E-2</v>
      </c>
      <c r="DS22">
        <v>7.0988499999999996E-2</v>
      </c>
      <c r="DT22">
        <v>5.8583000000000003E-2</v>
      </c>
      <c r="DU22">
        <v>26250.400000000001</v>
      </c>
      <c r="DV22">
        <v>27690.799999999999</v>
      </c>
      <c r="DW22">
        <v>27242.7</v>
      </c>
      <c r="DX22">
        <v>28872</v>
      </c>
      <c r="DY22">
        <v>33366.5</v>
      </c>
      <c r="DZ22">
        <v>36203.1</v>
      </c>
      <c r="EA22">
        <v>36413.5</v>
      </c>
      <c r="EB22">
        <v>39131.9</v>
      </c>
      <c r="EC22">
        <v>2.2471999999999999</v>
      </c>
      <c r="ED22">
        <v>1.6577999999999999</v>
      </c>
      <c r="EE22">
        <v>-1.58697E-3</v>
      </c>
      <c r="EF22">
        <v>0</v>
      </c>
      <c r="EG22">
        <v>19.988900000000001</v>
      </c>
      <c r="EH22">
        <v>999.9</v>
      </c>
      <c r="EI22">
        <v>47.1</v>
      </c>
      <c r="EJ22">
        <v>27.765000000000001</v>
      </c>
      <c r="EK22">
        <v>17.399000000000001</v>
      </c>
      <c r="EL22">
        <v>62.451700000000002</v>
      </c>
      <c r="EM22">
        <v>35.845399999999998</v>
      </c>
      <c r="EN22">
        <v>1</v>
      </c>
      <c r="EO22">
        <v>-0.144675</v>
      </c>
      <c r="EP22">
        <v>2.9951599999999998</v>
      </c>
      <c r="EQ22">
        <v>19.816299999999998</v>
      </c>
      <c r="ER22">
        <v>5.2171399999999997</v>
      </c>
      <c r="ES22">
        <v>11.9321</v>
      </c>
      <c r="ET22">
        <v>4.9543499999999998</v>
      </c>
      <c r="EU22">
        <v>3.2970299999999999</v>
      </c>
      <c r="EV22">
        <v>70.2</v>
      </c>
      <c r="EW22">
        <v>132.5</v>
      </c>
      <c r="EX22">
        <v>4865.3999999999996</v>
      </c>
      <c r="EY22">
        <v>9999</v>
      </c>
      <c r="EZ22">
        <v>1.84989</v>
      </c>
      <c r="FA22">
        <v>1.849</v>
      </c>
      <c r="FB22">
        <v>1.85473</v>
      </c>
      <c r="FC22">
        <v>1.85876</v>
      </c>
      <c r="FD22">
        <v>1.8535200000000001</v>
      </c>
      <c r="FE22">
        <v>1.8535600000000001</v>
      </c>
      <c r="FF22">
        <v>1.8535600000000001</v>
      </c>
      <c r="FG22">
        <v>1.8533500000000001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-3.6949999999999998</v>
      </c>
      <c r="FV22">
        <v>-0.24129999999999999</v>
      </c>
      <c r="FW22">
        <v>-3.6958181818181401</v>
      </c>
      <c r="FX22">
        <v>0</v>
      </c>
      <c r="FY22">
        <v>0</v>
      </c>
      <c r="FZ22">
        <v>0</v>
      </c>
      <c r="GA22">
        <v>-0.24131090909090999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4.8</v>
      </c>
      <c r="GJ22">
        <v>4.8</v>
      </c>
      <c r="GK22">
        <v>1.0583499999999999</v>
      </c>
      <c r="GL22">
        <v>2.5781200000000002</v>
      </c>
      <c r="GM22">
        <v>1.4477500000000001</v>
      </c>
      <c r="GN22">
        <v>2.2961399999999998</v>
      </c>
      <c r="GO22">
        <v>1.5466299999999999</v>
      </c>
      <c r="GP22">
        <v>2.4645999999999999</v>
      </c>
      <c r="GQ22">
        <v>30.0076</v>
      </c>
      <c r="GR22">
        <v>14.6837</v>
      </c>
      <c r="GS22">
        <v>18</v>
      </c>
      <c r="GT22">
        <v>622.71100000000001</v>
      </c>
      <c r="GU22">
        <v>358.18799999999999</v>
      </c>
      <c r="GV22">
        <v>16.8218</v>
      </c>
      <c r="GW22">
        <v>25.334900000000001</v>
      </c>
      <c r="GX22">
        <v>30.000499999999999</v>
      </c>
      <c r="GY22">
        <v>25.238</v>
      </c>
      <c r="GZ22">
        <v>25.217600000000001</v>
      </c>
      <c r="HA22">
        <v>21.186800000000002</v>
      </c>
      <c r="HB22">
        <v>50</v>
      </c>
      <c r="HC22">
        <v>-30</v>
      </c>
      <c r="HD22">
        <v>16.828399999999998</v>
      </c>
      <c r="HE22">
        <v>415.40899999999999</v>
      </c>
      <c r="HF22">
        <v>0</v>
      </c>
      <c r="HG22">
        <v>100.328</v>
      </c>
      <c r="HH22">
        <v>95.139600000000002</v>
      </c>
    </row>
    <row r="23" spans="1:216" x14ac:dyDescent="0.2">
      <c r="A23">
        <v>5</v>
      </c>
      <c r="B23">
        <v>1689815946</v>
      </c>
      <c r="C23">
        <v>244</v>
      </c>
      <c r="D23" t="s">
        <v>364</v>
      </c>
      <c r="E23" t="s">
        <v>365</v>
      </c>
      <c r="F23" t="s">
        <v>348</v>
      </c>
      <c r="G23" t="s">
        <v>396</v>
      </c>
      <c r="H23" t="s">
        <v>349</v>
      </c>
      <c r="I23" t="s">
        <v>350</v>
      </c>
      <c r="J23" t="s">
        <v>351</v>
      </c>
      <c r="K23" t="s">
        <v>352</v>
      </c>
      <c r="L23">
        <v>1689815946</v>
      </c>
      <c r="M23">
        <f t="shared" si="0"/>
        <v>2.1200360145481019E-3</v>
      </c>
      <c r="N23">
        <f t="shared" si="1"/>
        <v>2.1200360145481021</v>
      </c>
      <c r="O23">
        <f t="shared" si="2"/>
        <v>13.910764498064273</v>
      </c>
      <c r="P23">
        <f t="shared" si="3"/>
        <v>400.03100000000001</v>
      </c>
      <c r="Q23">
        <f t="shared" si="4"/>
        <v>265.37544052167067</v>
      </c>
      <c r="R23">
        <f t="shared" si="5"/>
        <v>26.902461793890872</v>
      </c>
      <c r="S23">
        <f t="shared" si="6"/>
        <v>40.553182588096895</v>
      </c>
      <c r="T23">
        <f t="shared" si="7"/>
        <v>0.17865671445256673</v>
      </c>
      <c r="U23">
        <f t="shared" si="8"/>
        <v>2.9537454957736706</v>
      </c>
      <c r="V23">
        <f t="shared" si="9"/>
        <v>0.1728632540214107</v>
      </c>
      <c r="W23">
        <f t="shared" si="10"/>
        <v>0.10854440294777137</v>
      </c>
      <c r="X23">
        <f t="shared" si="11"/>
        <v>165.41669400000001</v>
      </c>
      <c r="Y23">
        <f t="shared" si="12"/>
        <v>21.10168644145163</v>
      </c>
      <c r="Z23">
        <f t="shared" si="13"/>
        <v>20.014700000000001</v>
      </c>
      <c r="AA23">
        <f t="shared" si="14"/>
        <v>2.3487500796987995</v>
      </c>
      <c r="AB23">
        <f t="shared" si="15"/>
        <v>46.044927682527948</v>
      </c>
      <c r="AC23">
        <f t="shared" si="16"/>
        <v>1.1267740978785101</v>
      </c>
      <c r="AD23">
        <f t="shared" si="17"/>
        <v>2.4471188349940052</v>
      </c>
      <c r="AE23">
        <f t="shared" si="18"/>
        <v>1.2219759818202893</v>
      </c>
      <c r="AF23">
        <f t="shared" si="19"/>
        <v>-93.493588241571288</v>
      </c>
      <c r="AG23">
        <f t="shared" si="20"/>
        <v>105.78467793780169</v>
      </c>
      <c r="AH23">
        <f t="shared" si="21"/>
        <v>7.2261296208490693</v>
      </c>
      <c r="AI23">
        <f t="shared" si="22"/>
        <v>184.93391331707949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54762.437953061795</v>
      </c>
      <c r="AO23">
        <f t="shared" si="26"/>
        <v>1000.16</v>
      </c>
      <c r="AP23">
        <f t="shared" si="27"/>
        <v>843.13499999999999</v>
      </c>
      <c r="AQ23">
        <f t="shared" si="28"/>
        <v>0.84300011998080304</v>
      </c>
      <c r="AR23">
        <f t="shared" si="29"/>
        <v>0.16539023156294994</v>
      </c>
      <c r="AS23">
        <v>1689815946</v>
      </c>
      <c r="AT23">
        <v>400.03100000000001</v>
      </c>
      <c r="AU23">
        <v>414.78800000000001</v>
      </c>
      <c r="AV23">
        <v>11.1149</v>
      </c>
      <c r="AW23">
        <v>9.0186899999999994</v>
      </c>
      <c r="AX23">
        <v>403.72699999999998</v>
      </c>
      <c r="AY23">
        <v>11.356199999999999</v>
      </c>
      <c r="AZ23">
        <v>600.07500000000005</v>
      </c>
      <c r="BA23">
        <v>101.32299999999999</v>
      </c>
      <c r="BB23">
        <v>5.2099899999999998E-2</v>
      </c>
      <c r="BC23">
        <v>20.678999999999998</v>
      </c>
      <c r="BD23">
        <v>20.014700000000001</v>
      </c>
      <c r="BE23">
        <v>999.9</v>
      </c>
      <c r="BF23">
        <v>0</v>
      </c>
      <c r="BG23">
        <v>0</v>
      </c>
      <c r="BH23">
        <v>10006.200000000001</v>
      </c>
      <c r="BI23">
        <v>0</v>
      </c>
      <c r="BJ23">
        <v>152.98699999999999</v>
      </c>
      <c r="BK23">
        <v>-14.7562</v>
      </c>
      <c r="BL23">
        <v>404.52800000000002</v>
      </c>
      <c r="BM23">
        <v>418.56200000000001</v>
      </c>
      <c r="BN23">
        <v>2.0962000000000001</v>
      </c>
      <c r="BO23">
        <v>414.78800000000001</v>
      </c>
      <c r="BP23">
        <v>9.0186899999999994</v>
      </c>
      <c r="BQ23">
        <v>1.12619</v>
      </c>
      <c r="BR23">
        <v>0.913798</v>
      </c>
      <c r="BS23">
        <v>8.6600400000000004</v>
      </c>
      <c r="BT23">
        <v>5.60989</v>
      </c>
      <c r="BU23">
        <v>1000.16</v>
      </c>
      <c r="BV23">
        <v>0.89999499999999999</v>
      </c>
      <c r="BW23">
        <v>0.100005</v>
      </c>
      <c r="BX23">
        <v>0</v>
      </c>
      <c r="BY23">
        <v>2.1558999999999999</v>
      </c>
      <c r="BZ23">
        <v>0</v>
      </c>
      <c r="CA23">
        <v>7566.22</v>
      </c>
      <c r="CB23">
        <v>7720.68</v>
      </c>
      <c r="CC23">
        <v>38.25</v>
      </c>
      <c r="CD23">
        <v>41.375</v>
      </c>
      <c r="CE23">
        <v>40.186999999999998</v>
      </c>
      <c r="CF23">
        <v>39.186999999999998</v>
      </c>
      <c r="CG23">
        <v>38</v>
      </c>
      <c r="CH23">
        <v>900.14</v>
      </c>
      <c r="CI23">
        <v>100.02</v>
      </c>
      <c r="CJ23">
        <v>0</v>
      </c>
      <c r="CK23">
        <v>1689815955</v>
      </c>
      <c r="CL23">
        <v>0</v>
      </c>
      <c r="CM23">
        <v>1689815596</v>
      </c>
      <c r="CN23" t="s">
        <v>353</v>
      </c>
      <c r="CO23">
        <v>1689815596</v>
      </c>
      <c r="CP23">
        <v>1689815594</v>
      </c>
      <c r="CQ23">
        <v>66</v>
      </c>
      <c r="CR23">
        <v>-1.7000000000000001E-2</v>
      </c>
      <c r="CS23">
        <v>1E-3</v>
      </c>
      <c r="CT23">
        <v>-3.6960000000000002</v>
      </c>
      <c r="CU23">
        <v>-0.24099999999999999</v>
      </c>
      <c r="CV23">
        <v>416</v>
      </c>
      <c r="CW23">
        <v>9</v>
      </c>
      <c r="CX23">
        <v>0.1</v>
      </c>
      <c r="CY23">
        <v>0.05</v>
      </c>
      <c r="CZ23">
        <v>13.913822643136999</v>
      </c>
      <c r="DA23">
        <v>1.7550316912035701E-3</v>
      </c>
      <c r="DB23">
        <v>4.2691685977411499E-2</v>
      </c>
      <c r="DC23">
        <v>1</v>
      </c>
      <c r="DD23">
        <v>414.78242857142902</v>
      </c>
      <c r="DE23">
        <v>-6.14805194802759E-2</v>
      </c>
      <c r="DF23">
        <v>3.4674776654715703E-2</v>
      </c>
      <c r="DG23">
        <v>-1</v>
      </c>
      <c r="DH23">
        <v>1000.04952380952</v>
      </c>
      <c r="DI23">
        <v>0.34060277555980201</v>
      </c>
      <c r="DJ23">
        <v>0.14457280882708601</v>
      </c>
      <c r="DK23">
        <v>1</v>
      </c>
      <c r="DL23">
        <v>2</v>
      </c>
      <c r="DM23">
        <v>2</v>
      </c>
      <c r="DN23" t="s">
        <v>354</v>
      </c>
      <c r="DO23">
        <v>3.23651</v>
      </c>
      <c r="DP23">
        <v>2.7923399999999998</v>
      </c>
      <c r="DQ23">
        <v>9.7935900000000006E-2</v>
      </c>
      <c r="DR23">
        <v>9.9476999999999996E-2</v>
      </c>
      <c r="DS23">
        <v>7.0814299999999997E-2</v>
      </c>
      <c r="DT23">
        <v>5.86058E-2</v>
      </c>
      <c r="DU23">
        <v>26245.200000000001</v>
      </c>
      <c r="DV23">
        <v>27689.1</v>
      </c>
      <c r="DW23">
        <v>27237.1</v>
      </c>
      <c r="DX23">
        <v>28867.3</v>
      </c>
      <c r="DY23">
        <v>33365.800000000003</v>
      </c>
      <c r="DZ23">
        <v>36196.1</v>
      </c>
      <c r="EA23">
        <v>36405.800000000003</v>
      </c>
      <c r="EB23">
        <v>39125.199999999997</v>
      </c>
      <c r="EC23">
        <v>2.2461000000000002</v>
      </c>
      <c r="ED23">
        <v>1.65683</v>
      </c>
      <c r="EE23">
        <v>-3.3304099999999998E-3</v>
      </c>
      <c r="EF23">
        <v>0</v>
      </c>
      <c r="EG23">
        <v>20.069800000000001</v>
      </c>
      <c r="EH23">
        <v>999.9</v>
      </c>
      <c r="EI23">
        <v>47.088000000000001</v>
      </c>
      <c r="EJ23">
        <v>27.774999999999999</v>
      </c>
      <c r="EK23">
        <v>17.404199999999999</v>
      </c>
      <c r="EL23">
        <v>62.351700000000001</v>
      </c>
      <c r="EM23">
        <v>35.865400000000001</v>
      </c>
      <c r="EN23">
        <v>1</v>
      </c>
      <c r="EO23">
        <v>-0.13305900000000001</v>
      </c>
      <c r="EP23">
        <v>4.0416699999999999</v>
      </c>
      <c r="EQ23">
        <v>19.696999999999999</v>
      </c>
      <c r="ER23">
        <v>5.2159399999999998</v>
      </c>
      <c r="ES23">
        <v>11.9321</v>
      </c>
      <c r="ET23">
        <v>4.9551999999999996</v>
      </c>
      <c r="EU23">
        <v>3.29705</v>
      </c>
      <c r="EV23">
        <v>70.2</v>
      </c>
      <c r="EW23">
        <v>132.5</v>
      </c>
      <c r="EX23">
        <v>4866.7</v>
      </c>
      <c r="EY23">
        <v>9999</v>
      </c>
      <c r="EZ23">
        <v>1.84988</v>
      </c>
      <c r="FA23">
        <v>1.8490500000000001</v>
      </c>
      <c r="FB23">
        <v>1.85473</v>
      </c>
      <c r="FC23">
        <v>1.8587800000000001</v>
      </c>
      <c r="FD23">
        <v>1.85354</v>
      </c>
      <c r="FE23">
        <v>1.8535600000000001</v>
      </c>
      <c r="FF23">
        <v>1.85358</v>
      </c>
      <c r="FG23">
        <v>1.85337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-3.6960000000000002</v>
      </c>
      <c r="FV23">
        <v>-0.24129999999999999</v>
      </c>
      <c r="FW23">
        <v>-3.6958181818181401</v>
      </c>
      <c r="FX23">
        <v>0</v>
      </c>
      <c r="FY23">
        <v>0</v>
      </c>
      <c r="FZ23">
        <v>0</v>
      </c>
      <c r="GA23">
        <v>-0.24131090909090999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5.8</v>
      </c>
      <c r="GJ23">
        <v>5.9</v>
      </c>
      <c r="GK23">
        <v>1.0571299999999999</v>
      </c>
      <c r="GL23">
        <v>2.5756800000000002</v>
      </c>
      <c r="GM23">
        <v>1.4477500000000001</v>
      </c>
      <c r="GN23">
        <v>2.2985799999999998</v>
      </c>
      <c r="GO23">
        <v>1.5466299999999999</v>
      </c>
      <c r="GP23">
        <v>2.4194300000000002</v>
      </c>
      <c r="GQ23">
        <v>30.0076</v>
      </c>
      <c r="GR23">
        <v>14.657400000000001</v>
      </c>
      <c r="GS23">
        <v>18</v>
      </c>
      <c r="GT23">
        <v>622.57899999999995</v>
      </c>
      <c r="GU23">
        <v>358.01900000000001</v>
      </c>
      <c r="GV23">
        <v>16.596299999999999</v>
      </c>
      <c r="GW23">
        <v>25.392199999999999</v>
      </c>
      <c r="GX23">
        <v>30.0001</v>
      </c>
      <c r="GY23">
        <v>25.2956</v>
      </c>
      <c r="GZ23">
        <v>25.274899999999999</v>
      </c>
      <c r="HA23">
        <v>21.1614</v>
      </c>
      <c r="HB23">
        <v>50</v>
      </c>
      <c r="HC23">
        <v>-30</v>
      </c>
      <c r="HD23">
        <v>16.621300000000002</v>
      </c>
      <c r="HE23">
        <v>414.74900000000002</v>
      </c>
      <c r="HF23">
        <v>0</v>
      </c>
      <c r="HG23">
        <v>100.307</v>
      </c>
      <c r="HH23">
        <v>95.123699999999999</v>
      </c>
    </row>
    <row r="24" spans="1:216" x14ac:dyDescent="0.2">
      <c r="A24">
        <v>6</v>
      </c>
      <c r="B24">
        <v>1689816007</v>
      </c>
      <c r="C24">
        <v>305</v>
      </c>
      <c r="D24" t="s">
        <v>366</v>
      </c>
      <c r="E24" t="s">
        <v>367</v>
      </c>
      <c r="F24" t="s">
        <v>348</v>
      </c>
      <c r="G24" t="s">
        <v>396</v>
      </c>
      <c r="H24" t="s">
        <v>349</v>
      </c>
      <c r="I24" t="s">
        <v>350</v>
      </c>
      <c r="J24" t="s">
        <v>351</v>
      </c>
      <c r="K24" t="s">
        <v>352</v>
      </c>
      <c r="L24">
        <v>1689816007</v>
      </c>
      <c r="M24">
        <f t="shared" si="0"/>
        <v>2.0768066685967097E-3</v>
      </c>
      <c r="N24">
        <f t="shared" si="1"/>
        <v>2.0768066685967099</v>
      </c>
      <c r="O24">
        <f t="shared" si="2"/>
        <v>13.12505360504133</v>
      </c>
      <c r="P24">
        <f t="shared" si="3"/>
        <v>400.01799999999997</v>
      </c>
      <c r="Q24">
        <f t="shared" si="4"/>
        <v>270.80520796995694</v>
      </c>
      <c r="R24">
        <f t="shared" si="5"/>
        <v>27.453408167471071</v>
      </c>
      <c r="S24">
        <f t="shared" si="6"/>
        <v>40.552607945242201</v>
      </c>
      <c r="T24">
        <f t="shared" si="7"/>
        <v>0.17599217451028096</v>
      </c>
      <c r="U24">
        <f t="shared" si="8"/>
        <v>2.9518075443629241</v>
      </c>
      <c r="V24">
        <f t="shared" si="9"/>
        <v>0.17036374249271558</v>
      </c>
      <c r="W24">
        <f t="shared" si="10"/>
        <v>0.10696803655251422</v>
      </c>
      <c r="X24">
        <f t="shared" si="11"/>
        <v>124.0452786562945</v>
      </c>
      <c r="Y24">
        <f t="shared" si="12"/>
        <v>20.814677834755663</v>
      </c>
      <c r="Z24">
        <f t="shared" si="13"/>
        <v>19.9373</v>
      </c>
      <c r="AA24">
        <f t="shared" si="14"/>
        <v>2.3375173171684303</v>
      </c>
      <c r="AB24">
        <f t="shared" si="15"/>
        <v>46.038042976338453</v>
      </c>
      <c r="AC24">
        <f t="shared" si="16"/>
        <v>1.1227802218298699</v>
      </c>
      <c r="AD24">
        <f t="shared" si="17"/>
        <v>2.4388096218749569</v>
      </c>
      <c r="AE24">
        <f t="shared" si="18"/>
        <v>1.2147370953385603</v>
      </c>
      <c r="AF24">
        <f t="shared" si="19"/>
        <v>-91.587174085114896</v>
      </c>
      <c r="AG24">
        <f t="shared" si="20"/>
        <v>109.24813287970773</v>
      </c>
      <c r="AH24">
        <f t="shared" si="21"/>
        <v>7.462555496352385</v>
      </c>
      <c r="AI24">
        <f t="shared" si="22"/>
        <v>149.16879294723972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54715.010932967845</v>
      </c>
      <c r="AO24">
        <f t="shared" si="26"/>
        <v>750.01400000000001</v>
      </c>
      <c r="AP24">
        <f t="shared" si="27"/>
        <v>632.26204199808001</v>
      </c>
      <c r="AQ24">
        <f t="shared" si="28"/>
        <v>0.84300031999146685</v>
      </c>
      <c r="AR24">
        <f t="shared" si="29"/>
        <v>0.1653906175835311</v>
      </c>
      <c r="AS24">
        <v>1689816007</v>
      </c>
      <c r="AT24">
        <v>400.01799999999997</v>
      </c>
      <c r="AU24">
        <v>413.97500000000002</v>
      </c>
      <c r="AV24">
        <v>11.0753</v>
      </c>
      <c r="AW24">
        <v>9.0213199999999993</v>
      </c>
      <c r="AX24">
        <v>403.714</v>
      </c>
      <c r="AY24">
        <v>11.316599999999999</v>
      </c>
      <c r="AZ24">
        <v>599.94899999999996</v>
      </c>
      <c r="BA24">
        <v>101.325</v>
      </c>
      <c r="BB24">
        <v>5.1957900000000001E-2</v>
      </c>
      <c r="BC24">
        <v>20.623799999999999</v>
      </c>
      <c r="BD24">
        <v>19.9373</v>
      </c>
      <c r="BE24">
        <v>999.9</v>
      </c>
      <c r="BF24">
        <v>0</v>
      </c>
      <c r="BG24">
        <v>0</v>
      </c>
      <c r="BH24">
        <v>9995</v>
      </c>
      <c r="BI24">
        <v>0</v>
      </c>
      <c r="BJ24">
        <v>154.249</v>
      </c>
      <c r="BK24">
        <v>-13.956899999999999</v>
      </c>
      <c r="BL24">
        <v>404.49799999999999</v>
      </c>
      <c r="BM24">
        <v>417.74299999999999</v>
      </c>
      <c r="BN24">
        <v>2.0540099999999999</v>
      </c>
      <c r="BO24">
        <v>413.97500000000002</v>
      </c>
      <c r="BP24">
        <v>9.0213199999999993</v>
      </c>
      <c r="BQ24">
        <v>1.1222099999999999</v>
      </c>
      <c r="BR24">
        <v>0.91408800000000001</v>
      </c>
      <c r="BS24">
        <v>8.6077600000000007</v>
      </c>
      <c r="BT24">
        <v>5.6144699999999998</v>
      </c>
      <c r="BU24">
        <v>750.01400000000001</v>
      </c>
      <c r="BV24">
        <v>0.89999399999999996</v>
      </c>
      <c r="BW24">
        <v>0.100006</v>
      </c>
      <c r="BX24">
        <v>0</v>
      </c>
      <c r="BY24">
        <v>2.3338000000000001</v>
      </c>
      <c r="BZ24">
        <v>0</v>
      </c>
      <c r="CA24">
        <v>5883.4</v>
      </c>
      <c r="CB24">
        <v>5789.66</v>
      </c>
      <c r="CC24">
        <v>37.75</v>
      </c>
      <c r="CD24">
        <v>41.311999999999998</v>
      </c>
      <c r="CE24">
        <v>39.936999999999998</v>
      </c>
      <c r="CF24">
        <v>39.125</v>
      </c>
      <c r="CG24">
        <v>37.686999999999998</v>
      </c>
      <c r="CH24">
        <v>675.01</v>
      </c>
      <c r="CI24">
        <v>75.010000000000005</v>
      </c>
      <c r="CJ24">
        <v>0</v>
      </c>
      <c r="CK24">
        <v>1689816016.2</v>
      </c>
      <c r="CL24">
        <v>0</v>
      </c>
      <c r="CM24">
        <v>1689815596</v>
      </c>
      <c r="CN24" t="s">
        <v>353</v>
      </c>
      <c r="CO24">
        <v>1689815596</v>
      </c>
      <c r="CP24">
        <v>1689815594</v>
      </c>
      <c r="CQ24">
        <v>66</v>
      </c>
      <c r="CR24">
        <v>-1.7000000000000001E-2</v>
      </c>
      <c r="CS24">
        <v>1E-3</v>
      </c>
      <c r="CT24">
        <v>-3.6960000000000002</v>
      </c>
      <c r="CU24">
        <v>-0.24099999999999999</v>
      </c>
      <c r="CV24">
        <v>416</v>
      </c>
      <c r="CW24">
        <v>9</v>
      </c>
      <c r="CX24">
        <v>0.1</v>
      </c>
      <c r="CY24">
        <v>0.05</v>
      </c>
      <c r="CZ24">
        <v>13.0751146845639</v>
      </c>
      <c r="DA24">
        <v>0.44567260166744599</v>
      </c>
      <c r="DB24">
        <v>6.2210144320049697E-2</v>
      </c>
      <c r="DC24">
        <v>1</v>
      </c>
      <c r="DD24">
        <v>413.94028571428601</v>
      </c>
      <c r="DE24">
        <v>0.30506493506502502</v>
      </c>
      <c r="DF24">
        <v>5.4820176036567601E-2</v>
      </c>
      <c r="DG24">
        <v>-1</v>
      </c>
      <c r="DH24">
        <v>750.01300000000003</v>
      </c>
      <c r="DI24">
        <v>2.3370155549763801E-2</v>
      </c>
      <c r="DJ24">
        <v>9.0605897001397095E-2</v>
      </c>
      <c r="DK24">
        <v>1</v>
      </c>
      <c r="DL24">
        <v>2</v>
      </c>
      <c r="DM24">
        <v>2</v>
      </c>
      <c r="DN24" t="s">
        <v>354</v>
      </c>
      <c r="DO24">
        <v>3.23617</v>
      </c>
      <c r="DP24">
        <v>2.7921</v>
      </c>
      <c r="DQ24">
        <v>9.7921400000000006E-2</v>
      </c>
      <c r="DR24">
        <v>9.9318000000000004E-2</v>
      </c>
      <c r="DS24">
        <v>7.0619799999999996E-2</v>
      </c>
      <c r="DT24">
        <v>5.8612299999999999E-2</v>
      </c>
      <c r="DU24">
        <v>26244.2</v>
      </c>
      <c r="DV24">
        <v>27692.9</v>
      </c>
      <c r="DW24">
        <v>27235.9</v>
      </c>
      <c r="DX24">
        <v>28866.400000000001</v>
      </c>
      <c r="DY24">
        <v>33371.5</v>
      </c>
      <c r="DZ24">
        <v>36194.300000000003</v>
      </c>
      <c r="EA24">
        <v>36404.199999999997</v>
      </c>
      <c r="EB24">
        <v>39123.5</v>
      </c>
      <c r="EC24">
        <v>2.2454200000000002</v>
      </c>
      <c r="ED24">
        <v>1.65567</v>
      </c>
      <c r="EE24">
        <v>-7.5176399999999999E-3</v>
      </c>
      <c r="EF24">
        <v>0</v>
      </c>
      <c r="EG24">
        <v>20.061699999999998</v>
      </c>
      <c r="EH24">
        <v>999.9</v>
      </c>
      <c r="EI24">
        <v>47.07</v>
      </c>
      <c r="EJ24">
        <v>27.795000000000002</v>
      </c>
      <c r="EK24">
        <v>17.417000000000002</v>
      </c>
      <c r="EL24">
        <v>62.311799999999998</v>
      </c>
      <c r="EM24">
        <v>35.689100000000003</v>
      </c>
      <c r="EN24">
        <v>1</v>
      </c>
      <c r="EO24">
        <v>-0.13489799999999999</v>
      </c>
      <c r="EP24">
        <v>2.6712699999999998</v>
      </c>
      <c r="EQ24">
        <v>19.850300000000001</v>
      </c>
      <c r="ER24">
        <v>5.2165400000000002</v>
      </c>
      <c r="ES24">
        <v>11.9321</v>
      </c>
      <c r="ET24">
        <v>4.9551999999999996</v>
      </c>
      <c r="EU24">
        <v>3.2970000000000002</v>
      </c>
      <c r="EV24">
        <v>70.2</v>
      </c>
      <c r="EW24">
        <v>132.5</v>
      </c>
      <c r="EX24">
        <v>4867.8999999999996</v>
      </c>
      <c r="EY24">
        <v>9999</v>
      </c>
      <c r="EZ24">
        <v>1.8498399999999999</v>
      </c>
      <c r="FA24">
        <v>1.8490500000000001</v>
      </c>
      <c r="FB24">
        <v>1.8547</v>
      </c>
      <c r="FC24">
        <v>1.85876</v>
      </c>
      <c r="FD24">
        <v>1.85351</v>
      </c>
      <c r="FE24">
        <v>1.8535299999999999</v>
      </c>
      <c r="FF24">
        <v>1.8535200000000001</v>
      </c>
      <c r="FG24">
        <v>1.85334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-3.6960000000000002</v>
      </c>
      <c r="FV24">
        <v>-0.24129999999999999</v>
      </c>
      <c r="FW24">
        <v>-3.6958181818181401</v>
      </c>
      <c r="FX24">
        <v>0</v>
      </c>
      <c r="FY24">
        <v>0</v>
      </c>
      <c r="FZ24">
        <v>0</v>
      </c>
      <c r="GA24">
        <v>-0.24131090909090999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6.8</v>
      </c>
      <c r="GJ24">
        <v>6.9</v>
      </c>
      <c r="GK24">
        <v>1.0546899999999999</v>
      </c>
      <c r="GL24">
        <v>2.5817899999999998</v>
      </c>
      <c r="GM24">
        <v>1.4489700000000001</v>
      </c>
      <c r="GN24">
        <v>2.2985799999999998</v>
      </c>
      <c r="GO24">
        <v>1.5466299999999999</v>
      </c>
      <c r="GP24">
        <v>2.4597199999999999</v>
      </c>
      <c r="GQ24">
        <v>30.029</v>
      </c>
      <c r="GR24">
        <v>14.674899999999999</v>
      </c>
      <c r="GS24">
        <v>18</v>
      </c>
      <c r="GT24">
        <v>622.72699999999998</v>
      </c>
      <c r="GU24">
        <v>357.72699999999998</v>
      </c>
      <c r="GV24">
        <v>17.348099999999999</v>
      </c>
      <c r="GW24">
        <v>25.453700000000001</v>
      </c>
      <c r="GX24">
        <v>30.000399999999999</v>
      </c>
      <c r="GY24">
        <v>25.351700000000001</v>
      </c>
      <c r="GZ24">
        <v>25.328600000000002</v>
      </c>
      <c r="HA24">
        <v>21.127700000000001</v>
      </c>
      <c r="HB24">
        <v>50</v>
      </c>
      <c r="HC24">
        <v>-30</v>
      </c>
      <c r="HD24">
        <v>17.3797</v>
      </c>
      <c r="HE24">
        <v>414.01100000000002</v>
      </c>
      <c r="HF24">
        <v>0</v>
      </c>
      <c r="HG24">
        <v>100.303</v>
      </c>
      <c r="HH24">
        <v>95.12</v>
      </c>
    </row>
    <row r="25" spans="1:216" x14ac:dyDescent="0.2">
      <c r="A25">
        <v>7</v>
      </c>
      <c r="B25">
        <v>1689816068</v>
      </c>
      <c r="C25">
        <v>366</v>
      </c>
      <c r="D25" t="s">
        <v>368</v>
      </c>
      <c r="E25" t="s">
        <v>369</v>
      </c>
      <c r="F25" t="s">
        <v>348</v>
      </c>
      <c r="G25" t="s">
        <v>396</v>
      </c>
      <c r="H25" t="s">
        <v>349</v>
      </c>
      <c r="I25" t="s">
        <v>350</v>
      </c>
      <c r="J25" t="s">
        <v>351</v>
      </c>
      <c r="K25" t="s">
        <v>352</v>
      </c>
      <c r="L25">
        <v>1689816068</v>
      </c>
      <c r="M25">
        <f t="shared" si="0"/>
        <v>2.0441369259403255E-3</v>
      </c>
      <c r="N25">
        <f t="shared" si="1"/>
        <v>2.0441369259403257</v>
      </c>
      <c r="O25">
        <f t="shared" si="2"/>
        <v>12.315077378940387</v>
      </c>
      <c r="P25">
        <f t="shared" si="3"/>
        <v>399.94900000000001</v>
      </c>
      <c r="Q25">
        <f t="shared" si="4"/>
        <v>275.18539915892728</v>
      </c>
      <c r="R25">
        <f t="shared" si="5"/>
        <v>27.896515482310729</v>
      </c>
      <c r="S25">
        <f t="shared" si="6"/>
        <v>40.544242189939396</v>
      </c>
      <c r="T25">
        <f t="shared" si="7"/>
        <v>0.17137714679057592</v>
      </c>
      <c r="U25">
        <f t="shared" si="8"/>
        <v>2.9517380178802659</v>
      </c>
      <c r="V25">
        <f t="shared" si="9"/>
        <v>0.16603508854864227</v>
      </c>
      <c r="W25">
        <f t="shared" si="10"/>
        <v>0.10423802189833632</v>
      </c>
      <c r="X25">
        <f t="shared" si="11"/>
        <v>99.193107390482695</v>
      </c>
      <c r="Y25">
        <f t="shared" si="12"/>
        <v>20.704601363039561</v>
      </c>
      <c r="Z25">
        <f t="shared" si="13"/>
        <v>19.994</v>
      </c>
      <c r="AA25">
        <f t="shared" si="14"/>
        <v>2.3457413453152962</v>
      </c>
      <c r="AB25">
        <f t="shared" si="15"/>
        <v>45.805547291132527</v>
      </c>
      <c r="AC25">
        <f t="shared" si="16"/>
        <v>1.1190117175281</v>
      </c>
      <c r="AD25">
        <f t="shared" si="17"/>
        <v>2.4429611339776067</v>
      </c>
      <c r="AE25">
        <f t="shared" si="18"/>
        <v>1.2267296277871962</v>
      </c>
      <c r="AF25">
        <f t="shared" si="19"/>
        <v>-90.146438433968356</v>
      </c>
      <c r="AG25">
        <f t="shared" si="20"/>
        <v>104.61475735312214</v>
      </c>
      <c r="AH25">
        <f t="shared" si="21"/>
        <v>7.1493065324386906</v>
      </c>
      <c r="AI25">
        <f t="shared" si="22"/>
        <v>120.81073284207517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54707.708546393842</v>
      </c>
      <c r="AO25">
        <f t="shared" si="26"/>
        <v>599.75099999999998</v>
      </c>
      <c r="AP25">
        <f t="shared" si="27"/>
        <v>505.5902430002501</v>
      </c>
      <c r="AQ25">
        <f t="shared" si="28"/>
        <v>0.84300025010421009</v>
      </c>
      <c r="AR25">
        <f t="shared" si="29"/>
        <v>0.16539048270112547</v>
      </c>
      <c r="AS25">
        <v>1689816068</v>
      </c>
      <c r="AT25">
        <v>399.94900000000001</v>
      </c>
      <c r="AU25">
        <v>413.08199999999999</v>
      </c>
      <c r="AV25">
        <v>11.038500000000001</v>
      </c>
      <c r="AW25">
        <v>9.0168700000000008</v>
      </c>
      <c r="AX25">
        <v>403.64499999999998</v>
      </c>
      <c r="AY25">
        <v>11.2798</v>
      </c>
      <c r="AZ25">
        <v>599.98299999999995</v>
      </c>
      <c r="BA25">
        <v>101.321</v>
      </c>
      <c r="BB25">
        <v>5.2530599999999997E-2</v>
      </c>
      <c r="BC25">
        <v>20.651399999999999</v>
      </c>
      <c r="BD25">
        <v>19.994</v>
      </c>
      <c r="BE25">
        <v>999.9</v>
      </c>
      <c r="BF25">
        <v>0</v>
      </c>
      <c r="BG25">
        <v>0</v>
      </c>
      <c r="BH25">
        <v>9995</v>
      </c>
      <c r="BI25">
        <v>0</v>
      </c>
      <c r="BJ25">
        <v>173.22900000000001</v>
      </c>
      <c r="BK25">
        <v>-13.1333</v>
      </c>
      <c r="BL25">
        <v>404.41300000000001</v>
      </c>
      <c r="BM25">
        <v>416.84100000000001</v>
      </c>
      <c r="BN25">
        <v>2.0215999999999998</v>
      </c>
      <c r="BO25">
        <v>413.08199999999999</v>
      </c>
      <c r="BP25">
        <v>9.0168700000000008</v>
      </c>
      <c r="BQ25">
        <v>1.11843</v>
      </c>
      <c r="BR25">
        <v>0.91359699999999999</v>
      </c>
      <c r="BS25">
        <v>8.5578800000000008</v>
      </c>
      <c r="BT25">
        <v>5.6067200000000001</v>
      </c>
      <c r="BU25">
        <v>599.75099999999998</v>
      </c>
      <c r="BV25">
        <v>0.89999200000000001</v>
      </c>
      <c r="BW25">
        <v>0.100008</v>
      </c>
      <c r="BX25">
        <v>0</v>
      </c>
      <c r="BY25">
        <v>2.1375999999999999</v>
      </c>
      <c r="BZ25">
        <v>0</v>
      </c>
      <c r="CA25">
        <v>5007.62</v>
      </c>
      <c r="CB25">
        <v>4629.72</v>
      </c>
      <c r="CC25">
        <v>37.25</v>
      </c>
      <c r="CD25">
        <v>41.125</v>
      </c>
      <c r="CE25">
        <v>39.625</v>
      </c>
      <c r="CF25">
        <v>39</v>
      </c>
      <c r="CG25">
        <v>37.311999999999998</v>
      </c>
      <c r="CH25">
        <v>539.77</v>
      </c>
      <c r="CI25">
        <v>59.98</v>
      </c>
      <c r="CJ25">
        <v>0</v>
      </c>
      <c r="CK25">
        <v>1689816076.8</v>
      </c>
      <c r="CL25">
        <v>0</v>
      </c>
      <c r="CM25">
        <v>1689815596</v>
      </c>
      <c r="CN25" t="s">
        <v>353</v>
      </c>
      <c r="CO25">
        <v>1689815596</v>
      </c>
      <c r="CP25">
        <v>1689815594</v>
      </c>
      <c r="CQ25">
        <v>66</v>
      </c>
      <c r="CR25">
        <v>-1.7000000000000001E-2</v>
      </c>
      <c r="CS25">
        <v>1E-3</v>
      </c>
      <c r="CT25">
        <v>-3.6960000000000002</v>
      </c>
      <c r="CU25">
        <v>-0.24099999999999999</v>
      </c>
      <c r="CV25">
        <v>416</v>
      </c>
      <c r="CW25">
        <v>9</v>
      </c>
      <c r="CX25">
        <v>0.1</v>
      </c>
      <c r="CY25">
        <v>0.05</v>
      </c>
      <c r="CZ25">
        <v>12.2374065680869</v>
      </c>
      <c r="DA25">
        <v>-7.2073930128935797E-3</v>
      </c>
      <c r="DB25">
        <v>4.4086754494693098E-2</v>
      </c>
      <c r="DC25">
        <v>1</v>
      </c>
      <c r="DD25">
        <v>413.11124999999998</v>
      </c>
      <c r="DE25">
        <v>-0.32648120300800099</v>
      </c>
      <c r="DF25">
        <v>4.3794834170248098E-2</v>
      </c>
      <c r="DG25">
        <v>-1</v>
      </c>
      <c r="DH25">
        <v>599.99390476190501</v>
      </c>
      <c r="DI25">
        <v>-0.18556687584064399</v>
      </c>
      <c r="DJ25">
        <v>0.125943261889706</v>
      </c>
      <c r="DK25">
        <v>1</v>
      </c>
      <c r="DL25">
        <v>2</v>
      </c>
      <c r="DM25">
        <v>2</v>
      </c>
      <c r="DN25" t="s">
        <v>354</v>
      </c>
      <c r="DO25">
        <v>3.2362099999999998</v>
      </c>
      <c r="DP25">
        <v>2.7926700000000002</v>
      </c>
      <c r="DQ25">
        <v>9.7894499999999995E-2</v>
      </c>
      <c r="DR25">
        <v>9.9142099999999997E-2</v>
      </c>
      <c r="DS25">
        <v>7.0436299999999993E-2</v>
      </c>
      <c r="DT25">
        <v>5.85824E-2</v>
      </c>
      <c r="DU25">
        <v>26242.3</v>
      </c>
      <c r="DV25">
        <v>27695</v>
      </c>
      <c r="DW25">
        <v>27233.3</v>
      </c>
      <c r="DX25">
        <v>28863.200000000001</v>
      </c>
      <c r="DY25">
        <v>33374.9</v>
      </c>
      <c r="DZ25">
        <v>36191.5</v>
      </c>
      <c r="EA25">
        <v>36400.6</v>
      </c>
      <c r="EB25">
        <v>39119.199999999997</v>
      </c>
      <c r="EC25">
        <v>2.2447499999999998</v>
      </c>
      <c r="ED25">
        <v>1.6553199999999999</v>
      </c>
      <c r="EE25">
        <v>-5.8114500000000001E-3</v>
      </c>
      <c r="EF25">
        <v>0</v>
      </c>
      <c r="EG25">
        <v>20.0901</v>
      </c>
      <c r="EH25">
        <v>999.9</v>
      </c>
      <c r="EI25">
        <v>47.009</v>
      </c>
      <c r="EJ25">
        <v>27.815000000000001</v>
      </c>
      <c r="EK25">
        <v>17.418299999999999</v>
      </c>
      <c r="EL25">
        <v>62.421799999999998</v>
      </c>
      <c r="EM25">
        <v>35.885399999999997</v>
      </c>
      <c r="EN25">
        <v>1</v>
      </c>
      <c r="EO25">
        <v>-0.12726100000000001</v>
      </c>
      <c r="EP25">
        <v>3.5353500000000002</v>
      </c>
      <c r="EQ25">
        <v>19.762799999999999</v>
      </c>
      <c r="ER25">
        <v>5.2166899999999998</v>
      </c>
      <c r="ES25">
        <v>11.9321</v>
      </c>
      <c r="ET25">
        <v>4.9541500000000003</v>
      </c>
      <c r="EU25">
        <v>3.29705</v>
      </c>
      <c r="EV25">
        <v>70.2</v>
      </c>
      <c r="EW25">
        <v>132.5</v>
      </c>
      <c r="EX25">
        <v>4869.3</v>
      </c>
      <c r="EY25">
        <v>9999</v>
      </c>
      <c r="EZ25">
        <v>1.8496600000000001</v>
      </c>
      <c r="FA25">
        <v>1.8488100000000001</v>
      </c>
      <c r="FB25">
        <v>1.8545</v>
      </c>
      <c r="FC25">
        <v>1.85856</v>
      </c>
      <c r="FD25">
        <v>1.85331</v>
      </c>
      <c r="FE25">
        <v>1.8532999999999999</v>
      </c>
      <c r="FF25">
        <v>1.8533500000000001</v>
      </c>
      <c r="FG25">
        <v>1.85317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-3.6960000000000002</v>
      </c>
      <c r="FV25">
        <v>-0.24129999999999999</v>
      </c>
      <c r="FW25">
        <v>-3.6958181818181401</v>
      </c>
      <c r="FX25">
        <v>0</v>
      </c>
      <c r="FY25">
        <v>0</v>
      </c>
      <c r="FZ25">
        <v>0</v>
      </c>
      <c r="GA25">
        <v>-0.24131090909090999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7.9</v>
      </c>
      <c r="GJ25">
        <v>7.9</v>
      </c>
      <c r="GK25">
        <v>1.0534699999999999</v>
      </c>
      <c r="GL25">
        <v>2.5830099999999998</v>
      </c>
      <c r="GM25">
        <v>1.4477500000000001</v>
      </c>
      <c r="GN25">
        <v>2.2985799999999998</v>
      </c>
      <c r="GO25">
        <v>1.5466299999999999</v>
      </c>
      <c r="GP25">
        <v>2.4475099999999999</v>
      </c>
      <c r="GQ25">
        <v>29.9861</v>
      </c>
      <c r="GR25">
        <v>14.6486</v>
      </c>
      <c r="GS25">
        <v>18</v>
      </c>
      <c r="GT25">
        <v>622.67700000000002</v>
      </c>
      <c r="GU25">
        <v>357.76299999999998</v>
      </c>
      <c r="GV25">
        <v>17.040600000000001</v>
      </c>
      <c r="GW25">
        <v>25.4878</v>
      </c>
      <c r="GX25">
        <v>29.999199999999998</v>
      </c>
      <c r="GY25">
        <v>25.389900000000001</v>
      </c>
      <c r="GZ25">
        <v>25.363700000000001</v>
      </c>
      <c r="HA25">
        <v>21.099299999999999</v>
      </c>
      <c r="HB25">
        <v>50</v>
      </c>
      <c r="HC25">
        <v>-30</v>
      </c>
      <c r="HD25">
        <v>17.094100000000001</v>
      </c>
      <c r="HE25">
        <v>413.17700000000002</v>
      </c>
      <c r="HF25">
        <v>0</v>
      </c>
      <c r="HG25">
        <v>100.29300000000001</v>
      </c>
      <c r="HH25">
        <v>95.109399999999994</v>
      </c>
    </row>
    <row r="26" spans="1:216" x14ac:dyDescent="0.2">
      <c r="A26">
        <v>8</v>
      </c>
      <c r="B26">
        <v>1689816129</v>
      </c>
      <c r="C26">
        <v>427</v>
      </c>
      <c r="D26" t="s">
        <v>370</v>
      </c>
      <c r="E26" t="s">
        <v>371</v>
      </c>
      <c r="F26" t="s">
        <v>348</v>
      </c>
      <c r="G26" t="s">
        <v>396</v>
      </c>
      <c r="H26" t="s">
        <v>349</v>
      </c>
      <c r="I26" t="s">
        <v>350</v>
      </c>
      <c r="J26" t="s">
        <v>351</v>
      </c>
      <c r="K26" t="s">
        <v>352</v>
      </c>
      <c r="L26">
        <v>1689816129</v>
      </c>
      <c r="M26">
        <f t="shared" si="0"/>
        <v>2.0232309711884547E-3</v>
      </c>
      <c r="N26">
        <f t="shared" si="1"/>
        <v>2.0232309711884549</v>
      </c>
      <c r="O26">
        <f t="shared" si="2"/>
        <v>11.592612814842125</v>
      </c>
      <c r="P26">
        <f t="shared" si="3"/>
        <v>399.95100000000002</v>
      </c>
      <c r="Q26">
        <f t="shared" si="4"/>
        <v>280.47431266690188</v>
      </c>
      <c r="R26">
        <f t="shared" si="5"/>
        <v>28.433532401839464</v>
      </c>
      <c r="S26">
        <f t="shared" si="6"/>
        <v>40.545672826565699</v>
      </c>
      <c r="T26">
        <f t="shared" si="7"/>
        <v>0.16893106851849718</v>
      </c>
      <c r="U26">
        <f t="shared" si="8"/>
        <v>2.9516809138197435</v>
      </c>
      <c r="V26">
        <f t="shared" si="9"/>
        <v>0.16373783291965993</v>
      </c>
      <c r="W26">
        <f t="shared" si="10"/>
        <v>0.10278943844239075</v>
      </c>
      <c r="X26">
        <f t="shared" si="11"/>
        <v>82.717261441852287</v>
      </c>
      <c r="Y26">
        <f t="shared" si="12"/>
        <v>20.613331833997442</v>
      </c>
      <c r="Z26">
        <f t="shared" si="13"/>
        <v>20.003900000000002</v>
      </c>
      <c r="AA26">
        <f t="shared" si="14"/>
        <v>2.3471798836209792</v>
      </c>
      <c r="AB26">
        <f t="shared" si="15"/>
        <v>45.678144546953412</v>
      </c>
      <c r="AC26">
        <f t="shared" si="16"/>
        <v>1.1159130698653201</v>
      </c>
      <c r="AD26">
        <f t="shared" si="17"/>
        <v>2.4429912399752847</v>
      </c>
      <c r="AE26">
        <f t="shared" si="18"/>
        <v>1.2312668137556591</v>
      </c>
      <c r="AF26">
        <f t="shared" si="19"/>
        <v>-89.224485829410852</v>
      </c>
      <c r="AG26">
        <f t="shared" si="20"/>
        <v>103.06916257752256</v>
      </c>
      <c r="AH26">
        <f t="shared" si="21"/>
        <v>7.0441813866420588</v>
      </c>
      <c r="AI26">
        <f t="shared" si="22"/>
        <v>103.60611957660606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54706.03571586989</v>
      </c>
      <c r="AO26">
        <f t="shared" si="26"/>
        <v>500.13600000000002</v>
      </c>
      <c r="AP26">
        <f t="shared" si="27"/>
        <v>421.61452800095975</v>
      </c>
      <c r="AQ26">
        <f t="shared" si="28"/>
        <v>0.84299976006718114</v>
      </c>
      <c r="AR26">
        <f t="shared" si="29"/>
        <v>0.16538953692965969</v>
      </c>
      <c r="AS26">
        <v>1689816129</v>
      </c>
      <c r="AT26">
        <v>399.95100000000002</v>
      </c>
      <c r="AU26">
        <v>412.35199999999998</v>
      </c>
      <c r="AV26">
        <v>11.0076</v>
      </c>
      <c r="AW26">
        <v>9.0067699999999995</v>
      </c>
      <c r="AX26">
        <v>403.64699999999999</v>
      </c>
      <c r="AY26">
        <v>11.248900000000001</v>
      </c>
      <c r="AZ26">
        <v>600.03899999999999</v>
      </c>
      <c r="BA26">
        <v>101.324</v>
      </c>
      <c r="BB26">
        <v>5.26007E-2</v>
      </c>
      <c r="BC26">
        <v>20.651599999999998</v>
      </c>
      <c r="BD26">
        <v>20.003900000000002</v>
      </c>
      <c r="BE26">
        <v>999.9</v>
      </c>
      <c r="BF26">
        <v>0</v>
      </c>
      <c r="BG26">
        <v>0</v>
      </c>
      <c r="BH26">
        <v>9994.3799999999992</v>
      </c>
      <c r="BI26">
        <v>0</v>
      </c>
      <c r="BJ26">
        <v>180.649</v>
      </c>
      <c r="BK26">
        <v>-12.401400000000001</v>
      </c>
      <c r="BL26">
        <v>404.40199999999999</v>
      </c>
      <c r="BM26">
        <v>416.1</v>
      </c>
      <c r="BN26">
        <v>2.0008300000000001</v>
      </c>
      <c r="BO26">
        <v>412.35199999999998</v>
      </c>
      <c r="BP26">
        <v>9.0067699999999995</v>
      </c>
      <c r="BQ26">
        <v>1.11534</v>
      </c>
      <c r="BR26">
        <v>0.91260399999999997</v>
      </c>
      <c r="BS26">
        <v>8.5170499999999993</v>
      </c>
      <c r="BT26">
        <v>5.5910500000000001</v>
      </c>
      <c r="BU26">
        <v>500.13600000000002</v>
      </c>
      <c r="BV26">
        <v>0.90001100000000001</v>
      </c>
      <c r="BW26">
        <v>9.9988999999999995E-2</v>
      </c>
      <c r="BX26">
        <v>0</v>
      </c>
      <c r="BY26">
        <v>2.3555999999999999</v>
      </c>
      <c r="BZ26">
        <v>0</v>
      </c>
      <c r="CA26">
        <v>4410.4799999999996</v>
      </c>
      <c r="CB26">
        <v>3860.77</v>
      </c>
      <c r="CC26">
        <v>36.811999999999998</v>
      </c>
      <c r="CD26">
        <v>40.875</v>
      </c>
      <c r="CE26">
        <v>39.25</v>
      </c>
      <c r="CF26">
        <v>38.811999999999998</v>
      </c>
      <c r="CG26">
        <v>36.936999999999998</v>
      </c>
      <c r="CH26">
        <v>450.13</v>
      </c>
      <c r="CI26">
        <v>50.01</v>
      </c>
      <c r="CJ26">
        <v>0</v>
      </c>
      <c r="CK26">
        <v>1689816138</v>
      </c>
      <c r="CL26">
        <v>0</v>
      </c>
      <c r="CM26">
        <v>1689815596</v>
      </c>
      <c r="CN26" t="s">
        <v>353</v>
      </c>
      <c r="CO26">
        <v>1689815596</v>
      </c>
      <c r="CP26">
        <v>1689815594</v>
      </c>
      <c r="CQ26">
        <v>66</v>
      </c>
      <c r="CR26">
        <v>-1.7000000000000001E-2</v>
      </c>
      <c r="CS26">
        <v>1E-3</v>
      </c>
      <c r="CT26">
        <v>-3.6960000000000002</v>
      </c>
      <c r="CU26">
        <v>-0.24099999999999999</v>
      </c>
      <c r="CV26">
        <v>416</v>
      </c>
      <c r="CW26">
        <v>9</v>
      </c>
      <c r="CX26">
        <v>0.1</v>
      </c>
      <c r="CY26">
        <v>0.05</v>
      </c>
      <c r="CZ26">
        <v>11.471371277569199</v>
      </c>
      <c r="DA26">
        <v>0.36082690448799698</v>
      </c>
      <c r="DB26">
        <v>7.9300412583998905E-2</v>
      </c>
      <c r="DC26">
        <v>1</v>
      </c>
      <c r="DD26">
        <v>412.34075000000001</v>
      </c>
      <c r="DE26">
        <v>-3.4240601503243699E-2</v>
      </c>
      <c r="DF26">
        <v>4.9340525939639397E-2</v>
      </c>
      <c r="DG26">
        <v>-1</v>
      </c>
      <c r="DH26">
        <v>499.94809523809499</v>
      </c>
      <c r="DI26">
        <v>-1.7969939739375201E-2</v>
      </c>
      <c r="DJ26">
        <v>0.15823036393993301</v>
      </c>
      <c r="DK26">
        <v>1</v>
      </c>
      <c r="DL26">
        <v>2</v>
      </c>
      <c r="DM26">
        <v>2</v>
      </c>
      <c r="DN26" t="s">
        <v>354</v>
      </c>
      <c r="DO26">
        <v>3.2363200000000001</v>
      </c>
      <c r="DP26">
        <v>2.7927399999999998</v>
      </c>
      <c r="DQ26">
        <v>9.7890699999999997E-2</v>
      </c>
      <c r="DR26">
        <v>9.9004200000000001E-2</v>
      </c>
      <c r="DS26">
        <v>7.0288000000000003E-2</v>
      </c>
      <c r="DT26">
        <v>5.8529400000000002E-2</v>
      </c>
      <c r="DU26">
        <v>26242</v>
      </c>
      <c r="DV26">
        <v>27699.8</v>
      </c>
      <c r="DW26">
        <v>27232.9</v>
      </c>
      <c r="DX26">
        <v>28863.8</v>
      </c>
      <c r="DY26">
        <v>33380</v>
      </c>
      <c r="DZ26">
        <v>36193.9</v>
      </c>
      <c r="EA26">
        <v>36400.199999999997</v>
      </c>
      <c r="EB26">
        <v>39119.5</v>
      </c>
      <c r="EC26">
        <v>2.24498</v>
      </c>
      <c r="ED26">
        <v>1.65527</v>
      </c>
      <c r="EE26">
        <v>-9.0002999999999993E-3</v>
      </c>
      <c r="EF26">
        <v>0</v>
      </c>
      <c r="EG26">
        <v>20.152799999999999</v>
      </c>
      <c r="EH26">
        <v>999.9</v>
      </c>
      <c r="EI26">
        <v>46.966000000000001</v>
      </c>
      <c r="EJ26">
        <v>27.815000000000001</v>
      </c>
      <c r="EK26">
        <v>17.402000000000001</v>
      </c>
      <c r="EL26">
        <v>62.321800000000003</v>
      </c>
      <c r="EM26">
        <v>35.705100000000002</v>
      </c>
      <c r="EN26">
        <v>1</v>
      </c>
      <c r="EO26">
        <v>-0.12945400000000001</v>
      </c>
      <c r="EP26">
        <v>2.9881600000000001</v>
      </c>
      <c r="EQ26">
        <v>19.821200000000001</v>
      </c>
      <c r="ER26">
        <v>5.2163899999999996</v>
      </c>
      <c r="ES26">
        <v>11.9321</v>
      </c>
      <c r="ET26">
        <v>4.9549500000000002</v>
      </c>
      <c r="EU26">
        <v>3.2970000000000002</v>
      </c>
      <c r="EV26">
        <v>70.3</v>
      </c>
      <c r="EW26">
        <v>132.5</v>
      </c>
      <c r="EX26">
        <v>4870.5</v>
      </c>
      <c r="EY26">
        <v>9999</v>
      </c>
      <c r="EZ26">
        <v>1.8494200000000001</v>
      </c>
      <c r="FA26">
        <v>1.84856</v>
      </c>
      <c r="FB26">
        <v>1.8542700000000001</v>
      </c>
      <c r="FC26">
        <v>1.8583000000000001</v>
      </c>
      <c r="FD26">
        <v>1.85307</v>
      </c>
      <c r="FE26">
        <v>1.8530599999999999</v>
      </c>
      <c r="FF26">
        <v>1.8530899999999999</v>
      </c>
      <c r="FG26">
        <v>1.8529100000000001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-3.6960000000000002</v>
      </c>
      <c r="FV26">
        <v>-0.24129999999999999</v>
      </c>
      <c r="FW26">
        <v>-3.6958181818181401</v>
      </c>
      <c r="FX26">
        <v>0</v>
      </c>
      <c r="FY26">
        <v>0</v>
      </c>
      <c r="FZ26">
        <v>0</v>
      </c>
      <c r="GA26">
        <v>-0.24131090909090999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8.9</v>
      </c>
      <c r="GJ26">
        <v>8.9</v>
      </c>
      <c r="GK26">
        <v>1.0522499999999999</v>
      </c>
      <c r="GL26">
        <v>2.5817899999999998</v>
      </c>
      <c r="GM26">
        <v>1.4489700000000001</v>
      </c>
      <c r="GN26">
        <v>2.2961399999999998</v>
      </c>
      <c r="GO26">
        <v>1.5466299999999999</v>
      </c>
      <c r="GP26">
        <v>2.4157700000000002</v>
      </c>
      <c r="GQ26">
        <v>29.943300000000001</v>
      </c>
      <c r="GR26">
        <v>14.639900000000001</v>
      </c>
      <c r="GS26">
        <v>18</v>
      </c>
      <c r="GT26">
        <v>623.14499999999998</v>
      </c>
      <c r="GU26">
        <v>357.94499999999999</v>
      </c>
      <c r="GV26">
        <v>17.4129</v>
      </c>
      <c r="GW26">
        <v>25.511700000000001</v>
      </c>
      <c r="GX26">
        <v>30.000399999999999</v>
      </c>
      <c r="GY26">
        <v>25.418299999999999</v>
      </c>
      <c r="GZ26">
        <v>25.395099999999999</v>
      </c>
      <c r="HA26">
        <v>21.0715</v>
      </c>
      <c r="HB26">
        <v>50</v>
      </c>
      <c r="HC26">
        <v>-30</v>
      </c>
      <c r="HD26">
        <v>17.403400000000001</v>
      </c>
      <c r="HE26">
        <v>412.435</v>
      </c>
      <c r="HF26">
        <v>0</v>
      </c>
      <c r="HG26">
        <v>100.292</v>
      </c>
      <c r="HH26">
        <v>95.110799999999998</v>
      </c>
    </row>
    <row r="27" spans="1:216" x14ac:dyDescent="0.2">
      <c r="A27">
        <v>9</v>
      </c>
      <c r="B27">
        <v>1689816190</v>
      </c>
      <c r="C27">
        <v>488</v>
      </c>
      <c r="D27" t="s">
        <v>372</v>
      </c>
      <c r="E27" t="s">
        <v>373</v>
      </c>
      <c r="F27" t="s">
        <v>348</v>
      </c>
      <c r="G27" t="s">
        <v>396</v>
      </c>
      <c r="H27" t="s">
        <v>349</v>
      </c>
      <c r="I27" t="s">
        <v>350</v>
      </c>
      <c r="J27" t="s">
        <v>351</v>
      </c>
      <c r="K27" t="s">
        <v>352</v>
      </c>
      <c r="L27">
        <v>1689816190</v>
      </c>
      <c r="M27">
        <f t="shared" si="0"/>
        <v>1.9798730184689283E-3</v>
      </c>
      <c r="N27">
        <f t="shared" si="1"/>
        <v>1.9798730184689284</v>
      </c>
      <c r="O27">
        <f t="shared" si="2"/>
        <v>9.9279007042631324</v>
      </c>
      <c r="P27">
        <f t="shared" si="3"/>
        <v>400.01299999999998</v>
      </c>
      <c r="Q27">
        <f t="shared" si="4"/>
        <v>294.18986815210741</v>
      </c>
      <c r="R27">
        <f t="shared" si="5"/>
        <v>29.824211676796985</v>
      </c>
      <c r="S27">
        <f t="shared" si="6"/>
        <v>40.552288426541899</v>
      </c>
      <c r="T27">
        <f t="shared" si="7"/>
        <v>0.16474744581563008</v>
      </c>
      <c r="U27">
        <f t="shared" si="8"/>
        <v>2.952357244127199</v>
      </c>
      <c r="V27">
        <f t="shared" si="9"/>
        <v>0.15980529332016979</v>
      </c>
      <c r="W27">
        <f t="shared" si="10"/>
        <v>0.1003099916143106</v>
      </c>
      <c r="X27">
        <f t="shared" si="11"/>
        <v>62.006034119999995</v>
      </c>
      <c r="Y27">
        <f t="shared" si="12"/>
        <v>20.4701051696516</v>
      </c>
      <c r="Z27">
        <f t="shared" si="13"/>
        <v>19.9939</v>
      </c>
      <c r="AA27">
        <f t="shared" si="14"/>
        <v>2.345726818567373</v>
      </c>
      <c r="AB27">
        <f t="shared" si="15"/>
        <v>45.574811693528666</v>
      </c>
      <c r="AC27">
        <f t="shared" si="16"/>
        <v>1.1111472809611498</v>
      </c>
      <c r="AD27">
        <f t="shared" si="17"/>
        <v>2.438073224379171</v>
      </c>
      <c r="AE27">
        <f t="shared" si="18"/>
        <v>1.2345795376062232</v>
      </c>
      <c r="AF27">
        <f t="shared" si="19"/>
        <v>-87.312400114479743</v>
      </c>
      <c r="AG27">
        <f t="shared" si="20"/>
        <v>99.479677340865976</v>
      </c>
      <c r="AH27">
        <f t="shared" si="21"/>
        <v>6.7958186335145596</v>
      </c>
      <c r="AI27">
        <f t="shared" si="22"/>
        <v>80.969129979900785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54732.307150152395</v>
      </c>
      <c r="AO27">
        <f t="shared" si="26"/>
        <v>374.90800000000002</v>
      </c>
      <c r="AP27">
        <f t="shared" si="27"/>
        <v>316.04744399999998</v>
      </c>
      <c r="AQ27">
        <f t="shared" si="28"/>
        <v>0.84299999999999997</v>
      </c>
      <c r="AR27">
        <f t="shared" si="29"/>
        <v>0.16538999999999998</v>
      </c>
      <c r="AS27">
        <v>1689816190</v>
      </c>
      <c r="AT27">
        <v>400.01299999999998</v>
      </c>
      <c r="AU27">
        <v>410.73099999999999</v>
      </c>
      <c r="AV27">
        <v>10.9605</v>
      </c>
      <c r="AW27">
        <v>9.0026700000000002</v>
      </c>
      <c r="AX27">
        <v>403.709</v>
      </c>
      <c r="AY27">
        <v>11.2018</v>
      </c>
      <c r="AZ27">
        <v>600.10500000000002</v>
      </c>
      <c r="BA27">
        <v>101.325</v>
      </c>
      <c r="BB27">
        <v>5.2426300000000002E-2</v>
      </c>
      <c r="BC27">
        <v>20.6189</v>
      </c>
      <c r="BD27">
        <v>19.9939</v>
      </c>
      <c r="BE27">
        <v>999.9</v>
      </c>
      <c r="BF27">
        <v>0</v>
      </c>
      <c r="BG27">
        <v>0</v>
      </c>
      <c r="BH27">
        <v>9998.1200000000008</v>
      </c>
      <c r="BI27">
        <v>0</v>
      </c>
      <c r="BJ27">
        <v>174.29300000000001</v>
      </c>
      <c r="BK27">
        <v>-10.7178</v>
      </c>
      <c r="BL27">
        <v>404.44600000000003</v>
      </c>
      <c r="BM27">
        <v>414.46199999999999</v>
      </c>
      <c r="BN27">
        <v>1.9577899999999999</v>
      </c>
      <c r="BO27">
        <v>410.73099999999999</v>
      </c>
      <c r="BP27">
        <v>9.0026700000000002</v>
      </c>
      <c r="BQ27">
        <v>1.1105700000000001</v>
      </c>
      <c r="BR27">
        <v>0.91219899999999998</v>
      </c>
      <c r="BS27">
        <v>8.4538799999999998</v>
      </c>
      <c r="BT27">
        <v>5.5846400000000003</v>
      </c>
      <c r="BU27">
        <v>374.90800000000002</v>
      </c>
      <c r="BV27">
        <v>0.89999399999999996</v>
      </c>
      <c r="BW27">
        <v>0.100006</v>
      </c>
      <c r="BX27">
        <v>0</v>
      </c>
      <c r="BY27">
        <v>2.3096999999999999</v>
      </c>
      <c r="BZ27">
        <v>0</v>
      </c>
      <c r="CA27">
        <v>3469.55</v>
      </c>
      <c r="CB27">
        <v>2894.07</v>
      </c>
      <c r="CC27">
        <v>36.311999999999998</v>
      </c>
      <c r="CD27">
        <v>40.686999999999998</v>
      </c>
      <c r="CE27">
        <v>38.875</v>
      </c>
      <c r="CF27">
        <v>38.625</v>
      </c>
      <c r="CG27">
        <v>36.561999999999998</v>
      </c>
      <c r="CH27">
        <v>337.41</v>
      </c>
      <c r="CI27">
        <v>37.49</v>
      </c>
      <c r="CJ27">
        <v>0</v>
      </c>
      <c r="CK27">
        <v>1689816199.2</v>
      </c>
      <c r="CL27">
        <v>0</v>
      </c>
      <c r="CM27">
        <v>1689815596</v>
      </c>
      <c r="CN27" t="s">
        <v>353</v>
      </c>
      <c r="CO27">
        <v>1689815596</v>
      </c>
      <c r="CP27">
        <v>1689815594</v>
      </c>
      <c r="CQ27">
        <v>66</v>
      </c>
      <c r="CR27">
        <v>-1.7000000000000001E-2</v>
      </c>
      <c r="CS27">
        <v>1E-3</v>
      </c>
      <c r="CT27">
        <v>-3.6960000000000002</v>
      </c>
      <c r="CU27">
        <v>-0.24099999999999999</v>
      </c>
      <c r="CV27">
        <v>416</v>
      </c>
      <c r="CW27">
        <v>9</v>
      </c>
      <c r="CX27">
        <v>0.1</v>
      </c>
      <c r="CY27">
        <v>0.05</v>
      </c>
      <c r="CZ27">
        <v>9.8459632845197795</v>
      </c>
      <c r="DA27">
        <v>0.29227501302859998</v>
      </c>
      <c r="DB27">
        <v>4.6961225702820401E-2</v>
      </c>
      <c r="DC27">
        <v>1</v>
      </c>
      <c r="DD27">
        <v>410.74061904761902</v>
      </c>
      <c r="DE27">
        <v>-0.18054545454503501</v>
      </c>
      <c r="DF27">
        <v>4.1359603238494302E-2</v>
      </c>
      <c r="DG27">
        <v>-1</v>
      </c>
      <c r="DH27">
        <v>375.03149999999999</v>
      </c>
      <c r="DI27">
        <v>-0.53515801014081399</v>
      </c>
      <c r="DJ27">
        <v>0.16535854982431</v>
      </c>
      <c r="DK27">
        <v>1</v>
      </c>
      <c r="DL27">
        <v>2</v>
      </c>
      <c r="DM27">
        <v>2</v>
      </c>
      <c r="DN27" t="s">
        <v>354</v>
      </c>
      <c r="DO27">
        <v>3.2364299999999999</v>
      </c>
      <c r="DP27">
        <v>2.7925900000000001</v>
      </c>
      <c r="DQ27">
        <v>9.7893400000000005E-2</v>
      </c>
      <c r="DR27">
        <v>9.8698900000000006E-2</v>
      </c>
      <c r="DS27">
        <v>7.0059399999999994E-2</v>
      </c>
      <c r="DT27">
        <v>5.8503600000000003E-2</v>
      </c>
      <c r="DU27">
        <v>26240.799999999999</v>
      </c>
      <c r="DV27">
        <v>27708</v>
      </c>
      <c r="DW27">
        <v>27232</v>
      </c>
      <c r="DX27">
        <v>28862.7</v>
      </c>
      <c r="DY27">
        <v>33387</v>
      </c>
      <c r="DZ27">
        <v>36193.599999999999</v>
      </c>
      <c r="EA27">
        <v>36398.699999999997</v>
      </c>
      <c r="EB27">
        <v>39118</v>
      </c>
      <c r="EC27">
        <v>2.2443499999999998</v>
      </c>
      <c r="ED27">
        <v>1.6552</v>
      </c>
      <c r="EE27">
        <v>-1.6346599999999999E-2</v>
      </c>
      <c r="EF27">
        <v>0</v>
      </c>
      <c r="EG27">
        <v>20.264199999999999</v>
      </c>
      <c r="EH27">
        <v>999.9</v>
      </c>
      <c r="EI27">
        <v>46.93</v>
      </c>
      <c r="EJ27">
        <v>27.835000000000001</v>
      </c>
      <c r="EK27">
        <v>17.408000000000001</v>
      </c>
      <c r="EL27">
        <v>62.461799999999997</v>
      </c>
      <c r="EM27">
        <v>35.785299999999999</v>
      </c>
      <c r="EN27">
        <v>1</v>
      </c>
      <c r="EO27">
        <v>-0.12609799999999999</v>
      </c>
      <c r="EP27">
        <v>3.0619700000000001</v>
      </c>
      <c r="EQ27">
        <v>19.8154</v>
      </c>
      <c r="ER27">
        <v>5.2166899999999998</v>
      </c>
      <c r="ES27">
        <v>11.931900000000001</v>
      </c>
      <c r="ET27">
        <v>4.9551999999999996</v>
      </c>
      <c r="EU27">
        <v>3.2970000000000002</v>
      </c>
      <c r="EV27">
        <v>70.3</v>
      </c>
      <c r="EW27">
        <v>132.5</v>
      </c>
      <c r="EX27">
        <v>4871.8</v>
      </c>
      <c r="EY27">
        <v>9999</v>
      </c>
      <c r="EZ27">
        <v>1.8499399999999999</v>
      </c>
      <c r="FA27">
        <v>1.8491</v>
      </c>
      <c r="FB27">
        <v>1.8547800000000001</v>
      </c>
      <c r="FC27">
        <v>1.8588499999999999</v>
      </c>
      <c r="FD27">
        <v>1.85358</v>
      </c>
      <c r="FE27">
        <v>1.8535999999999999</v>
      </c>
      <c r="FF27">
        <v>1.85362</v>
      </c>
      <c r="FG27">
        <v>1.85341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-3.6960000000000002</v>
      </c>
      <c r="FV27">
        <v>-0.24129999999999999</v>
      </c>
      <c r="FW27">
        <v>-3.6958181818181401</v>
      </c>
      <c r="FX27">
        <v>0</v>
      </c>
      <c r="FY27">
        <v>0</v>
      </c>
      <c r="FZ27">
        <v>0</v>
      </c>
      <c r="GA27">
        <v>-0.24131090909090999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9.9</v>
      </c>
      <c r="GJ27">
        <v>9.9</v>
      </c>
      <c r="GK27">
        <v>1.0498000000000001</v>
      </c>
      <c r="GL27">
        <v>2.5830099999999998</v>
      </c>
      <c r="GM27">
        <v>1.4477500000000001</v>
      </c>
      <c r="GN27">
        <v>2.2985799999999998</v>
      </c>
      <c r="GO27">
        <v>1.5466299999999999</v>
      </c>
      <c r="GP27">
        <v>2.3950200000000001</v>
      </c>
      <c r="GQ27">
        <v>29.922000000000001</v>
      </c>
      <c r="GR27">
        <v>14.6311</v>
      </c>
      <c r="GS27">
        <v>18</v>
      </c>
      <c r="GT27">
        <v>623.12199999999996</v>
      </c>
      <c r="GU27">
        <v>358.173</v>
      </c>
      <c r="GV27">
        <v>17.368500000000001</v>
      </c>
      <c r="GW27">
        <v>25.5474</v>
      </c>
      <c r="GX27">
        <v>30.000399999999999</v>
      </c>
      <c r="GY27">
        <v>25.4559</v>
      </c>
      <c r="GZ27">
        <v>25.4358</v>
      </c>
      <c r="HA27">
        <v>21.008299999999998</v>
      </c>
      <c r="HB27">
        <v>50</v>
      </c>
      <c r="HC27">
        <v>-30</v>
      </c>
      <c r="HD27">
        <v>17.367899999999999</v>
      </c>
      <c r="HE27">
        <v>410.851</v>
      </c>
      <c r="HF27">
        <v>0</v>
      </c>
      <c r="HG27">
        <v>100.288</v>
      </c>
      <c r="HH27">
        <v>95.107299999999995</v>
      </c>
    </row>
    <row r="28" spans="1:216" x14ac:dyDescent="0.2">
      <c r="A28">
        <v>10</v>
      </c>
      <c r="B28">
        <v>1689816251</v>
      </c>
      <c r="C28">
        <v>549</v>
      </c>
      <c r="D28" t="s">
        <v>374</v>
      </c>
      <c r="E28" t="s">
        <v>375</v>
      </c>
      <c r="F28" t="s">
        <v>348</v>
      </c>
      <c r="G28" t="s">
        <v>396</v>
      </c>
      <c r="H28" t="s">
        <v>349</v>
      </c>
      <c r="I28" t="s">
        <v>350</v>
      </c>
      <c r="J28" t="s">
        <v>351</v>
      </c>
      <c r="K28" t="s">
        <v>352</v>
      </c>
      <c r="L28">
        <v>1689816251</v>
      </c>
      <c r="M28">
        <f t="shared" si="0"/>
        <v>1.9304258854544493E-3</v>
      </c>
      <c r="N28">
        <f t="shared" si="1"/>
        <v>1.9304258854544494</v>
      </c>
      <c r="O28">
        <f t="shared" si="2"/>
        <v>7.4730386159860016</v>
      </c>
      <c r="P28">
        <f t="shared" si="3"/>
        <v>400.02699999999999</v>
      </c>
      <c r="Q28">
        <f t="shared" si="4"/>
        <v>315.95222761653378</v>
      </c>
      <c r="R28">
        <f t="shared" si="5"/>
        <v>32.03042287963541</v>
      </c>
      <c r="S28">
        <f t="shared" si="6"/>
        <v>40.553706710442604</v>
      </c>
      <c r="T28">
        <f t="shared" si="7"/>
        <v>0.15934888480368001</v>
      </c>
      <c r="U28">
        <f t="shared" si="8"/>
        <v>2.9528997793519745</v>
      </c>
      <c r="V28">
        <f t="shared" si="9"/>
        <v>0.154721246861796</v>
      </c>
      <c r="W28">
        <f t="shared" si="10"/>
        <v>9.7105359928525231E-2</v>
      </c>
      <c r="X28">
        <f t="shared" si="11"/>
        <v>41.335749</v>
      </c>
      <c r="Y28">
        <f t="shared" si="12"/>
        <v>20.363035301799304</v>
      </c>
      <c r="Z28">
        <f t="shared" si="13"/>
        <v>20.023900000000001</v>
      </c>
      <c r="AA28">
        <f t="shared" si="14"/>
        <v>2.3500883800344345</v>
      </c>
      <c r="AB28">
        <f t="shared" si="15"/>
        <v>45.391536077472914</v>
      </c>
      <c r="AC28">
        <f t="shared" si="16"/>
        <v>1.1067880243365</v>
      </c>
      <c r="AD28">
        <f t="shared" si="17"/>
        <v>2.4383136592854391</v>
      </c>
      <c r="AE28">
        <f t="shared" si="18"/>
        <v>1.2433003556979345</v>
      </c>
      <c r="AF28">
        <f t="shared" si="19"/>
        <v>-85.131781548541213</v>
      </c>
      <c r="AG28">
        <f t="shared" si="20"/>
        <v>94.976770850778934</v>
      </c>
      <c r="AH28">
        <f t="shared" si="21"/>
        <v>6.4880643756075083</v>
      </c>
      <c r="AI28">
        <f t="shared" si="22"/>
        <v>57.668802677845228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54748.180427392937</v>
      </c>
      <c r="AO28">
        <f t="shared" si="26"/>
        <v>249.93</v>
      </c>
      <c r="AP28">
        <f t="shared" si="27"/>
        <v>210.6909</v>
      </c>
      <c r="AQ28">
        <f t="shared" si="28"/>
        <v>0.8429996398991717</v>
      </c>
      <c r="AR28">
        <f t="shared" si="29"/>
        <v>0.1653893050054015</v>
      </c>
      <c r="AS28">
        <v>1689816251</v>
      </c>
      <c r="AT28">
        <v>400.02699999999999</v>
      </c>
      <c r="AU28">
        <v>408.27199999999999</v>
      </c>
      <c r="AV28">
        <v>10.9175</v>
      </c>
      <c r="AW28">
        <v>9.0082100000000001</v>
      </c>
      <c r="AX28">
        <v>403.72300000000001</v>
      </c>
      <c r="AY28">
        <v>11.158799999999999</v>
      </c>
      <c r="AZ28">
        <v>600.01900000000001</v>
      </c>
      <c r="BA28">
        <v>101.325</v>
      </c>
      <c r="BB28">
        <v>5.24238E-2</v>
      </c>
      <c r="BC28">
        <v>20.6205</v>
      </c>
      <c r="BD28">
        <v>20.023900000000001</v>
      </c>
      <c r="BE28">
        <v>999.9</v>
      </c>
      <c r="BF28">
        <v>0</v>
      </c>
      <c r="BG28">
        <v>0</v>
      </c>
      <c r="BH28">
        <v>10001.200000000001</v>
      </c>
      <c r="BI28">
        <v>0</v>
      </c>
      <c r="BJ28">
        <v>187.78700000000001</v>
      </c>
      <c r="BK28">
        <v>-8.2445699999999995</v>
      </c>
      <c r="BL28">
        <v>404.44299999999998</v>
      </c>
      <c r="BM28">
        <v>411.983</v>
      </c>
      <c r="BN28">
        <v>1.90926</v>
      </c>
      <c r="BO28">
        <v>408.27199999999999</v>
      </c>
      <c r="BP28">
        <v>9.0082100000000001</v>
      </c>
      <c r="BQ28">
        <v>1.1062099999999999</v>
      </c>
      <c r="BR28">
        <v>0.91275700000000004</v>
      </c>
      <c r="BS28">
        <v>8.3958700000000004</v>
      </c>
      <c r="BT28">
        <v>5.5934699999999999</v>
      </c>
      <c r="BU28">
        <v>249.93</v>
      </c>
      <c r="BV28">
        <v>0.90000100000000005</v>
      </c>
      <c r="BW28">
        <v>9.9999299999999999E-2</v>
      </c>
      <c r="BX28">
        <v>0</v>
      </c>
      <c r="BY28">
        <v>2.2098</v>
      </c>
      <c r="BZ28">
        <v>0</v>
      </c>
      <c r="CA28">
        <v>2624.69</v>
      </c>
      <c r="CB28">
        <v>1929.31</v>
      </c>
      <c r="CC28">
        <v>35.875</v>
      </c>
      <c r="CD28">
        <v>40.5</v>
      </c>
      <c r="CE28">
        <v>38.561999999999998</v>
      </c>
      <c r="CF28">
        <v>38.436999999999998</v>
      </c>
      <c r="CG28">
        <v>36.25</v>
      </c>
      <c r="CH28">
        <v>224.94</v>
      </c>
      <c r="CI28">
        <v>24.99</v>
      </c>
      <c r="CJ28">
        <v>0</v>
      </c>
      <c r="CK28">
        <v>1689816259.8</v>
      </c>
      <c r="CL28">
        <v>0</v>
      </c>
      <c r="CM28">
        <v>1689815596</v>
      </c>
      <c r="CN28" t="s">
        <v>353</v>
      </c>
      <c r="CO28">
        <v>1689815596</v>
      </c>
      <c r="CP28">
        <v>1689815594</v>
      </c>
      <c r="CQ28">
        <v>66</v>
      </c>
      <c r="CR28">
        <v>-1.7000000000000001E-2</v>
      </c>
      <c r="CS28">
        <v>1E-3</v>
      </c>
      <c r="CT28">
        <v>-3.6960000000000002</v>
      </c>
      <c r="CU28">
        <v>-0.24099999999999999</v>
      </c>
      <c r="CV28">
        <v>416</v>
      </c>
      <c r="CW28">
        <v>9</v>
      </c>
      <c r="CX28">
        <v>0.1</v>
      </c>
      <c r="CY28">
        <v>0.05</v>
      </c>
      <c r="CZ28">
        <v>7.3592391034945601</v>
      </c>
      <c r="DA28">
        <v>1.06009552669235</v>
      </c>
      <c r="DB28">
        <v>0.123848377294556</v>
      </c>
      <c r="DC28">
        <v>1</v>
      </c>
      <c r="DD28">
        <v>408.30585000000002</v>
      </c>
      <c r="DE28">
        <v>0.26774436090292902</v>
      </c>
      <c r="DF28">
        <v>6.7675161617838195E-2</v>
      </c>
      <c r="DG28">
        <v>-1</v>
      </c>
      <c r="DH28">
        <v>250.02714285714299</v>
      </c>
      <c r="DI28">
        <v>1.89828247524946E-2</v>
      </c>
      <c r="DJ28">
        <v>0.14998421685671601</v>
      </c>
      <c r="DK28">
        <v>1</v>
      </c>
      <c r="DL28">
        <v>2</v>
      </c>
      <c r="DM28">
        <v>2</v>
      </c>
      <c r="DN28" t="s">
        <v>354</v>
      </c>
      <c r="DO28">
        <v>3.2361800000000001</v>
      </c>
      <c r="DP28">
        <v>2.7926199999999999</v>
      </c>
      <c r="DQ28">
        <v>9.78821E-2</v>
      </c>
      <c r="DR28">
        <v>9.8234799999999997E-2</v>
      </c>
      <c r="DS28">
        <v>6.9846500000000006E-2</v>
      </c>
      <c r="DT28">
        <v>5.8522699999999997E-2</v>
      </c>
      <c r="DU28">
        <v>26237.7</v>
      </c>
      <c r="DV28">
        <v>27718.5</v>
      </c>
      <c r="DW28">
        <v>27228.6</v>
      </c>
      <c r="DX28">
        <v>28859.1</v>
      </c>
      <c r="DY28">
        <v>33390.6</v>
      </c>
      <c r="DZ28">
        <v>36188.199999999997</v>
      </c>
      <c r="EA28">
        <v>36394.199999999997</v>
      </c>
      <c r="EB28">
        <v>39112.9</v>
      </c>
      <c r="EC28">
        <v>2.2436500000000001</v>
      </c>
      <c r="ED28">
        <v>1.6541999999999999</v>
      </c>
      <c r="EE28">
        <v>-2.2009000000000001E-2</v>
      </c>
      <c r="EF28">
        <v>0</v>
      </c>
      <c r="EG28">
        <v>20.387799999999999</v>
      </c>
      <c r="EH28">
        <v>999.9</v>
      </c>
      <c r="EI28">
        <v>46.917000000000002</v>
      </c>
      <c r="EJ28">
        <v>27.844999999999999</v>
      </c>
      <c r="EK28">
        <v>17.4131</v>
      </c>
      <c r="EL28">
        <v>62.3018</v>
      </c>
      <c r="EM28">
        <v>35.785299999999999</v>
      </c>
      <c r="EN28">
        <v>1</v>
      </c>
      <c r="EO28">
        <v>-0.119723</v>
      </c>
      <c r="EP28">
        <v>3.3753199999999999</v>
      </c>
      <c r="EQ28">
        <v>19.784700000000001</v>
      </c>
      <c r="ER28">
        <v>5.2166899999999998</v>
      </c>
      <c r="ES28">
        <v>11.9321</v>
      </c>
      <c r="ET28">
        <v>4.9557000000000002</v>
      </c>
      <c r="EU28">
        <v>3.2970799999999998</v>
      </c>
      <c r="EV28">
        <v>70.3</v>
      </c>
      <c r="EW28">
        <v>132.5</v>
      </c>
      <c r="EX28">
        <v>4873</v>
      </c>
      <c r="EY28">
        <v>9999</v>
      </c>
      <c r="EZ28">
        <v>1.84971</v>
      </c>
      <c r="FA28">
        <v>1.8488800000000001</v>
      </c>
      <c r="FB28">
        <v>1.8545700000000001</v>
      </c>
      <c r="FC28">
        <v>1.8586499999999999</v>
      </c>
      <c r="FD28">
        <v>1.8533500000000001</v>
      </c>
      <c r="FE28">
        <v>1.8533900000000001</v>
      </c>
      <c r="FF28">
        <v>1.8534200000000001</v>
      </c>
      <c r="FG28">
        <v>1.8532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-3.6960000000000002</v>
      </c>
      <c r="FV28">
        <v>-0.24129999999999999</v>
      </c>
      <c r="FW28">
        <v>-3.6958181818181401</v>
      </c>
      <c r="FX28">
        <v>0</v>
      </c>
      <c r="FY28">
        <v>0</v>
      </c>
      <c r="FZ28">
        <v>0</v>
      </c>
      <c r="GA28">
        <v>-0.24131090909090999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10.9</v>
      </c>
      <c r="GJ28">
        <v>10.9</v>
      </c>
      <c r="GK28">
        <v>1.0449200000000001</v>
      </c>
      <c r="GL28">
        <v>2.5744600000000002</v>
      </c>
      <c r="GM28">
        <v>1.4489700000000001</v>
      </c>
      <c r="GN28">
        <v>2.2985799999999998</v>
      </c>
      <c r="GO28">
        <v>1.5466299999999999</v>
      </c>
      <c r="GP28">
        <v>2.4560499999999998</v>
      </c>
      <c r="GQ28">
        <v>29.964700000000001</v>
      </c>
      <c r="GR28">
        <v>14.6311</v>
      </c>
      <c r="GS28">
        <v>18</v>
      </c>
      <c r="GT28">
        <v>623.21500000000003</v>
      </c>
      <c r="GU28">
        <v>357.97</v>
      </c>
      <c r="GV28">
        <v>17.283200000000001</v>
      </c>
      <c r="GW28">
        <v>25.601400000000002</v>
      </c>
      <c r="GX28">
        <v>30.000499999999999</v>
      </c>
      <c r="GY28">
        <v>25.508800000000001</v>
      </c>
      <c r="GZ28">
        <v>25.490300000000001</v>
      </c>
      <c r="HA28">
        <v>20.908300000000001</v>
      </c>
      <c r="HB28">
        <v>50</v>
      </c>
      <c r="HC28">
        <v>-30</v>
      </c>
      <c r="HD28">
        <v>17.260400000000001</v>
      </c>
      <c r="HE28">
        <v>408.37900000000002</v>
      </c>
      <c r="HF28">
        <v>0</v>
      </c>
      <c r="HG28">
        <v>100.27500000000001</v>
      </c>
      <c r="HH28">
        <v>95.095100000000002</v>
      </c>
    </row>
    <row r="29" spans="1:216" x14ac:dyDescent="0.2">
      <c r="A29">
        <v>11</v>
      </c>
      <c r="B29">
        <v>1689816312</v>
      </c>
      <c r="C29">
        <v>610</v>
      </c>
      <c r="D29" t="s">
        <v>376</v>
      </c>
      <c r="E29" t="s">
        <v>377</v>
      </c>
      <c r="F29" t="s">
        <v>348</v>
      </c>
      <c r="G29" t="s">
        <v>396</v>
      </c>
      <c r="H29" t="s">
        <v>349</v>
      </c>
      <c r="I29" t="s">
        <v>350</v>
      </c>
      <c r="J29" t="s">
        <v>351</v>
      </c>
      <c r="K29" t="s">
        <v>352</v>
      </c>
      <c r="L29">
        <v>1689816312</v>
      </c>
      <c r="M29">
        <f t="shared" si="0"/>
        <v>1.8699162100062369E-3</v>
      </c>
      <c r="N29">
        <f t="shared" si="1"/>
        <v>1.869916210006237</v>
      </c>
      <c r="O29">
        <f t="shared" si="2"/>
        <v>5.7236897797497726</v>
      </c>
      <c r="P29">
        <f t="shared" si="3"/>
        <v>400.005</v>
      </c>
      <c r="Q29">
        <f t="shared" si="4"/>
        <v>331.9337564902807</v>
      </c>
      <c r="R29">
        <f t="shared" si="5"/>
        <v>33.650476712471239</v>
      </c>
      <c r="S29">
        <f t="shared" si="6"/>
        <v>40.551340965425993</v>
      </c>
      <c r="T29">
        <f t="shared" si="7"/>
        <v>0.15435773378724246</v>
      </c>
      <c r="U29">
        <f t="shared" si="8"/>
        <v>2.9524682267069036</v>
      </c>
      <c r="V29">
        <f t="shared" si="9"/>
        <v>0.15001057794620895</v>
      </c>
      <c r="W29">
        <f t="shared" si="10"/>
        <v>9.4136988280246692E-2</v>
      </c>
      <c r="X29">
        <f t="shared" si="11"/>
        <v>29.750965171931288</v>
      </c>
      <c r="Y29">
        <f t="shared" si="12"/>
        <v>20.247163548246245</v>
      </c>
      <c r="Z29">
        <f t="shared" si="13"/>
        <v>19.978000000000002</v>
      </c>
      <c r="AA29">
        <f t="shared" si="14"/>
        <v>2.3434180681023493</v>
      </c>
      <c r="AB29">
        <f t="shared" si="15"/>
        <v>45.339155367302332</v>
      </c>
      <c r="AC29">
        <f t="shared" si="16"/>
        <v>1.1011984502764798</v>
      </c>
      <c r="AD29">
        <f t="shared" si="17"/>
        <v>2.4288023042234297</v>
      </c>
      <c r="AE29">
        <f t="shared" si="18"/>
        <v>1.2422196178258695</v>
      </c>
      <c r="AF29">
        <f t="shared" si="19"/>
        <v>-82.463304861275049</v>
      </c>
      <c r="AG29">
        <f t="shared" si="20"/>
        <v>92.177354761834209</v>
      </c>
      <c r="AH29">
        <f t="shared" si="21"/>
        <v>6.2942309270996111</v>
      </c>
      <c r="AI29">
        <f t="shared" si="22"/>
        <v>45.759245999590057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54747.138107107261</v>
      </c>
      <c r="AO29">
        <f t="shared" si="26"/>
        <v>179.88300000000001</v>
      </c>
      <c r="AP29">
        <f t="shared" si="27"/>
        <v>151.64142900100069</v>
      </c>
      <c r="AQ29">
        <f t="shared" si="28"/>
        <v>0.84300033355570381</v>
      </c>
      <c r="AR29">
        <f t="shared" si="29"/>
        <v>0.16539064376250834</v>
      </c>
      <c r="AS29">
        <v>1689816312</v>
      </c>
      <c r="AT29">
        <v>400.005</v>
      </c>
      <c r="AU29">
        <v>406.47699999999998</v>
      </c>
      <c r="AV29">
        <v>10.862399999999999</v>
      </c>
      <c r="AW29">
        <v>9.0127000000000006</v>
      </c>
      <c r="AX29">
        <v>403.70100000000002</v>
      </c>
      <c r="AY29">
        <v>11.1037</v>
      </c>
      <c r="AZ29">
        <v>599.96900000000005</v>
      </c>
      <c r="BA29">
        <v>101.325</v>
      </c>
      <c r="BB29">
        <v>5.2085199999999998E-2</v>
      </c>
      <c r="BC29">
        <v>20.557099999999998</v>
      </c>
      <c r="BD29">
        <v>19.978000000000002</v>
      </c>
      <c r="BE29">
        <v>999.9</v>
      </c>
      <c r="BF29">
        <v>0</v>
      </c>
      <c r="BG29">
        <v>0</v>
      </c>
      <c r="BH29">
        <v>9998.75</v>
      </c>
      <c r="BI29">
        <v>0</v>
      </c>
      <c r="BJ29">
        <v>163.036</v>
      </c>
      <c r="BK29">
        <v>-6.4721399999999996</v>
      </c>
      <c r="BL29">
        <v>404.39800000000002</v>
      </c>
      <c r="BM29">
        <v>410.17399999999998</v>
      </c>
      <c r="BN29">
        <v>1.8496699999999999</v>
      </c>
      <c r="BO29">
        <v>406.47699999999998</v>
      </c>
      <c r="BP29">
        <v>9.0127000000000006</v>
      </c>
      <c r="BQ29">
        <v>1.10063</v>
      </c>
      <c r="BR29">
        <v>0.91321600000000003</v>
      </c>
      <c r="BS29">
        <v>8.3213399999999993</v>
      </c>
      <c r="BT29">
        <v>5.6006999999999998</v>
      </c>
      <c r="BU29">
        <v>179.88300000000001</v>
      </c>
      <c r="BV29">
        <v>0.89998400000000001</v>
      </c>
      <c r="BW29">
        <v>0.10001599999999999</v>
      </c>
      <c r="BX29">
        <v>0</v>
      </c>
      <c r="BY29">
        <v>2.4424000000000001</v>
      </c>
      <c r="BZ29">
        <v>0</v>
      </c>
      <c r="CA29">
        <v>1852.7</v>
      </c>
      <c r="CB29">
        <v>1388.58</v>
      </c>
      <c r="CC29">
        <v>35.436999999999998</v>
      </c>
      <c r="CD29">
        <v>40.25</v>
      </c>
      <c r="CE29">
        <v>38.186999999999998</v>
      </c>
      <c r="CF29">
        <v>38.25</v>
      </c>
      <c r="CG29">
        <v>35.875</v>
      </c>
      <c r="CH29">
        <v>161.88999999999999</v>
      </c>
      <c r="CI29">
        <v>17.989999999999998</v>
      </c>
      <c r="CJ29">
        <v>0</v>
      </c>
      <c r="CK29">
        <v>1689816321</v>
      </c>
      <c r="CL29">
        <v>0</v>
      </c>
      <c r="CM29">
        <v>1689815596</v>
      </c>
      <c r="CN29" t="s">
        <v>353</v>
      </c>
      <c r="CO29">
        <v>1689815596</v>
      </c>
      <c r="CP29">
        <v>1689815594</v>
      </c>
      <c r="CQ29">
        <v>66</v>
      </c>
      <c r="CR29">
        <v>-1.7000000000000001E-2</v>
      </c>
      <c r="CS29">
        <v>1E-3</v>
      </c>
      <c r="CT29">
        <v>-3.6960000000000002</v>
      </c>
      <c r="CU29">
        <v>-0.24099999999999999</v>
      </c>
      <c r="CV29">
        <v>416</v>
      </c>
      <c r="CW29">
        <v>9</v>
      </c>
      <c r="CX29">
        <v>0.1</v>
      </c>
      <c r="CY29">
        <v>0.05</v>
      </c>
      <c r="CZ29">
        <v>5.5196380218603398</v>
      </c>
      <c r="DA29">
        <v>0.38312123040815799</v>
      </c>
      <c r="DB29">
        <v>6.4080137340946502E-2</v>
      </c>
      <c r="DC29">
        <v>1</v>
      </c>
      <c r="DD29">
        <v>406.43509523809502</v>
      </c>
      <c r="DE29">
        <v>-0.42000000000026599</v>
      </c>
      <c r="DF29">
        <v>6.4928462290581301E-2</v>
      </c>
      <c r="DG29">
        <v>-1</v>
      </c>
      <c r="DH29">
        <v>180.03495238095201</v>
      </c>
      <c r="DI29">
        <v>0.20618936956304701</v>
      </c>
      <c r="DJ29">
        <v>0.16492898217414001</v>
      </c>
      <c r="DK29">
        <v>1</v>
      </c>
      <c r="DL29">
        <v>2</v>
      </c>
      <c r="DM29">
        <v>2</v>
      </c>
      <c r="DN29" t="s">
        <v>354</v>
      </c>
      <c r="DO29">
        <v>3.2360099999999998</v>
      </c>
      <c r="DP29">
        <v>2.7922600000000002</v>
      </c>
      <c r="DQ29">
        <v>9.7862599999999994E-2</v>
      </c>
      <c r="DR29">
        <v>9.7891099999999995E-2</v>
      </c>
      <c r="DS29">
        <v>6.9575100000000001E-2</v>
      </c>
      <c r="DT29">
        <v>5.8536400000000002E-2</v>
      </c>
      <c r="DU29">
        <v>26235.7</v>
      </c>
      <c r="DV29">
        <v>27725.5</v>
      </c>
      <c r="DW29">
        <v>27226.2</v>
      </c>
      <c r="DX29">
        <v>28855.7</v>
      </c>
      <c r="DY29">
        <v>33397.599999999999</v>
      </c>
      <c r="DZ29">
        <v>36183.300000000003</v>
      </c>
      <c r="EA29">
        <v>36391</v>
      </c>
      <c r="EB29">
        <v>39108.199999999997</v>
      </c>
      <c r="EC29">
        <v>2.2429000000000001</v>
      </c>
      <c r="ED29">
        <v>1.65303</v>
      </c>
      <c r="EE29">
        <v>-2.8476100000000001E-2</v>
      </c>
      <c r="EF29">
        <v>0</v>
      </c>
      <c r="EG29">
        <v>20.448899999999998</v>
      </c>
      <c r="EH29">
        <v>999.9</v>
      </c>
      <c r="EI29">
        <v>46.899000000000001</v>
      </c>
      <c r="EJ29">
        <v>27.844999999999999</v>
      </c>
      <c r="EK29">
        <v>17.405999999999999</v>
      </c>
      <c r="EL29">
        <v>62.351799999999997</v>
      </c>
      <c r="EM29">
        <v>35.869399999999999</v>
      </c>
      <c r="EN29">
        <v>1</v>
      </c>
      <c r="EO29">
        <v>-0.114787</v>
      </c>
      <c r="EP29">
        <v>3.1716899999999999</v>
      </c>
      <c r="EQ29">
        <v>19.807500000000001</v>
      </c>
      <c r="ER29">
        <v>5.2168400000000004</v>
      </c>
      <c r="ES29">
        <v>11.9321</v>
      </c>
      <c r="ET29">
        <v>4.9555999999999996</v>
      </c>
      <c r="EU29">
        <v>3.29705</v>
      </c>
      <c r="EV29">
        <v>70.3</v>
      </c>
      <c r="EW29">
        <v>132.5</v>
      </c>
      <c r="EX29">
        <v>4874.3999999999996</v>
      </c>
      <c r="EY29">
        <v>9999</v>
      </c>
      <c r="EZ29">
        <v>1.85012</v>
      </c>
      <c r="FA29">
        <v>1.8492500000000001</v>
      </c>
      <c r="FB29">
        <v>1.8549800000000001</v>
      </c>
      <c r="FC29">
        <v>1.859</v>
      </c>
      <c r="FD29">
        <v>1.8537699999999999</v>
      </c>
      <c r="FE29">
        <v>1.8537699999999999</v>
      </c>
      <c r="FF29">
        <v>1.8537999999999999</v>
      </c>
      <c r="FG29">
        <v>1.85362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-3.6960000000000002</v>
      </c>
      <c r="FV29">
        <v>-0.24129999999999999</v>
      </c>
      <c r="FW29">
        <v>-3.6958181818181401</v>
      </c>
      <c r="FX29">
        <v>0</v>
      </c>
      <c r="FY29">
        <v>0</v>
      </c>
      <c r="FZ29">
        <v>0</v>
      </c>
      <c r="GA29">
        <v>-0.24131090909090999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11.9</v>
      </c>
      <c r="GJ29">
        <v>12</v>
      </c>
      <c r="GK29">
        <v>1.0412600000000001</v>
      </c>
      <c r="GL29">
        <v>2.5769000000000002</v>
      </c>
      <c r="GM29">
        <v>1.4489700000000001</v>
      </c>
      <c r="GN29">
        <v>2.2985799999999998</v>
      </c>
      <c r="GO29">
        <v>1.5466299999999999</v>
      </c>
      <c r="GP29">
        <v>2.4475099999999999</v>
      </c>
      <c r="GQ29">
        <v>29.9861</v>
      </c>
      <c r="GR29">
        <v>14.622400000000001</v>
      </c>
      <c r="GS29">
        <v>18</v>
      </c>
      <c r="GT29">
        <v>623.35299999999995</v>
      </c>
      <c r="GU29">
        <v>357.697</v>
      </c>
      <c r="GV29">
        <v>17.346299999999999</v>
      </c>
      <c r="GW29">
        <v>25.6694</v>
      </c>
      <c r="GX29">
        <v>30.000399999999999</v>
      </c>
      <c r="GY29">
        <v>25.569099999999999</v>
      </c>
      <c r="GZ29">
        <v>25.549299999999999</v>
      </c>
      <c r="HA29">
        <v>20.8354</v>
      </c>
      <c r="HB29">
        <v>50</v>
      </c>
      <c r="HC29">
        <v>-30</v>
      </c>
      <c r="HD29">
        <v>17.3643</v>
      </c>
      <c r="HE29">
        <v>406.47399999999999</v>
      </c>
      <c r="HF29">
        <v>0</v>
      </c>
      <c r="HG29">
        <v>100.267</v>
      </c>
      <c r="HH29">
        <v>95.083600000000004</v>
      </c>
    </row>
    <row r="30" spans="1:216" x14ac:dyDescent="0.2">
      <c r="A30">
        <v>12</v>
      </c>
      <c r="B30">
        <v>1689816373</v>
      </c>
      <c r="C30">
        <v>671</v>
      </c>
      <c r="D30" t="s">
        <v>378</v>
      </c>
      <c r="E30" t="s">
        <v>379</v>
      </c>
      <c r="F30" t="s">
        <v>348</v>
      </c>
      <c r="G30" t="s">
        <v>396</v>
      </c>
      <c r="H30" t="s">
        <v>349</v>
      </c>
      <c r="I30" t="s">
        <v>350</v>
      </c>
      <c r="J30" t="s">
        <v>351</v>
      </c>
      <c r="K30" t="s">
        <v>352</v>
      </c>
      <c r="L30">
        <v>1689816373</v>
      </c>
      <c r="M30">
        <f t="shared" si="0"/>
        <v>1.8103993089961898E-3</v>
      </c>
      <c r="N30">
        <f t="shared" si="1"/>
        <v>1.8103993089961898</v>
      </c>
      <c r="O30">
        <f t="shared" si="2"/>
        <v>3.6989564324603128</v>
      </c>
      <c r="P30">
        <f t="shared" si="3"/>
        <v>400.08499999999998</v>
      </c>
      <c r="Q30">
        <f t="shared" si="4"/>
        <v>351.85600179640039</v>
      </c>
      <c r="R30">
        <f t="shared" si="5"/>
        <v>35.671915595087718</v>
      </c>
      <c r="S30">
        <f t="shared" si="6"/>
        <v>40.561474802180499</v>
      </c>
      <c r="T30">
        <f t="shared" si="7"/>
        <v>0.14876910325385789</v>
      </c>
      <c r="U30">
        <f t="shared" si="8"/>
        <v>2.9532156617985459</v>
      </c>
      <c r="V30">
        <f t="shared" si="9"/>
        <v>0.14472758721583387</v>
      </c>
      <c r="W30">
        <f t="shared" si="10"/>
        <v>9.08087111617112E-2</v>
      </c>
      <c r="X30">
        <f t="shared" si="11"/>
        <v>20.690396239437295</v>
      </c>
      <c r="Y30">
        <f t="shared" si="12"/>
        <v>20.180797957217049</v>
      </c>
      <c r="Z30">
        <f t="shared" si="13"/>
        <v>19.9666</v>
      </c>
      <c r="AA30">
        <f t="shared" si="14"/>
        <v>2.3417639634164273</v>
      </c>
      <c r="AB30">
        <f t="shared" si="15"/>
        <v>45.166384490127903</v>
      </c>
      <c r="AC30">
        <f t="shared" si="16"/>
        <v>1.0950690826406198</v>
      </c>
      <c r="AD30">
        <f t="shared" si="17"/>
        <v>2.4245223411229007</v>
      </c>
      <c r="AE30">
        <f t="shared" si="18"/>
        <v>1.2466948807758076</v>
      </c>
      <c r="AF30">
        <f t="shared" si="19"/>
        <v>-79.838609526731972</v>
      </c>
      <c r="AG30">
        <f t="shared" si="20"/>
        <v>89.462213294216696</v>
      </c>
      <c r="AH30">
        <f t="shared" si="21"/>
        <v>6.1060345743892563</v>
      </c>
      <c r="AI30">
        <f t="shared" si="22"/>
        <v>36.42003458131127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54774.870173539741</v>
      </c>
      <c r="AO30">
        <f t="shared" si="26"/>
        <v>125.108</v>
      </c>
      <c r="AP30">
        <f t="shared" si="27"/>
        <v>105.46541401007114</v>
      </c>
      <c r="AQ30">
        <f t="shared" si="28"/>
        <v>0.84299496443130051</v>
      </c>
      <c r="AR30">
        <f t="shared" si="29"/>
        <v>0.16538028135240987</v>
      </c>
      <c r="AS30">
        <v>1689816373</v>
      </c>
      <c r="AT30">
        <v>400.08499999999998</v>
      </c>
      <c r="AU30">
        <v>404.50900000000001</v>
      </c>
      <c r="AV30">
        <v>10.801399999999999</v>
      </c>
      <c r="AW30">
        <v>9.0102600000000006</v>
      </c>
      <c r="AX30">
        <v>403.78100000000001</v>
      </c>
      <c r="AY30">
        <v>11.0427</v>
      </c>
      <c r="AZ30">
        <v>599.90099999999995</v>
      </c>
      <c r="BA30">
        <v>101.33</v>
      </c>
      <c r="BB30">
        <v>5.2143299999999997E-2</v>
      </c>
      <c r="BC30">
        <v>20.528500000000001</v>
      </c>
      <c r="BD30">
        <v>19.9666</v>
      </c>
      <c r="BE30">
        <v>999.9</v>
      </c>
      <c r="BF30">
        <v>0</v>
      </c>
      <c r="BG30">
        <v>0</v>
      </c>
      <c r="BH30">
        <v>10002.5</v>
      </c>
      <c r="BI30">
        <v>0</v>
      </c>
      <c r="BJ30">
        <v>160.255</v>
      </c>
      <c r="BK30">
        <v>-4.4234900000000001</v>
      </c>
      <c r="BL30">
        <v>404.45400000000001</v>
      </c>
      <c r="BM30">
        <v>408.18599999999998</v>
      </c>
      <c r="BN30">
        <v>1.79118</v>
      </c>
      <c r="BO30">
        <v>404.50900000000001</v>
      </c>
      <c r="BP30">
        <v>9.0102600000000006</v>
      </c>
      <c r="BQ30">
        <v>1.0945100000000001</v>
      </c>
      <c r="BR30">
        <v>0.91300800000000004</v>
      </c>
      <c r="BS30">
        <v>8.2391199999999998</v>
      </c>
      <c r="BT30">
        <v>5.5974199999999996</v>
      </c>
      <c r="BU30">
        <v>125.108</v>
      </c>
      <c r="BV30">
        <v>0.90014300000000003</v>
      </c>
      <c r="BW30">
        <v>9.9856700000000007E-2</v>
      </c>
      <c r="BX30">
        <v>0</v>
      </c>
      <c r="BY30">
        <v>2.2345000000000002</v>
      </c>
      <c r="BZ30">
        <v>0</v>
      </c>
      <c r="CA30">
        <v>1404.63</v>
      </c>
      <c r="CB30">
        <v>965.79600000000005</v>
      </c>
      <c r="CC30">
        <v>35</v>
      </c>
      <c r="CD30">
        <v>40</v>
      </c>
      <c r="CE30">
        <v>37.811999999999998</v>
      </c>
      <c r="CF30">
        <v>38.061999999999998</v>
      </c>
      <c r="CG30">
        <v>35.561999999999998</v>
      </c>
      <c r="CH30">
        <v>112.62</v>
      </c>
      <c r="CI30">
        <v>12.49</v>
      </c>
      <c r="CJ30">
        <v>0</v>
      </c>
      <c r="CK30">
        <v>1689816382.2</v>
      </c>
      <c r="CL30">
        <v>0</v>
      </c>
      <c r="CM30">
        <v>1689815596</v>
      </c>
      <c r="CN30" t="s">
        <v>353</v>
      </c>
      <c r="CO30">
        <v>1689815596</v>
      </c>
      <c r="CP30">
        <v>1689815594</v>
      </c>
      <c r="CQ30">
        <v>66</v>
      </c>
      <c r="CR30">
        <v>-1.7000000000000001E-2</v>
      </c>
      <c r="CS30">
        <v>1E-3</v>
      </c>
      <c r="CT30">
        <v>-3.6960000000000002</v>
      </c>
      <c r="CU30">
        <v>-0.24099999999999999</v>
      </c>
      <c r="CV30">
        <v>416</v>
      </c>
      <c r="CW30">
        <v>9</v>
      </c>
      <c r="CX30">
        <v>0.1</v>
      </c>
      <c r="CY30">
        <v>0.05</v>
      </c>
      <c r="CZ30">
        <v>3.7276566172610099</v>
      </c>
      <c r="DA30">
        <v>0.29469219633120702</v>
      </c>
      <c r="DB30">
        <v>3.8983293201788199E-2</v>
      </c>
      <c r="DC30">
        <v>1</v>
      </c>
      <c r="DD30">
        <v>404.61779999999999</v>
      </c>
      <c r="DE30">
        <v>-0.28294736842090701</v>
      </c>
      <c r="DF30">
        <v>3.9154310107572997E-2</v>
      </c>
      <c r="DG30">
        <v>-1</v>
      </c>
      <c r="DH30">
        <v>124.94985</v>
      </c>
      <c r="DI30">
        <v>3.3640658959002902E-2</v>
      </c>
      <c r="DJ30">
        <v>0.16090160813366799</v>
      </c>
      <c r="DK30">
        <v>1</v>
      </c>
      <c r="DL30">
        <v>2</v>
      </c>
      <c r="DM30">
        <v>2</v>
      </c>
      <c r="DN30" t="s">
        <v>354</v>
      </c>
      <c r="DO30">
        <v>3.2357999999999998</v>
      </c>
      <c r="DP30">
        <v>2.7923499999999999</v>
      </c>
      <c r="DQ30">
        <v>9.7867700000000002E-2</v>
      </c>
      <c r="DR30">
        <v>9.7520700000000002E-2</v>
      </c>
      <c r="DS30">
        <v>6.9279599999999997E-2</v>
      </c>
      <c r="DT30">
        <v>5.85192E-2</v>
      </c>
      <c r="DU30">
        <v>26233.9</v>
      </c>
      <c r="DV30">
        <v>27733.8</v>
      </c>
      <c r="DW30">
        <v>27224.799999999999</v>
      </c>
      <c r="DX30">
        <v>28852.7</v>
      </c>
      <c r="DY30">
        <v>33405.9</v>
      </c>
      <c r="DZ30">
        <v>36179.800000000003</v>
      </c>
      <c r="EA30">
        <v>36388.199999999997</v>
      </c>
      <c r="EB30">
        <v>39103.599999999999</v>
      </c>
      <c r="EC30">
        <v>2.2420499999999999</v>
      </c>
      <c r="ED30">
        <v>1.65202</v>
      </c>
      <c r="EE30">
        <v>-2.60249E-2</v>
      </c>
      <c r="EF30">
        <v>0</v>
      </c>
      <c r="EG30">
        <v>20.396999999999998</v>
      </c>
      <c r="EH30">
        <v>999.9</v>
      </c>
      <c r="EI30">
        <v>46.85</v>
      </c>
      <c r="EJ30">
        <v>27.885000000000002</v>
      </c>
      <c r="EK30">
        <v>17.428899999999999</v>
      </c>
      <c r="EL30">
        <v>62.161799999999999</v>
      </c>
      <c r="EM30">
        <v>35.873399999999997</v>
      </c>
      <c r="EN30">
        <v>1</v>
      </c>
      <c r="EO30">
        <v>-0.111263</v>
      </c>
      <c r="EP30">
        <v>2.8590100000000001</v>
      </c>
      <c r="EQ30">
        <v>19.836400000000001</v>
      </c>
      <c r="ER30">
        <v>5.2165400000000002</v>
      </c>
      <c r="ES30">
        <v>11.9321</v>
      </c>
      <c r="ET30">
        <v>4.9554499999999999</v>
      </c>
      <c r="EU30">
        <v>3.29705</v>
      </c>
      <c r="EV30">
        <v>70.3</v>
      </c>
      <c r="EW30">
        <v>132.5</v>
      </c>
      <c r="EX30">
        <v>4875.8</v>
      </c>
      <c r="EY30">
        <v>9999</v>
      </c>
      <c r="EZ30">
        <v>1.8500099999999999</v>
      </c>
      <c r="FA30">
        <v>1.84917</v>
      </c>
      <c r="FB30">
        <v>1.85486</v>
      </c>
      <c r="FC30">
        <v>1.8589100000000001</v>
      </c>
      <c r="FD30">
        <v>1.8536600000000001</v>
      </c>
      <c r="FE30">
        <v>1.8536699999999999</v>
      </c>
      <c r="FF30">
        <v>1.8536900000000001</v>
      </c>
      <c r="FG30">
        <v>1.85351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-3.6960000000000002</v>
      </c>
      <c r="FV30">
        <v>-0.24129999999999999</v>
      </c>
      <c r="FW30">
        <v>-3.6958181818181401</v>
      </c>
      <c r="FX30">
        <v>0</v>
      </c>
      <c r="FY30">
        <v>0</v>
      </c>
      <c r="FZ30">
        <v>0</v>
      </c>
      <c r="GA30">
        <v>-0.24131090909090999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12.9</v>
      </c>
      <c r="GJ30">
        <v>13</v>
      </c>
      <c r="GK30">
        <v>1.0363800000000001</v>
      </c>
      <c r="GL30">
        <v>2.5793499999999998</v>
      </c>
      <c r="GM30">
        <v>1.4489700000000001</v>
      </c>
      <c r="GN30">
        <v>2.2973599999999998</v>
      </c>
      <c r="GO30">
        <v>1.5466299999999999</v>
      </c>
      <c r="GP30">
        <v>2.3986800000000001</v>
      </c>
      <c r="GQ30">
        <v>29.964700000000001</v>
      </c>
      <c r="GR30">
        <v>14.6136</v>
      </c>
      <c r="GS30">
        <v>18</v>
      </c>
      <c r="GT30">
        <v>623.34500000000003</v>
      </c>
      <c r="GU30">
        <v>357.46499999999997</v>
      </c>
      <c r="GV30">
        <v>17.640999999999998</v>
      </c>
      <c r="GW30">
        <v>25.725999999999999</v>
      </c>
      <c r="GX30">
        <v>30.000499999999999</v>
      </c>
      <c r="GY30">
        <v>25.622599999999998</v>
      </c>
      <c r="GZ30">
        <v>25.599799999999998</v>
      </c>
      <c r="HA30">
        <v>20.759899999999998</v>
      </c>
      <c r="HB30">
        <v>50</v>
      </c>
      <c r="HC30">
        <v>-30</v>
      </c>
      <c r="HD30">
        <v>17.654199999999999</v>
      </c>
      <c r="HE30">
        <v>404.45800000000003</v>
      </c>
      <c r="HF30">
        <v>0</v>
      </c>
      <c r="HG30">
        <v>100.26</v>
      </c>
      <c r="HH30">
        <v>95.073099999999997</v>
      </c>
    </row>
    <row r="31" spans="1:216" x14ac:dyDescent="0.2">
      <c r="A31">
        <v>13</v>
      </c>
      <c r="B31">
        <v>1689816434</v>
      </c>
      <c r="C31">
        <v>732</v>
      </c>
      <c r="D31" t="s">
        <v>380</v>
      </c>
      <c r="E31" t="s">
        <v>381</v>
      </c>
      <c r="F31" t="s">
        <v>348</v>
      </c>
      <c r="G31" t="s">
        <v>396</v>
      </c>
      <c r="H31" t="s">
        <v>349</v>
      </c>
      <c r="I31" t="s">
        <v>350</v>
      </c>
      <c r="J31" t="s">
        <v>351</v>
      </c>
      <c r="K31" t="s">
        <v>352</v>
      </c>
      <c r="L31">
        <v>1689816434</v>
      </c>
      <c r="M31">
        <f t="shared" si="0"/>
        <v>1.7584207749591536E-3</v>
      </c>
      <c r="N31">
        <f t="shared" si="1"/>
        <v>1.7584207749591536</v>
      </c>
      <c r="O31">
        <f t="shared" si="2"/>
        <v>2.8146012377533696</v>
      </c>
      <c r="P31">
        <f t="shared" si="3"/>
        <v>400.06400000000002</v>
      </c>
      <c r="Q31">
        <f t="shared" si="4"/>
        <v>360.2458117544154</v>
      </c>
      <c r="R31">
        <f t="shared" si="5"/>
        <v>36.521696259193249</v>
      </c>
      <c r="S31">
        <f t="shared" si="6"/>
        <v>40.558461515712004</v>
      </c>
      <c r="T31">
        <f t="shared" si="7"/>
        <v>0.14318388720936204</v>
      </c>
      <c r="U31">
        <f t="shared" si="8"/>
        <v>2.9507581575142381</v>
      </c>
      <c r="V31">
        <f t="shared" si="9"/>
        <v>0.13943298502876475</v>
      </c>
      <c r="W31">
        <f t="shared" si="10"/>
        <v>8.7474435061387454E-2</v>
      </c>
      <c r="X31">
        <f t="shared" si="11"/>
        <v>16.527249201050733</v>
      </c>
      <c r="Y31">
        <f t="shared" si="12"/>
        <v>20.173821357394484</v>
      </c>
      <c r="Z31">
        <f t="shared" si="13"/>
        <v>19.9955</v>
      </c>
      <c r="AA31">
        <f t="shared" si="14"/>
        <v>2.345959255993797</v>
      </c>
      <c r="AB31">
        <f t="shared" si="15"/>
        <v>44.908038101016309</v>
      </c>
      <c r="AC31">
        <f t="shared" si="16"/>
        <v>1.0890942062391</v>
      </c>
      <c r="AD31">
        <f t="shared" si="17"/>
        <v>2.4251654097854094</v>
      </c>
      <c r="AE31">
        <f t="shared" si="18"/>
        <v>1.2568650497546969</v>
      </c>
      <c r="AF31">
        <f t="shared" si="19"/>
        <v>-77.546356175698676</v>
      </c>
      <c r="AG31">
        <f t="shared" si="20"/>
        <v>85.474368406243073</v>
      </c>
      <c r="AH31">
        <f t="shared" si="21"/>
        <v>5.8397033256932049</v>
      </c>
      <c r="AI31">
        <f t="shared" si="22"/>
        <v>30.294964757288334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54700.760142379608</v>
      </c>
      <c r="AO31">
        <f t="shared" si="26"/>
        <v>99.923000000000002</v>
      </c>
      <c r="AP31">
        <f t="shared" si="27"/>
        <v>84.235598964274985</v>
      </c>
      <c r="AQ31">
        <f t="shared" si="28"/>
        <v>0.84300510357250069</v>
      </c>
      <c r="AR31">
        <f t="shared" si="29"/>
        <v>0.16539984989492643</v>
      </c>
      <c r="AS31">
        <v>1689816434</v>
      </c>
      <c r="AT31">
        <v>400.06400000000002</v>
      </c>
      <c r="AU31">
        <v>403.58199999999999</v>
      </c>
      <c r="AV31">
        <v>10.742699999999999</v>
      </c>
      <c r="AW31">
        <v>9.0032099999999993</v>
      </c>
      <c r="AX31">
        <v>403.76</v>
      </c>
      <c r="AY31">
        <v>10.984</v>
      </c>
      <c r="AZ31">
        <v>600.01400000000001</v>
      </c>
      <c r="BA31">
        <v>101.328</v>
      </c>
      <c r="BB31">
        <v>5.1933E-2</v>
      </c>
      <c r="BC31">
        <v>20.532800000000002</v>
      </c>
      <c r="BD31">
        <v>19.9955</v>
      </c>
      <c r="BE31">
        <v>999.9</v>
      </c>
      <c r="BF31">
        <v>0</v>
      </c>
      <c r="BG31">
        <v>0</v>
      </c>
      <c r="BH31">
        <v>9988.75</v>
      </c>
      <c r="BI31">
        <v>0</v>
      </c>
      <c r="BJ31">
        <v>156.72200000000001</v>
      </c>
      <c r="BK31">
        <v>-3.5177299999999998</v>
      </c>
      <c r="BL31">
        <v>404.40899999999999</v>
      </c>
      <c r="BM31">
        <v>407.24799999999999</v>
      </c>
      <c r="BN31">
        <v>1.7394499999999999</v>
      </c>
      <c r="BO31">
        <v>403.58199999999999</v>
      </c>
      <c r="BP31">
        <v>9.0032099999999993</v>
      </c>
      <c r="BQ31">
        <v>1.08853</v>
      </c>
      <c r="BR31">
        <v>0.91227899999999995</v>
      </c>
      <c r="BS31">
        <v>8.1585699999999992</v>
      </c>
      <c r="BT31">
        <v>5.5859100000000002</v>
      </c>
      <c r="BU31">
        <v>99.923000000000002</v>
      </c>
      <c r="BV31">
        <v>0.89984600000000003</v>
      </c>
      <c r="BW31">
        <v>0.10015400000000001</v>
      </c>
      <c r="BX31">
        <v>0</v>
      </c>
      <c r="BY31">
        <v>2.3523999999999998</v>
      </c>
      <c r="BZ31">
        <v>0</v>
      </c>
      <c r="CA31">
        <v>1183.48</v>
      </c>
      <c r="CB31">
        <v>771.31500000000005</v>
      </c>
      <c r="CC31">
        <v>34.625</v>
      </c>
      <c r="CD31">
        <v>39.686999999999998</v>
      </c>
      <c r="CE31">
        <v>37.436999999999998</v>
      </c>
      <c r="CF31">
        <v>37.811999999999998</v>
      </c>
      <c r="CG31">
        <v>35.186999999999998</v>
      </c>
      <c r="CH31">
        <v>89.92</v>
      </c>
      <c r="CI31">
        <v>10.01</v>
      </c>
      <c r="CJ31">
        <v>0</v>
      </c>
      <c r="CK31">
        <v>1689816442.8</v>
      </c>
      <c r="CL31">
        <v>0</v>
      </c>
      <c r="CM31">
        <v>1689815596</v>
      </c>
      <c r="CN31" t="s">
        <v>353</v>
      </c>
      <c r="CO31">
        <v>1689815596</v>
      </c>
      <c r="CP31">
        <v>1689815594</v>
      </c>
      <c r="CQ31">
        <v>66</v>
      </c>
      <c r="CR31">
        <v>-1.7000000000000001E-2</v>
      </c>
      <c r="CS31">
        <v>1E-3</v>
      </c>
      <c r="CT31">
        <v>-3.6960000000000002</v>
      </c>
      <c r="CU31">
        <v>-0.24099999999999999</v>
      </c>
      <c r="CV31">
        <v>416</v>
      </c>
      <c r="CW31">
        <v>9</v>
      </c>
      <c r="CX31">
        <v>0.1</v>
      </c>
      <c r="CY31">
        <v>0.05</v>
      </c>
      <c r="CZ31">
        <v>2.9301827803195701</v>
      </c>
      <c r="DA31">
        <v>7.8199658963947399E-2</v>
      </c>
      <c r="DB31">
        <v>5.2939262322453801E-2</v>
      </c>
      <c r="DC31">
        <v>1</v>
      </c>
      <c r="DD31">
        <v>403.699761904762</v>
      </c>
      <c r="DE31">
        <v>-0.22332467532453901</v>
      </c>
      <c r="DF31">
        <v>4.52094646242336E-2</v>
      </c>
      <c r="DG31">
        <v>-1</v>
      </c>
      <c r="DH31">
        <v>100.01364</v>
      </c>
      <c r="DI31">
        <v>-0.35798721106314602</v>
      </c>
      <c r="DJ31">
        <v>0.147155728396824</v>
      </c>
      <c r="DK31">
        <v>1</v>
      </c>
      <c r="DL31">
        <v>2</v>
      </c>
      <c r="DM31">
        <v>2</v>
      </c>
      <c r="DN31" t="s">
        <v>354</v>
      </c>
      <c r="DO31">
        <v>3.2360199999999999</v>
      </c>
      <c r="DP31">
        <v>2.7920199999999999</v>
      </c>
      <c r="DQ31">
        <v>9.7852999999999996E-2</v>
      </c>
      <c r="DR31">
        <v>9.7340200000000002E-2</v>
      </c>
      <c r="DS31">
        <v>6.8993100000000002E-2</v>
      </c>
      <c r="DT31">
        <v>5.8478299999999997E-2</v>
      </c>
      <c r="DU31">
        <v>26233.5</v>
      </c>
      <c r="DV31">
        <v>27739.200000000001</v>
      </c>
      <c r="DW31">
        <v>27224</v>
      </c>
      <c r="DX31">
        <v>28852.7</v>
      </c>
      <c r="DY31">
        <v>33415.800000000003</v>
      </c>
      <c r="DZ31">
        <v>36181.4</v>
      </c>
      <c r="EA31">
        <v>36387.800000000003</v>
      </c>
      <c r="EB31">
        <v>39103.599999999999</v>
      </c>
      <c r="EC31">
        <v>2.2418200000000001</v>
      </c>
      <c r="ED31">
        <v>1.65185</v>
      </c>
      <c r="EE31">
        <v>-2.0682800000000001E-2</v>
      </c>
      <c r="EF31">
        <v>0</v>
      </c>
      <c r="EG31">
        <v>20.337499999999999</v>
      </c>
      <c r="EH31">
        <v>999.9</v>
      </c>
      <c r="EI31">
        <v>46.801000000000002</v>
      </c>
      <c r="EJ31">
        <v>27.885000000000002</v>
      </c>
      <c r="EK31">
        <v>17.4115</v>
      </c>
      <c r="EL31">
        <v>62.4818</v>
      </c>
      <c r="EM31">
        <v>35.524799999999999</v>
      </c>
      <c r="EN31">
        <v>1</v>
      </c>
      <c r="EO31">
        <v>-0.10957799999999999</v>
      </c>
      <c r="EP31">
        <v>2.7893300000000001</v>
      </c>
      <c r="EQ31">
        <v>19.842500000000001</v>
      </c>
      <c r="ER31">
        <v>5.2168400000000004</v>
      </c>
      <c r="ES31">
        <v>11.9321</v>
      </c>
      <c r="ET31">
        <v>4.9553000000000003</v>
      </c>
      <c r="EU31">
        <v>3.2970799999999998</v>
      </c>
      <c r="EV31">
        <v>70.3</v>
      </c>
      <c r="EW31">
        <v>132.5</v>
      </c>
      <c r="EX31">
        <v>4876.8999999999996</v>
      </c>
      <c r="EY31">
        <v>9999</v>
      </c>
      <c r="EZ31">
        <v>1.85015</v>
      </c>
      <c r="FA31">
        <v>1.8492999999999999</v>
      </c>
      <c r="FB31">
        <v>1.8549899999999999</v>
      </c>
      <c r="FC31">
        <v>1.85904</v>
      </c>
      <c r="FD31">
        <v>1.85378</v>
      </c>
      <c r="FE31">
        <v>1.85381</v>
      </c>
      <c r="FF31">
        <v>1.85382</v>
      </c>
      <c r="FG31">
        <v>1.85364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-3.6960000000000002</v>
      </c>
      <c r="FV31">
        <v>-0.24129999999999999</v>
      </c>
      <c r="FW31">
        <v>-3.6958181818181401</v>
      </c>
      <c r="FX31">
        <v>0</v>
      </c>
      <c r="FY31">
        <v>0</v>
      </c>
      <c r="FZ31">
        <v>0</v>
      </c>
      <c r="GA31">
        <v>-0.24131090909090999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14</v>
      </c>
      <c r="GJ31">
        <v>14</v>
      </c>
      <c r="GK31">
        <v>1.0351600000000001</v>
      </c>
      <c r="GL31">
        <v>2.5842299999999998</v>
      </c>
      <c r="GM31">
        <v>1.4477500000000001</v>
      </c>
      <c r="GN31">
        <v>2.2973599999999998</v>
      </c>
      <c r="GO31">
        <v>1.5466299999999999</v>
      </c>
      <c r="GP31">
        <v>2.4377399999999998</v>
      </c>
      <c r="GQ31">
        <v>29.943300000000001</v>
      </c>
      <c r="GR31">
        <v>14.604900000000001</v>
      </c>
      <c r="GS31">
        <v>18</v>
      </c>
      <c r="GT31">
        <v>623.57000000000005</v>
      </c>
      <c r="GU31">
        <v>357.58699999999999</v>
      </c>
      <c r="GV31">
        <v>17.7989</v>
      </c>
      <c r="GW31">
        <v>25.755299999999998</v>
      </c>
      <c r="GX31">
        <v>30.0001</v>
      </c>
      <c r="GY31">
        <v>25.657399999999999</v>
      </c>
      <c r="GZ31">
        <v>25.633099999999999</v>
      </c>
      <c r="HA31">
        <v>20.725000000000001</v>
      </c>
      <c r="HB31">
        <v>50</v>
      </c>
      <c r="HC31">
        <v>-30</v>
      </c>
      <c r="HD31">
        <v>17.799499999999998</v>
      </c>
      <c r="HE31">
        <v>403.66399999999999</v>
      </c>
      <c r="HF31">
        <v>0</v>
      </c>
      <c r="HG31">
        <v>100.258</v>
      </c>
      <c r="HH31">
        <v>95.073099999999997</v>
      </c>
    </row>
    <row r="32" spans="1:216" x14ac:dyDescent="0.2">
      <c r="A32">
        <v>14</v>
      </c>
      <c r="B32">
        <v>1689816495</v>
      </c>
      <c r="C32">
        <v>793</v>
      </c>
      <c r="D32" t="s">
        <v>382</v>
      </c>
      <c r="E32" t="s">
        <v>383</v>
      </c>
      <c r="F32" t="s">
        <v>348</v>
      </c>
      <c r="G32" t="s">
        <v>396</v>
      </c>
      <c r="H32" t="s">
        <v>349</v>
      </c>
      <c r="I32" t="s">
        <v>350</v>
      </c>
      <c r="J32" t="s">
        <v>351</v>
      </c>
      <c r="K32" t="s">
        <v>352</v>
      </c>
      <c r="L32">
        <v>1689816495</v>
      </c>
      <c r="M32">
        <f t="shared" si="0"/>
        <v>1.7079375783957576E-3</v>
      </c>
      <c r="N32">
        <f t="shared" si="1"/>
        <v>1.7079375783957575</v>
      </c>
      <c r="O32">
        <f t="shared" si="2"/>
        <v>1.8127196505143521</v>
      </c>
      <c r="P32">
        <f t="shared" si="3"/>
        <v>400.03</v>
      </c>
      <c r="Q32">
        <f t="shared" si="4"/>
        <v>370.7957776934428</v>
      </c>
      <c r="R32">
        <f t="shared" si="5"/>
        <v>37.591606840713247</v>
      </c>
      <c r="S32">
        <f t="shared" si="6"/>
        <v>40.555398386772005</v>
      </c>
      <c r="T32">
        <f t="shared" si="7"/>
        <v>0.13824245224401338</v>
      </c>
      <c r="U32">
        <f t="shared" si="8"/>
        <v>2.9546070175389465</v>
      </c>
      <c r="V32">
        <f t="shared" si="9"/>
        <v>0.13474700541158857</v>
      </c>
      <c r="W32">
        <f t="shared" si="10"/>
        <v>8.4523569009718524E-2</v>
      </c>
      <c r="X32">
        <f t="shared" si="11"/>
        <v>12.442248133977134</v>
      </c>
      <c r="Y32">
        <f t="shared" si="12"/>
        <v>20.156535943505006</v>
      </c>
      <c r="Z32">
        <f t="shared" si="13"/>
        <v>19.997399999999999</v>
      </c>
      <c r="AA32">
        <f t="shared" si="14"/>
        <v>2.3462353016501871</v>
      </c>
      <c r="AB32">
        <f t="shared" si="15"/>
        <v>44.673446285317347</v>
      </c>
      <c r="AC32">
        <f t="shared" si="16"/>
        <v>1.0829506926168</v>
      </c>
      <c r="AD32">
        <f t="shared" si="17"/>
        <v>2.4241485326658787</v>
      </c>
      <c r="AE32">
        <f t="shared" si="18"/>
        <v>1.2632846090333871</v>
      </c>
      <c r="AF32">
        <f t="shared" si="19"/>
        <v>-75.320047207252912</v>
      </c>
      <c r="AG32">
        <f t="shared" si="20"/>
        <v>84.200045687725392</v>
      </c>
      <c r="AH32">
        <f t="shared" si="21"/>
        <v>5.7450022894575588</v>
      </c>
      <c r="AI32">
        <f t="shared" si="22"/>
        <v>27.067248903907171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54816.790977849392</v>
      </c>
      <c r="AO32">
        <f t="shared" si="26"/>
        <v>75.234300000000005</v>
      </c>
      <c r="AP32">
        <f t="shared" si="27"/>
        <v>63.422124877708356</v>
      </c>
      <c r="AQ32">
        <f t="shared" si="28"/>
        <v>0.84299481589791292</v>
      </c>
      <c r="AR32">
        <f t="shared" si="29"/>
        <v>0.16537999468297218</v>
      </c>
      <c r="AS32">
        <v>1689816495</v>
      </c>
      <c r="AT32">
        <v>400.03</v>
      </c>
      <c r="AU32">
        <v>402.52600000000001</v>
      </c>
      <c r="AV32">
        <v>10.682</v>
      </c>
      <c r="AW32">
        <v>8.9922699999999995</v>
      </c>
      <c r="AX32">
        <v>403.726</v>
      </c>
      <c r="AY32">
        <v>10.923299999999999</v>
      </c>
      <c r="AZ32">
        <v>599.98699999999997</v>
      </c>
      <c r="BA32">
        <v>101.328</v>
      </c>
      <c r="BB32">
        <v>5.2892399999999999E-2</v>
      </c>
      <c r="BC32">
        <v>20.526</v>
      </c>
      <c r="BD32">
        <v>19.997399999999999</v>
      </c>
      <c r="BE32">
        <v>999.9</v>
      </c>
      <c r="BF32">
        <v>0</v>
      </c>
      <c r="BG32">
        <v>0</v>
      </c>
      <c r="BH32">
        <v>10010.6</v>
      </c>
      <c r="BI32">
        <v>0</v>
      </c>
      <c r="BJ32">
        <v>154.66499999999999</v>
      </c>
      <c r="BK32">
        <v>-2.4964</v>
      </c>
      <c r="BL32">
        <v>404.34899999999999</v>
      </c>
      <c r="BM32">
        <v>406.17899999999997</v>
      </c>
      <c r="BN32">
        <v>1.6897500000000001</v>
      </c>
      <c r="BO32">
        <v>402.52600000000001</v>
      </c>
      <c r="BP32">
        <v>8.9922699999999995</v>
      </c>
      <c r="BQ32">
        <v>1.08239</v>
      </c>
      <c r="BR32">
        <v>0.91116699999999995</v>
      </c>
      <c r="BS32">
        <v>8.0752299999999995</v>
      </c>
      <c r="BT32">
        <v>5.5683299999999996</v>
      </c>
      <c r="BU32">
        <v>75.234300000000005</v>
      </c>
      <c r="BV32">
        <v>0.90016499999999999</v>
      </c>
      <c r="BW32">
        <v>9.9834699999999998E-2</v>
      </c>
      <c r="BX32">
        <v>0</v>
      </c>
      <c r="BY32">
        <v>2.1684000000000001</v>
      </c>
      <c r="BZ32">
        <v>0</v>
      </c>
      <c r="CA32">
        <v>982.12099999999998</v>
      </c>
      <c r="CB32">
        <v>580.79100000000005</v>
      </c>
      <c r="CC32">
        <v>34.186999999999998</v>
      </c>
      <c r="CD32">
        <v>39.375</v>
      </c>
      <c r="CE32">
        <v>37.125</v>
      </c>
      <c r="CF32">
        <v>37.5</v>
      </c>
      <c r="CG32">
        <v>34.811999999999998</v>
      </c>
      <c r="CH32">
        <v>67.72</v>
      </c>
      <c r="CI32">
        <v>7.51</v>
      </c>
      <c r="CJ32">
        <v>0</v>
      </c>
      <c r="CK32">
        <v>1689816504</v>
      </c>
      <c r="CL32">
        <v>0</v>
      </c>
      <c r="CM32">
        <v>1689815596</v>
      </c>
      <c r="CN32" t="s">
        <v>353</v>
      </c>
      <c r="CO32">
        <v>1689815596</v>
      </c>
      <c r="CP32">
        <v>1689815594</v>
      </c>
      <c r="CQ32">
        <v>66</v>
      </c>
      <c r="CR32">
        <v>-1.7000000000000001E-2</v>
      </c>
      <c r="CS32">
        <v>1E-3</v>
      </c>
      <c r="CT32">
        <v>-3.6960000000000002</v>
      </c>
      <c r="CU32">
        <v>-0.24099999999999999</v>
      </c>
      <c r="CV32">
        <v>416</v>
      </c>
      <c r="CW32">
        <v>9</v>
      </c>
      <c r="CX32">
        <v>0.1</v>
      </c>
      <c r="CY32">
        <v>0.05</v>
      </c>
      <c r="CZ32">
        <v>1.87006166026586</v>
      </c>
      <c r="DA32">
        <v>0.156070123618056</v>
      </c>
      <c r="DB32">
        <v>5.19930273056931E-2</v>
      </c>
      <c r="DC32">
        <v>1</v>
      </c>
      <c r="DD32">
        <v>402.65724999999998</v>
      </c>
      <c r="DE32">
        <v>-9.1172932330916195E-2</v>
      </c>
      <c r="DF32">
        <v>4.07036546270724E-2</v>
      </c>
      <c r="DG32">
        <v>-1</v>
      </c>
      <c r="DH32">
        <v>75.004452380952401</v>
      </c>
      <c r="DI32">
        <v>0.50842062029396695</v>
      </c>
      <c r="DJ32">
        <v>0.15771322564055901</v>
      </c>
      <c r="DK32">
        <v>1</v>
      </c>
      <c r="DL32">
        <v>2</v>
      </c>
      <c r="DM32">
        <v>2</v>
      </c>
      <c r="DN32" t="s">
        <v>354</v>
      </c>
      <c r="DO32">
        <v>3.2359599999999999</v>
      </c>
      <c r="DP32">
        <v>2.7931699999999999</v>
      </c>
      <c r="DQ32">
        <v>9.7841399999999995E-2</v>
      </c>
      <c r="DR32">
        <v>9.7140799999999999E-2</v>
      </c>
      <c r="DS32">
        <v>6.8700999999999998E-2</v>
      </c>
      <c r="DT32">
        <v>5.8421099999999997E-2</v>
      </c>
      <c r="DU32">
        <v>26233.4</v>
      </c>
      <c r="DV32">
        <v>27745.3</v>
      </c>
      <c r="DW32">
        <v>27223.599999999999</v>
      </c>
      <c r="DX32">
        <v>28852.799999999999</v>
      </c>
      <c r="DY32">
        <v>33426</v>
      </c>
      <c r="DZ32">
        <v>36183.800000000003</v>
      </c>
      <c r="EA32">
        <v>36387.300000000003</v>
      </c>
      <c r="EB32">
        <v>39103.800000000003</v>
      </c>
      <c r="EC32">
        <v>2.2409500000000002</v>
      </c>
      <c r="ED32">
        <v>1.6521999999999999</v>
      </c>
      <c r="EE32">
        <v>-1.7821799999999999E-2</v>
      </c>
      <c r="EF32">
        <v>0</v>
      </c>
      <c r="EG32">
        <v>20.292100000000001</v>
      </c>
      <c r="EH32">
        <v>999.9</v>
      </c>
      <c r="EI32">
        <v>46.753</v>
      </c>
      <c r="EJ32">
        <v>27.885000000000002</v>
      </c>
      <c r="EK32">
        <v>17.3918</v>
      </c>
      <c r="EL32">
        <v>62.021900000000002</v>
      </c>
      <c r="EM32">
        <v>35.705100000000002</v>
      </c>
      <c r="EN32">
        <v>1</v>
      </c>
      <c r="EO32">
        <v>-0.109599</v>
      </c>
      <c r="EP32">
        <v>2.7742300000000002</v>
      </c>
      <c r="EQ32">
        <v>19.843800000000002</v>
      </c>
      <c r="ER32">
        <v>5.21699</v>
      </c>
      <c r="ES32">
        <v>11.9321</v>
      </c>
      <c r="ET32">
        <v>4.9545500000000002</v>
      </c>
      <c r="EU32">
        <v>3.2970000000000002</v>
      </c>
      <c r="EV32">
        <v>70.400000000000006</v>
      </c>
      <c r="EW32">
        <v>132.5</v>
      </c>
      <c r="EX32">
        <v>4878.3</v>
      </c>
      <c r="EY32">
        <v>9999</v>
      </c>
      <c r="EZ32">
        <v>1.8500099999999999</v>
      </c>
      <c r="FA32">
        <v>1.8491500000000001</v>
      </c>
      <c r="FB32">
        <v>1.85487</v>
      </c>
      <c r="FC32">
        <v>1.8589100000000001</v>
      </c>
      <c r="FD32">
        <v>1.85365</v>
      </c>
      <c r="FE32">
        <v>1.8536699999999999</v>
      </c>
      <c r="FF32">
        <v>1.85368</v>
      </c>
      <c r="FG32">
        <v>1.85348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-3.6960000000000002</v>
      </c>
      <c r="FV32">
        <v>-0.24129999999999999</v>
      </c>
      <c r="FW32">
        <v>-3.6958181818181401</v>
      </c>
      <c r="FX32">
        <v>0</v>
      </c>
      <c r="FY32">
        <v>0</v>
      </c>
      <c r="FZ32">
        <v>0</v>
      </c>
      <c r="GA32">
        <v>-0.24131090909090999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15</v>
      </c>
      <c r="GJ32">
        <v>15</v>
      </c>
      <c r="GK32">
        <v>1.03271</v>
      </c>
      <c r="GL32">
        <v>2.5793499999999998</v>
      </c>
      <c r="GM32">
        <v>1.4477500000000001</v>
      </c>
      <c r="GN32">
        <v>2.2973599999999998</v>
      </c>
      <c r="GO32">
        <v>1.5466299999999999</v>
      </c>
      <c r="GP32">
        <v>2.4536099999999998</v>
      </c>
      <c r="GQ32">
        <v>29.900600000000001</v>
      </c>
      <c r="GR32">
        <v>14.5961</v>
      </c>
      <c r="GS32">
        <v>18</v>
      </c>
      <c r="GT32">
        <v>623.149</v>
      </c>
      <c r="GU32">
        <v>357.899</v>
      </c>
      <c r="GV32">
        <v>17.8367</v>
      </c>
      <c r="GW32">
        <v>25.759899999999998</v>
      </c>
      <c r="GX32">
        <v>30</v>
      </c>
      <c r="GY32">
        <v>25.674700000000001</v>
      </c>
      <c r="GZ32">
        <v>25.650300000000001</v>
      </c>
      <c r="HA32">
        <v>20.6846</v>
      </c>
      <c r="HB32">
        <v>50</v>
      </c>
      <c r="HC32">
        <v>-30</v>
      </c>
      <c r="HD32">
        <v>17.836500000000001</v>
      </c>
      <c r="HE32">
        <v>402.678</v>
      </c>
      <c r="HF32">
        <v>0</v>
      </c>
      <c r="HG32">
        <v>100.25700000000001</v>
      </c>
      <c r="HH32">
        <v>95.073300000000003</v>
      </c>
    </row>
    <row r="33" spans="1:216" x14ac:dyDescent="0.2">
      <c r="A33">
        <v>15</v>
      </c>
      <c r="B33">
        <v>1689816556</v>
      </c>
      <c r="C33">
        <v>854</v>
      </c>
      <c r="D33" t="s">
        <v>384</v>
      </c>
      <c r="E33" t="s">
        <v>385</v>
      </c>
      <c r="F33" t="s">
        <v>348</v>
      </c>
      <c r="G33" t="s">
        <v>396</v>
      </c>
      <c r="H33" t="s">
        <v>349</v>
      </c>
      <c r="I33" t="s">
        <v>350</v>
      </c>
      <c r="J33" t="s">
        <v>351</v>
      </c>
      <c r="K33" t="s">
        <v>352</v>
      </c>
      <c r="L33">
        <v>1689816556</v>
      </c>
      <c r="M33">
        <f t="shared" si="0"/>
        <v>1.6629835759235656E-3</v>
      </c>
      <c r="N33">
        <f t="shared" si="1"/>
        <v>1.6629835759235656</v>
      </c>
      <c r="O33">
        <f t="shared" si="2"/>
        <v>1.1705688890740478</v>
      </c>
      <c r="P33">
        <f t="shared" si="3"/>
        <v>400.02699999999999</v>
      </c>
      <c r="Q33">
        <f t="shared" si="4"/>
        <v>377.91691563233383</v>
      </c>
      <c r="R33">
        <f t="shared" si="5"/>
        <v>38.313828263000417</v>
      </c>
      <c r="S33">
        <f t="shared" si="6"/>
        <v>40.555384383677897</v>
      </c>
      <c r="T33">
        <f t="shared" si="7"/>
        <v>0.13436374315799116</v>
      </c>
      <c r="U33">
        <f t="shared" si="8"/>
        <v>2.9490120845234564</v>
      </c>
      <c r="V33">
        <f t="shared" si="9"/>
        <v>0.13105306193709607</v>
      </c>
      <c r="W33">
        <f t="shared" si="10"/>
        <v>8.219882096311526E-2</v>
      </c>
      <c r="X33">
        <f t="shared" si="11"/>
        <v>9.924193872</v>
      </c>
      <c r="Y33">
        <f t="shared" si="12"/>
        <v>20.114517983313441</v>
      </c>
      <c r="Z33">
        <f t="shared" si="13"/>
        <v>19.9709</v>
      </c>
      <c r="AA33">
        <f t="shared" si="14"/>
        <v>2.3423877598868281</v>
      </c>
      <c r="AB33">
        <f t="shared" si="15"/>
        <v>44.558239415957274</v>
      </c>
      <c r="AC33">
        <f t="shared" si="16"/>
        <v>1.0776156290186101</v>
      </c>
      <c r="AD33">
        <f t="shared" si="17"/>
        <v>2.4184430155754595</v>
      </c>
      <c r="AE33">
        <f t="shared" si="18"/>
        <v>1.264772130868218</v>
      </c>
      <c r="AF33">
        <f t="shared" si="19"/>
        <v>-73.337575698229244</v>
      </c>
      <c r="AG33">
        <f t="shared" si="20"/>
        <v>82.180452407978251</v>
      </c>
      <c r="AH33">
        <f t="shared" si="21"/>
        <v>5.6159836372061589</v>
      </c>
      <c r="AI33">
        <f t="shared" si="22"/>
        <v>24.383054218955166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54657.132069729283</v>
      </c>
      <c r="AO33">
        <f t="shared" si="26"/>
        <v>60.004800000000003</v>
      </c>
      <c r="AP33">
        <f t="shared" si="27"/>
        <v>50.584046399999998</v>
      </c>
      <c r="AQ33">
        <f t="shared" si="28"/>
        <v>0.84299999999999997</v>
      </c>
      <c r="AR33">
        <f t="shared" si="29"/>
        <v>0.16538999999999998</v>
      </c>
      <c r="AS33">
        <v>1689816556</v>
      </c>
      <c r="AT33">
        <v>400.02699999999999</v>
      </c>
      <c r="AU33">
        <v>401.863</v>
      </c>
      <c r="AV33">
        <v>10.629300000000001</v>
      </c>
      <c r="AW33">
        <v>8.9838199999999997</v>
      </c>
      <c r="AX33">
        <v>403.72199999999998</v>
      </c>
      <c r="AY33">
        <v>10.8706</v>
      </c>
      <c r="AZ33">
        <v>599.93700000000001</v>
      </c>
      <c r="BA33">
        <v>101.32899999999999</v>
      </c>
      <c r="BB33">
        <v>5.2617700000000003E-2</v>
      </c>
      <c r="BC33">
        <v>20.4878</v>
      </c>
      <c r="BD33">
        <v>19.9709</v>
      </c>
      <c r="BE33">
        <v>999.9</v>
      </c>
      <c r="BF33">
        <v>0</v>
      </c>
      <c r="BG33">
        <v>0</v>
      </c>
      <c r="BH33">
        <v>9978.75</v>
      </c>
      <c r="BI33">
        <v>0</v>
      </c>
      <c r="BJ33">
        <v>156.68600000000001</v>
      </c>
      <c r="BK33">
        <v>-1.83649</v>
      </c>
      <c r="BL33">
        <v>404.32400000000001</v>
      </c>
      <c r="BM33">
        <v>405.50599999999997</v>
      </c>
      <c r="BN33">
        <v>1.64551</v>
      </c>
      <c r="BO33">
        <v>401.863</v>
      </c>
      <c r="BP33">
        <v>8.9838199999999997</v>
      </c>
      <c r="BQ33">
        <v>1.0770599999999999</v>
      </c>
      <c r="BR33">
        <v>0.91031799999999996</v>
      </c>
      <c r="BS33">
        <v>8.0026499999999992</v>
      </c>
      <c r="BT33">
        <v>5.5548999999999999</v>
      </c>
      <c r="BU33">
        <v>60.004800000000003</v>
      </c>
      <c r="BV33">
        <v>0.89998</v>
      </c>
      <c r="BW33">
        <v>0.10002</v>
      </c>
      <c r="BX33">
        <v>0</v>
      </c>
      <c r="BY33">
        <v>2.5004</v>
      </c>
      <c r="BZ33">
        <v>0</v>
      </c>
      <c r="CA33">
        <v>892.90300000000002</v>
      </c>
      <c r="CB33">
        <v>463.2</v>
      </c>
      <c r="CC33">
        <v>33.811999999999998</v>
      </c>
      <c r="CD33">
        <v>39.061999999999998</v>
      </c>
      <c r="CE33">
        <v>36.75</v>
      </c>
      <c r="CF33">
        <v>37.25</v>
      </c>
      <c r="CG33">
        <v>34.5</v>
      </c>
      <c r="CH33">
        <v>54</v>
      </c>
      <c r="CI33">
        <v>6</v>
      </c>
      <c r="CJ33">
        <v>0</v>
      </c>
      <c r="CK33">
        <v>1689816565.2</v>
      </c>
      <c r="CL33">
        <v>0</v>
      </c>
      <c r="CM33">
        <v>1689815596</v>
      </c>
      <c r="CN33" t="s">
        <v>353</v>
      </c>
      <c r="CO33">
        <v>1689815596</v>
      </c>
      <c r="CP33">
        <v>1689815594</v>
      </c>
      <c r="CQ33">
        <v>66</v>
      </c>
      <c r="CR33">
        <v>-1.7000000000000001E-2</v>
      </c>
      <c r="CS33">
        <v>1E-3</v>
      </c>
      <c r="CT33">
        <v>-3.6960000000000002</v>
      </c>
      <c r="CU33">
        <v>-0.24099999999999999</v>
      </c>
      <c r="CV33">
        <v>416</v>
      </c>
      <c r="CW33">
        <v>9</v>
      </c>
      <c r="CX33">
        <v>0.1</v>
      </c>
      <c r="CY33">
        <v>0.05</v>
      </c>
      <c r="CZ33">
        <v>1.23350147676683</v>
      </c>
      <c r="DA33">
        <v>-0.35317190918621499</v>
      </c>
      <c r="DB33">
        <v>5.1029829382404801E-2</v>
      </c>
      <c r="DC33">
        <v>1</v>
      </c>
      <c r="DD33">
        <v>401.97045000000003</v>
      </c>
      <c r="DE33">
        <v>-0.40353383458639103</v>
      </c>
      <c r="DF33">
        <v>4.5073800594133399E-2</v>
      </c>
      <c r="DG33">
        <v>-1</v>
      </c>
      <c r="DH33">
        <v>60.003919047619</v>
      </c>
      <c r="DI33">
        <v>1.65807581973051E-3</v>
      </c>
      <c r="DJ33">
        <v>8.1610934752656909E-3</v>
      </c>
      <c r="DK33">
        <v>1</v>
      </c>
      <c r="DL33">
        <v>2</v>
      </c>
      <c r="DM33">
        <v>2</v>
      </c>
      <c r="DN33" t="s">
        <v>354</v>
      </c>
      <c r="DO33">
        <v>3.2358600000000002</v>
      </c>
      <c r="DP33">
        <v>2.7926199999999999</v>
      </c>
      <c r="DQ33">
        <v>9.7839499999999996E-2</v>
      </c>
      <c r="DR33">
        <v>9.7017000000000006E-2</v>
      </c>
      <c r="DS33">
        <v>6.8448999999999996E-2</v>
      </c>
      <c r="DT33">
        <v>5.8378300000000001E-2</v>
      </c>
      <c r="DU33">
        <v>26234.7</v>
      </c>
      <c r="DV33">
        <v>27751.4</v>
      </c>
      <c r="DW33">
        <v>27224.9</v>
      </c>
      <c r="DX33">
        <v>28855</v>
      </c>
      <c r="DY33">
        <v>33436.199999999997</v>
      </c>
      <c r="DZ33">
        <v>36188.400000000001</v>
      </c>
      <c r="EA33">
        <v>36388.5</v>
      </c>
      <c r="EB33">
        <v>39107</v>
      </c>
      <c r="EC33">
        <v>2.24105</v>
      </c>
      <c r="ED33">
        <v>1.6525000000000001</v>
      </c>
      <c r="EE33">
        <v>-1.7359900000000001E-2</v>
      </c>
      <c r="EF33">
        <v>0</v>
      </c>
      <c r="EG33">
        <v>20.257999999999999</v>
      </c>
      <c r="EH33">
        <v>999.9</v>
      </c>
      <c r="EI33">
        <v>46.728000000000002</v>
      </c>
      <c r="EJ33">
        <v>27.885000000000002</v>
      </c>
      <c r="EK33">
        <v>17.383500000000002</v>
      </c>
      <c r="EL33">
        <v>62.431899999999999</v>
      </c>
      <c r="EM33">
        <v>35.689100000000003</v>
      </c>
      <c r="EN33">
        <v>1</v>
      </c>
      <c r="EO33">
        <v>-0.11141</v>
      </c>
      <c r="EP33">
        <v>2.6322399999999999</v>
      </c>
      <c r="EQ33">
        <v>19.857700000000001</v>
      </c>
      <c r="ER33">
        <v>5.2168400000000004</v>
      </c>
      <c r="ES33">
        <v>11.931900000000001</v>
      </c>
      <c r="ET33">
        <v>4.9557000000000002</v>
      </c>
      <c r="EU33">
        <v>3.2970799999999998</v>
      </c>
      <c r="EV33">
        <v>70.400000000000006</v>
      </c>
      <c r="EW33">
        <v>132.5</v>
      </c>
      <c r="EX33">
        <v>4879.5</v>
      </c>
      <c r="EY33">
        <v>9999</v>
      </c>
      <c r="EZ33">
        <v>1.84989</v>
      </c>
      <c r="FA33">
        <v>1.8490500000000001</v>
      </c>
      <c r="FB33">
        <v>1.8547199999999999</v>
      </c>
      <c r="FC33">
        <v>1.8588199999999999</v>
      </c>
      <c r="FD33">
        <v>1.8535600000000001</v>
      </c>
      <c r="FE33">
        <v>1.8535699999999999</v>
      </c>
      <c r="FF33">
        <v>1.8535999999999999</v>
      </c>
      <c r="FG33">
        <v>1.85338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-3.6949999999999998</v>
      </c>
      <c r="FV33">
        <v>-0.24129999999999999</v>
      </c>
      <c r="FW33">
        <v>-3.6958181818181401</v>
      </c>
      <c r="FX33">
        <v>0</v>
      </c>
      <c r="FY33">
        <v>0</v>
      </c>
      <c r="FZ33">
        <v>0</v>
      </c>
      <c r="GA33">
        <v>-0.24131090909090999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16</v>
      </c>
      <c r="GJ33">
        <v>16</v>
      </c>
      <c r="GK33">
        <v>1.03149</v>
      </c>
      <c r="GL33">
        <v>2.5805699999999998</v>
      </c>
      <c r="GM33">
        <v>1.4489700000000001</v>
      </c>
      <c r="GN33">
        <v>2.2961399999999998</v>
      </c>
      <c r="GO33">
        <v>1.5466299999999999</v>
      </c>
      <c r="GP33">
        <v>2.3913600000000002</v>
      </c>
      <c r="GQ33">
        <v>29.857800000000001</v>
      </c>
      <c r="GR33">
        <v>14.5786</v>
      </c>
      <c r="GS33">
        <v>18</v>
      </c>
      <c r="GT33">
        <v>623.29</v>
      </c>
      <c r="GU33">
        <v>358.12799999999999</v>
      </c>
      <c r="GV33">
        <v>17.871400000000001</v>
      </c>
      <c r="GW33">
        <v>25.755600000000001</v>
      </c>
      <c r="GX33">
        <v>30</v>
      </c>
      <c r="GY33">
        <v>25.6812</v>
      </c>
      <c r="GZ33">
        <v>25.658899999999999</v>
      </c>
      <c r="HA33">
        <v>20.662299999999998</v>
      </c>
      <c r="HB33">
        <v>50</v>
      </c>
      <c r="HC33">
        <v>-30</v>
      </c>
      <c r="HD33">
        <v>17.8904</v>
      </c>
      <c r="HE33">
        <v>401.97500000000002</v>
      </c>
      <c r="HF33">
        <v>0</v>
      </c>
      <c r="HG33">
        <v>100.261</v>
      </c>
      <c r="HH33">
        <v>95.081100000000006</v>
      </c>
    </row>
    <row r="34" spans="1:216" x14ac:dyDescent="0.2">
      <c r="A34">
        <v>16</v>
      </c>
      <c r="B34">
        <v>1689816617</v>
      </c>
      <c r="C34">
        <v>915</v>
      </c>
      <c r="D34" t="s">
        <v>386</v>
      </c>
      <c r="E34" t="s">
        <v>387</v>
      </c>
      <c r="F34" t="s">
        <v>348</v>
      </c>
      <c r="G34" t="s">
        <v>396</v>
      </c>
      <c r="H34" t="s">
        <v>349</v>
      </c>
      <c r="I34" t="s">
        <v>350</v>
      </c>
      <c r="J34" t="s">
        <v>351</v>
      </c>
      <c r="K34" t="s">
        <v>352</v>
      </c>
      <c r="L34">
        <v>1689816617</v>
      </c>
      <c r="M34">
        <f t="shared" si="0"/>
        <v>1.6267391680285033E-3</v>
      </c>
      <c r="N34">
        <f t="shared" si="1"/>
        <v>1.6267391680285033</v>
      </c>
      <c r="O34">
        <f t="shared" si="2"/>
        <v>0.85440209488943086</v>
      </c>
      <c r="P34">
        <f t="shared" si="3"/>
        <v>400.017</v>
      </c>
      <c r="Q34">
        <f t="shared" si="4"/>
        <v>381.41326752645836</v>
      </c>
      <c r="R34">
        <f t="shared" si="5"/>
        <v>38.667360183689688</v>
      </c>
      <c r="S34">
        <f t="shared" si="6"/>
        <v>40.553391125876395</v>
      </c>
      <c r="T34">
        <f t="shared" si="7"/>
        <v>0.13084498162076608</v>
      </c>
      <c r="U34">
        <f t="shared" si="8"/>
        <v>2.9500796334759052</v>
      </c>
      <c r="V34">
        <f t="shared" si="9"/>
        <v>0.1277043559718912</v>
      </c>
      <c r="W34">
        <f t="shared" si="10"/>
        <v>8.0091116588708572E-2</v>
      </c>
      <c r="X34">
        <f t="shared" si="11"/>
        <v>8.269260392880577</v>
      </c>
      <c r="Y34">
        <f t="shared" si="12"/>
        <v>20.102808792034157</v>
      </c>
      <c r="Z34">
        <f t="shared" si="13"/>
        <v>19.975899999999999</v>
      </c>
      <c r="AA34">
        <f t="shared" si="14"/>
        <v>2.343113287703892</v>
      </c>
      <c r="AB34">
        <f t="shared" si="15"/>
        <v>44.418475970631746</v>
      </c>
      <c r="AC34">
        <f t="shared" si="16"/>
        <v>1.0734736089080397</v>
      </c>
      <c r="AD34">
        <f t="shared" si="17"/>
        <v>2.416727691462873</v>
      </c>
      <c r="AE34">
        <f t="shared" si="18"/>
        <v>1.2696396787958524</v>
      </c>
      <c r="AF34">
        <f t="shared" si="19"/>
        <v>-71.739197310056994</v>
      </c>
      <c r="AG34">
        <f t="shared" si="20"/>
        <v>79.585964477256354</v>
      </c>
      <c r="AH34">
        <f t="shared" si="21"/>
        <v>5.4365344058464133</v>
      </c>
      <c r="AI34">
        <f t="shared" si="22"/>
        <v>21.552561965926351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54691.044405350782</v>
      </c>
      <c r="AO34">
        <f t="shared" si="26"/>
        <v>49.994700000000002</v>
      </c>
      <c r="AP34">
        <f t="shared" si="27"/>
        <v>42.145862131026206</v>
      </c>
      <c r="AQ34">
        <f t="shared" si="28"/>
        <v>0.84300660132026406</v>
      </c>
      <c r="AR34">
        <f t="shared" si="29"/>
        <v>0.16540274054810963</v>
      </c>
      <c r="AS34">
        <v>1689816617</v>
      </c>
      <c r="AT34">
        <v>400.017</v>
      </c>
      <c r="AU34">
        <v>401.52199999999999</v>
      </c>
      <c r="AV34">
        <v>10.588699999999999</v>
      </c>
      <c r="AW34">
        <v>8.9793199999999995</v>
      </c>
      <c r="AX34">
        <v>403.71199999999999</v>
      </c>
      <c r="AY34">
        <v>10.83</v>
      </c>
      <c r="AZ34">
        <v>600.04999999999995</v>
      </c>
      <c r="BA34">
        <v>101.327</v>
      </c>
      <c r="BB34">
        <v>5.2169199999999999E-2</v>
      </c>
      <c r="BC34">
        <v>20.476299999999998</v>
      </c>
      <c r="BD34">
        <v>19.975899999999999</v>
      </c>
      <c r="BE34">
        <v>999.9</v>
      </c>
      <c r="BF34">
        <v>0</v>
      </c>
      <c r="BG34">
        <v>0</v>
      </c>
      <c r="BH34">
        <v>9985</v>
      </c>
      <c r="BI34">
        <v>0</v>
      </c>
      <c r="BJ34">
        <v>156.84</v>
      </c>
      <c r="BK34">
        <v>-1.50546</v>
      </c>
      <c r="BL34">
        <v>404.298</v>
      </c>
      <c r="BM34">
        <v>405.16</v>
      </c>
      <c r="BN34">
        <v>1.60938</v>
      </c>
      <c r="BO34">
        <v>401.52199999999999</v>
      </c>
      <c r="BP34">
        <v>8.9793199999999995</v>
      </c>
      <c r="BQ34">
        <v>1.0729200000000001</v>
      </c>
      <c r="BR34">
        <v>0.90984699999999996</v>
      </c>
      <c r="BS34">
        <v>7.9461399999999998</v>
      </c>
      <c r="BT34">
        <v>5.5474399999999999</v>
      </c>
      <c r="BU34">
        <v>49.994700000000002</v>
      </c>
      <c r="BV34">
        <v>0.89970099999999997</v>
      </c>
      <c r="BW34">
        <v>0.100299</v>
      </c>
      <c r="BX34">
        <v>0</v>
      </c>
      <c r="BY34">
        <v>2.2241</v>
      </c>
      <c r="BZ34">
        <v>0</v>
      </c>
      <c r="CA34">
        <v>822.68899999999996</v>
      </c>
      <c r="CB34">
        <v>385.899</v>
      </c>
      <c r="CC34">
        <v>33.5</v>
      </c>
      <c r="CD34">
        <v>38.811999999999998</v>
      </c>
      <c r="CE34">
        <v>36.375</v>
      </c>
      <c r="CF34">
        <v>37</v>
      </c>
      <c r="CG34">
        <v>34.186999999999998</v>
      </c>
      <c r="CH34">
        <v>44.98</v>
      </c>
      <c r="CI34">
        <v>5.01</v>
      </c>
      <c r="CJ34">
        <v>0</v>
      </c>
      <c r="CK34">
        <v>1689816625.8</v>
      </c>
      <c r="CL34">
        <v>0</v>
      </c>
      <c r="CM34">
        <v>1689815596</v>
      </c>
      <c r="CN34" t="s">
        <v>353</v>
      </c>
      <c r="CO34">
        <v>1689815596</v>
      </c>
      <c r="CP34">
        <v>1689815594</v>
      </c>
      <c r="CQ34">
        <v>66</v>
      </c>
      <c r="CR34">
        <v>-1.7000000000000001E-2</v>
      </c>
      <c r="CS34">
        <v>1E-3</v>
      </c>
      <c r="CT34">
        <v>-3.6960000000000002</v>
      </c>
      <c r="CU34">
        <v>-0.24099999999999999</v>
      </c>
      <c r="CV34">
        <v>416</v>
      </c>
      <c r="CW34">
        <v>9</v>
      </c>
      <c r="CX34">
        <v>0.1</v>
      </c>
      <c r="CY34">
        <v>0.05</v>
      </c>
      <c r="CZ34">
        <v>0.77274718867550596</v>
      </c>
      <c r="DA34">
        <v>0.19381427924956199</v>
      </c>
      <c r="DB34">
        <v>3.8311770989052002E-2</v>
      </c>
      <c r="DC34">
        <v>1</v>
      </c>
      <c r="DD34">
        <v>401.47780952380998</v>
      </c>
      <c r="DE34">
        <v>-0.23571428571334499</v>
      </c>
      <c r="DF34">
        <v>5.0668501577945099E-2</v>
      </c>
      <c r="DG34">
        <v>-1</v>
      </c>
      <c r="DH34">
        <v>49.990015</v>
      </c>
      <c r="DI34">
        <v>-4.6372807269066197E-3</v>
      </c>
      <c r="DJ34">
        <v>8.0845083338442602E-3</v>
      </c>
      <c r="DK34">
        <v>1</v>
      </c>
      <c r="DL34">
        <v>2</v>
      </c>
      <c r="DM34">
        <v>2</v>
      </c>
      <c r="DN34" t="s">
        <v>354</v>
      </c>
      <c r="DO34">
        <v>3.23611</v>
      </c>
      <c r="DP34">
        <v>2.7922199999999999</v>
      </c>
      <c r="DQ34">
        <v>9.7835099999999994E-2</v>
      </c>
      <c r="DR34">
        <v>9.6951399999999993E-2</v>
      </c>
      <c r="DS34">
        <v>6.8253400000000006E-2</v>
      </c>
      <c r="DT34">
        <v>5.8354299999999998E-2</v>
      </c>
      <c r="DU34">
        <v>26235.3</v>
      </c>
      <c r="DV34">
        <v>27752.7</v>
      </c>
      <c r="DW34">
        <v>27225.3</v>
      </c>
      <c r="DX34">
        <v>28854.3</v>
      </c>
      <c r="DY34">
        <v>33444.300000000003</v>
      </c>
      <c r="DZ34">
        <v>36188.1</v>
      </c>
      <c r="EA34">
        <v>36389.599999999999</v>
      </c>
      <c r="EB34">
        <v>39105.699999999997</v>
      </c>
      <c r="EC34">
        <v>2.2415500000000002</v>
      </c>
      <c r="ED34">
        <v>1.6523300000000001</v>
      </c>
      <c r="EE34">
        <v>-1.7583399999999999E-2</v>
      </c>
      <c r="EF34">
        <v>0</v>
      </c>
      <c r="EG34">
        <v>20.2667</v>
      </c>
      <c r="EH34">
        <v>999.9</v>
      </c>
      <c r="EI34">
        <v>46.685000000000002</v>
      </c>
      <c r="EJ34">
        <v>27.885000000000002</v>
      </c>
      <c r="EK34">
        <v>17.366499999999998</v>
      </c>
      <c r="EL34">
        <v>62.511899999999997</v>
      </c>
      <c r="EM34">
        <v>35.697099999999999</v>
      </c>
      <c r="EN34">
        <v>1</v>
      </c>
      <c r="EO34">
        <v>-0.11122700000000001</v>
      </c>
      <c r="EP34">
        <v>2.7550400000000002</v>
      </c>
      <c r="EQ34">
        <v>19.846699999999998</v>
      </c>
      <c r="ER34">
        <v>5.2166899999999998</v>
      </c>
      <c r="ES34">
        <v>11.931800000000001</v>
      </c>
      <c r="ET34">
        <v>4.9554</v>
      </c>
      <c r="EU34">
        <v>3.2970799999999998</v>
      </c>
      <c r="EV34">
        <v>70.400000000000006</v>
      </c>
      <c r="EW34">
        <v>132.5</v>
      </c>
      <c r="EX34">
        <v>4880.8999999999996</v>
      </c>
      <c r="EY34">
        <v>9999</v>
      </c>
      <c r="EZ34">
        <v>1.8498300000000001</v>
      </c>
      <c r="FA34">
        <v>1.849</v>
      </c>
      <c r="FB34">
        <v>1.8547100000000001</v>
      </c>
      <c r="FC34">
        <v>1.85876</v>
      </c>
      <c r="FD34">
        <v>1.8534999999999999</v>
      </c>
      <c r="FE34">
        <v>1.8535200000000001</v>
      </c>
      <c r="FF34">
        <v>1.8534999999999999</v>
      </c>
      <c r="FG34">
        <v>1.8533299999999999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-3.6949999999999998</v>
      </c>
      <c r="FV34">
        <v>-0.24129999999999999</v>
      </c>
      <c r="FW34">
        <v>-3.6958181818181401</v>
      </c>
      <c r="FX34">
        <v>0</v>
      </c>
      <c r="FY34">
        <v>0</v>
      </c>
      <c r="FZ34">
        <v>0</v>
      </c>
      <c r="GA34">
        <v>-0.24131090909090999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17</v>
      </c>
      <c r="GJ34">
        <v>17.100000000000001</v>
      </c>
      <c r="GK34">
        <v>1.03149</v>
      </c>
      <c r="GL34">
        <v>2.5891099999999998</v>
      </c>
      <c r="GM34">
        <v>1.4489700000000001</v>
      </c>
      <c r="GN34">
        <v>2.2961399999999998</v>
      </c>
      <c r="GO34">
        <v>1.5466299999999999</v>
      </c>
      <c r="GP34">
        <v>2.3754900000000001</v>
      </c>
      <c r="GQ34">
        <v>29.836400000000001</v>
      </c>
      <c r="GR34">
        <v>14.569800000000001</v>
      </c>
      <c r="GS34">
        <v>18</v>
      </c>
      <c r="GT34">
        <v>623.66300000000001</v>
      </c>
      <c r="GU34">
        <v>358.05599999999998</v>
      </c>
      <c r="GV34">
        <v>17.803599999999999</v>
      </c>
      <c r="GW34">
        <v>25.749099999999999</v>
      </c>
      <c r="GX34">
        <v>29.999700000000001</v>
      </c>
      <c r="GY34">
        <v>25.683399999999999</v>
      </c>
      <c r="GZ34">
        <v>25.6632</v>
      </c>
      <c r="HA34">
        <v>20.6401</v>
      </c>
      <c r="HB34">
        <v>50</v>
      </c>
      <c r="HC34">
        <v>-30</v>
      </c>
      <c r="HD34">
        <v>17.823799999999999</v>
      </c>
      <c r="HE34">
        <v>401.54199999999997</v>
      </c>
      <c r="HF34">
        <v>0</v>
      </c>
      <c r="HG34">
        <v>100.26300000000001</v>
      </c>
      <c r="HH34">
        <v>95.078199999999995</v>
      </c>
    </row>
    <row r="35" spans="1:216" x14ac:dyDescent="0.2">
      <c r="A35">
        <v>17</v>
      </c>
      <c r="B35">
        <v>1689816678</v>
      </c>
      <c r="C35">
        <v>976</v>
      </c>
      <c r="D35" t="s">
        <v>388</v>
      </c>
      <c r="E35" t="s">
        <v>389</v>
      </c>
      <c r="F35" t="s">
        <v>348</v>
      </c>
      <c r="G35" t="s">
        <v>396</v>
      </c>
      <c r="H35" t="s">
        <v>349</v>
      </c>
      <c r="I35" t="s">
        <v>350</v>
      </c>
      <c r="J35" t="s">
        <v>351</v>
      </c>
      <c r="K35" t="s">
        <v>352</v>
      </c>
      <c r="L35">
        <v>1689816678</v>
      </c>
      <c r="M35">
        <f t="shared" si="0"/>
        <v>1.599003544466101E-3</v>
      </c>
      <c r="N35">
        <f t="shared" si="1"/>
        <v>1.599003544466101</v>
      </c>
      <c r="O35">
        <f t="shared" si="2"/>
        <v>-0.25975858435729088</v>
      </c>
      <c r="P35">
        <f t="shared" si="3"/>
        <v>400.06700000000001</v>
      </c>
      <c r="Q35">
        <f t="shared" si="4"/>
        <v>395.26674316150905</v>
      </c>
      <c r="R35">
        <f t="shared" si="5"/>
        <v>40.07116212066407</v>
      </c>
      <c r="S35">
        <f t="shared" si="6"/>
        <v>40.5578002538333</v>
      </c>
      <c r="T35">
        <f t="shared" si="7"/>
        <v>0.12794484433951728</v>
      </c>
      <c r="U35">
        <f t="shared" si="8"/>
        <v>2.9516046592473688</v>
      </c>
      <c r="V35">
        <f t="shared" si="9"/>
        <v>0.12494168887783652</v>
      </c>
      <c r="W35">
        <f t="shared" si="10"/>
        <v>7.8352506016182211E-2</v>
      </c>
      <c r="X35">
        <f t="shared" si="11"/>
        <v>4.9333028498993956</v>
      </c>
      <c r="Y35">
        <f t="shared" si="12"/>
        <v>20.091362670192943</v>
      </c>
      <c r="Z35">
        <f t="shared" si="13"/>
        <v>19.9907</v>
      </c>
      <c r="AA35">
        <f t="shared" si="14"/>
        <v>2.3452620042532883</v>
      </c>
      <c r="AB35">
        <f t="shared" si="15"/>
        <v>44.259521118631099</v>
      </c>
      <c r="AC35">
        <f t="shared" si="16"/>
        <v>1.0696849012248502</v>
      </c>
      <c r="AD35">
        <f t="shared" si="17"/>
        <v>2.4168469838562374</v>
      </c>
      <c r="AE35">
        <f t="shared" si="18"/>
        <v>1.2755771030284382</v>
      </c>
      <c r="AF35">
        <f t="shared" si="19"/>
        <v>-70.516056310955051</v>
      </c>
      <c r="AG35">
        <f t="shared" si="20"/>
        <v>77.399329213376944</v>
      </c>
      <c r="AH35">
        <f t="shared" si="21"/>
        <v>5.2848546300510124</v>
      </c>
      <c r="AI35">
        <f t="shared" si="22"/>
        <v>17.1014303823723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54736.334112567813</v>
      </c>
      <c r="AO35">
        <f t="shared" si="26"/>
        <v>29.821999999999999</v>
      </c>
      <c r="AP35">
        <f t="shared" si="27"/>
        <v>25.1404860362173</v>
      </c>
      <c r="AQ35">
        <f t="shared" si="28"/>
        <v>0.8430181086519114</v>
      </c>
      <c r="AR35">
        <f t="shared" si="29"/>
        <v>0.16542494969818911</v>
      </c>
      <c r="AS35">
        <v>1689816678</v>
      </c>
      <c r="AT35">
        <v>400.06700000000001</v>
      </c>
      <c r="AU35">
        <v>400.447</v>
      </c>
      <c r="AV35">
        <v>10.551500000000001</v>
      </c>
      <c r="AW35">
        <v>8.9691600000000005</v>
      </c>
      <c r="AX35">
        <v>403.76299999999998</v>
      </c>
      <c r="AY35">
        <v>10.7928</v>
      </c>
      <c r="AZ35">
        <v>599.92100000000005</v>
      </c>
      <c r="BA35">
        <v>101.32599999999999</v>
      </c>
      <c r="BB35">
        <v>5.15199E-2</v>
      </c>
      <c r="BC35">
        <v>20.4771</v>
      </c>
      <c r="BD35">
        <v>19.9907</v>
      </c>
      <c r="BE35">
        <v>999.9</v>
      </c>
      <c r="BF35">
        <v>0</v>
      </c>
      <c r="BG35">
        <v>0</v>
      </c>
      <c r="BH35">
        <v>9993.75</v>
      </c>
      <c r="BI35">
        <v>0</v>
      </c>
      <c r="BJ35">
        <v>151.167</v>
      </c>
      <c r="BK35">
        <v>-0.379608</v>
      </c>
      <c r="BL35">
        <v>404.334</v>
      </c>
      <c r="BM35">
        <v>404.07100000000003</v>
      </c>
      <c r="BN35">
        <v>1.58233</v>
      </c>
      <c r="BO35">
        <v>400.447</v>
      </c>
      <c r="BP35">
        <v>8.9691600000000005</v>
      </c>
      <c r="BQ35">
        <v>1.06914</v>
      </c>
      <c r="BR35">
        <v>0.90880499999999997</v>
      </c>
      <c r="BS35">
        <v>7.8942199999999998</v>
      </c>
      <c r="BT35">
        <v>5.5309400000000002</v>
      </c>
      <c r="BU35">
        <v>29.821999999999999</v>
      </c>
      <c r="BV35">
        <v>0.89943300000000004</v>
      </c>
      <c r="BW35">
        <v>0.100567</v>
      </c>
      <c r="BX35">
        <v>0</v>
      </c>
      <c r="BY35">
        <v>2.2578</v>
      </c>
      <c r="BZ35">
        <v>0</v>
      </c>
      <c r="CA35">
        <v>646.99599999999998</v>
      </c>
      <c r="CB35">
        <v>230.173</v>
      </c>
      <c r="CC35">
        <v>33.186999999999998</v>
      </c>
      <c r="CD35">
        <v>38.5</v>
      </c>
      <c r="CE35">
        <v>36.061999999999998</v>
      </c>
      <c r="CF35">
        <v>36.75</v>
      </c>
      <c r="CG35">
        <v>33.936999999999998</v>
      </c>
      <c r="CH35">
        <v>26.82</v>
      </c>
      <c r="CI35">
        <v>3</v>
      </c>
      <c r="CJ35">
        <v>0</v>
      </c>
      <c r="CK35">
        <v>1689816687</v>
      </c>
      <c r="CL35">
        <v>0</v>
      </c>
      <c r="CM35">
        <v>1689815596</v>
      </c>
      <c r="CN35" t="s">
        <v>353</v>
      </c>
      <c r="CO35">
        <v>1689815596</v>
      </c>
      <c r="CP35">
        <v>1689815594</v>
      </c>
      <c r="CQ35">
        <v>66</v>
      </c>
      <c r="CR35">
        <v>-1.7000000000000001E-2</v>
      </c>
      <c r="CS35">
        <v>1E-3</v>
      </c>
      <c r="CT35">
        <v>-3.6960000000000002</v>
      </c>
      <c r="CU35">
        <v>-0.24099999999999999</v>
      </c>
      <c r="CV35">
        <v>416</v>
      </c>
      <c r="CW35">
        <v>9</v>
      </c>
      <c r="CX35">
        <v>0.1</v>
      </c>
      <c r="CY35">
        <v>0.05</v>
      </c>
      <c r="CZ35">
        <v>-0.19303022760888899</v>
      </c>
      <c r="DA35">
        <v>-0.44811622713050497</v>
      </c>
      <c r="DB35">
        <v>6.3952914767579805E-2</v>
      </c>
      <c r="DC35">
        <v>1</v>
      </c>
      <c r="DD35">
        <v>400.55676190476203</v>
      </c>
      <c r="DE35">
        <v>-0.45381818181790601</v>
      </c>
      <c r="DF35">
        <v>6.5898121052704595E-2</v>
      </c>
      <c r="DG35">
        <v>-1</v>
      </c>
      <c r="DH35">
        <v>30.066304761904799</v>
      </c>
      <c r="DI35">
        <v>0.47051747417289203</v>
      </c>
      <c r="DJ35">
        <v>0.13841400794851599</v>
      </c>
      <c r="DK35">
        <v>1</v>
      </c>
      <c r="DL35">
        <v>2</v>
      </c>
      <c r="DM35">
        <v>2</v>
      </c>
      <c r="DN35" t="s">
        <v>354</v>
      </c>
      <c r="DO35">
        <v>3.23584</v>
      </c>
      <c r="DP35">
        <v>2.7916500000000002</v>
      </c>
      <c r="DQ35">
        <v>9.7843899999999998E-2</v>
      </c>
      <c r="DR35">
        <v>9.6751900000000002E-2</v>
      </c>
      <c r="DS35">
        <v>6.80751E-2</v>
      </c>
      <c r="DT35">
        <v>5.8303399999999998E-2</v>
      </c>
      <c r="DU35">
        <v>26235.599999999999</v>
      </c>
      <c r="DV35">
        <v>27759.8</v>
      </c>
      <c r="DW35">
        <v>27225.9</v>
      </c>
      <c r="DX35">
        <v>28855.3</v>
      </c>
      <c r="DY35">
        <v>33451.300000000003</v>
      </c>
      <c r="DZ35">
        <v>36191.599999999999</v>
      </c>
      <c r="EA35">
        <v>36390.199999999997</v>
      </c>
      <c r="EB35">
        <v>39107.300000000003</v>
      </c>
      <c r="EC35">
        <v>2.24105</v>
      </c>
      <c r="ED35">
        <v>1.6529499999999999</v>
      </c>
      <c r="EE35">
        <v>-1.6637099999999998E-2</v>
      </c>
      <c r="EF35">
        <v>0</v>
      </c>
      <c r="EG35">
        <v>20.265899999999998</v>
      </c>
      <c r="EH35">
        <v>999.9</v>
      </c>
      <c r="EI35">
        <v>46.661000000000001</v>
      </c>
      <c r="EJ35">
        <v>27.875</v>
      </c>
      <c r="EK35">
        <v>17.348400000000002</v>
      </c>
      <c r="EL35">
        <v>62.111899999999999</v>
      </c>
      <c r="EM35">
        <v>35.677100000000003</v>
      </c>
      <c r="EN35">
        <v>1</v>
      </c>
      <c r="EO35">
        <v>-0.113511</v>
      </c>
      <c r="EP35">
        <v>2.63741</v>
      </c>
      <c r="EQ35">
        <v>19.857199999999999</v>
      </c>
      <c r="ER35">
        <v>5.2168400000000004</v>
      </c>
      <c r="ES35">
        <v>11.931800000000001</v>
      </c>
      <c r="ET35">
        <v>4.9553000000000003</v>
      </c>
      <c r="EU35">
        <v>3.2970799999999998</v>
      </c>
      <c r="EV35">
        <v>70.400000000000006</v>
      </c>
      <c r="EW35">
        <v>132.5</v>
      </c>
      <c r="EX35">
        <v>4882</v>
      </c>
      <c r="EY35">
        <v>9999</v>
      </c>
      <c r="EZ35">
        <v>1.84988</v>
      </c>
      <c r="FA35">
        <v>1.8490500000000001</v>
      </c>
      <c r="FB35">
        <v>1.8547400000000001</v>
      </c>
      <c r="FC35">
        <v>1.8588199999999999</v>
      </c>
      <c r="FD35">
        <v>1.85351</v>
      </c>
      <c r="FE35">
        <v>1.8535699999999999</v>
      </c>
      <c r="FF35">
        <v>1.8535600000000001</v>
      </c>
      <c r="FG35">
        <v>1.85337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-3.6960000000000002</v>
      </c>
      <c r="FV35">
        <v>-0.24129999999999999</v>
      </c>
      <c r="FW35">
        <v>-3.6958181818181401</v>
      </c>
      <c r="FX35">
        <v>0</v>
      </c>
      <c r="FY35">
        <v>0</v>
      </c>
      <c r="FZ35">
        <v>0</v>
      </c>
      <c r="GA35">
        <v>-0.24131090909090999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18</v>
      </c>
      <c r="GJ35">
        <v>18.100000000000001</v>
      </c>
      <c r="GK35">
        <v>1.02905</v>
      </c>
      <c r="GL35">
        <v>2.5817899999999998</v>
      </c>
      <c r="GM35">
        <v>1.4477500000000001</v>
      </c>
      <c r="GN35">
        <v>2.2936999999999999</v>
      </c>
      <c r="GO35">
        <v>1.5466299999999999</v>
      </c>
      <c r="GP35">
        <v>2.4584999999999999</v>
      </c>
      <c r="GQ35">
        <v>29.815100000000001</v>
      </c>
      <c r="GR35">
        <v>14.569800000000001</v>
      </c>
      <c r="GS35">
        <v>18</v>
      </c>
      <c r="GT35">
        <v>623.26599999999996</v>
      </c>
      <c r="GU35">
        <v>358.39600000000002</v>
      </c>
      <c r="GV35">
        <v>17.988700000000001</v>
      </c>
      <c r="GW35">
        <v>25.735800000000001</v>
      </c>
      <c r="GX35">
        <v>30</v>
      </c>
      <c r="GY35">
        <v>25.679099999999998</v>
      </c>
      <c r="GZ35">
        <v>25.661100000000001</v>
      </c>
      <c r="HA35">
        <v>20.602900000000002</v>
      </c>
      <c r="HB35">
        <v>50</v>
      </c>
      <c r="HC35">
        <v>-30</v>
      </c>
      <c r="HD35">
        <v>17.986699999999999</v>
      </c>
      <c r="HE35">
        <v>400.4</v>
      </c>
      <c r="HF35">
        <v>0</v>
      </c>
      <c r="HG35">
        <v>100.265</v>
      </c>
      <c r="HH35">
        <v>95.081900000000005</v>
      </c>
    </row>
    <row r="36" spans="1:216" x14ac:dyDescent="0.2">
      <c r="A36">
        <v>18</v>
      </c>
      <c r="B36">
        <v>1689816739</v>
      </c>
      <c r="C36">
        <v>1037</v>
      </c>
      <c r="D36" t="s">
        <v>390</v>
      </c>
      <c r="E36" t="s">
        <v>391</v>
      </c>
      <c r="F36" t="s">
        <v>348</v>
      </c>
      <c r="G36" t="s">
        <v>396</v>
      </c>
      <c r="H36" t="s">
        <v>349</v>
      </c>
      <c r="I36" t="s">
        <v>350</v>
      </c>
      <c r="J36" t="s">
        <v>351</v>
      </c>
      <c r="K36" t="s">
        <v>352</v>
      </c>
      <c r="L36">
        <v>1689816739</v>
      </c>
      <c r="M36">
        <f t="shared" si="0"/>
        <v>1.5765399893621099E-3</v>
      </c>
      <c r="N36">
        <f t="shared" si="1"/>
        <v>1.5765399893621099</v>
      </c>
      <c r="O36">
        <f t="shared" si="2"/>
        <v>-0.90679802974382639</v>
      </c>
      <c r="P36">
        <f t="shared" si="3"/>
        <v>400.1</v>
      </c>
      <c r="Q36">
        <f t="shared" si="4"/>
        <v>403.64621271684211</v>
      </c>
      <c r="R36">
        <f t="shared" si="5"/>
        <v>40.918616253316699</v>
      </c>
      <c r="S36">
        <f t="shared" si="6"/>
        <v>40.559127887660004</v>
      </c>
      <c r="T36">
        <f t="shared" si="7"/>
        <v>0.12576669891556011</v>
      </c>
      <c r="U36">
        <f t="shared" si="8"/>
        <v>2.9575636135158572</v>
      </c>
      <c r="V36">
        <f t="shared" si="9"/>
        <v>0.12286937927311574</v>
      </c>
      <c r="W36">
        <f t="shared" si="10"/>
        <v>7.7048115479071463E-2</v>
      </c>
      <c r="X36">
        <f t="shared" si="11"/>
        <v>3.2931381580562533</v>
      </c>
      <c r="Y36">
        <f t="shared" si="12"/>
        <v>20.078674643643087</v>
      </c>
      <c r="Z36">
        <f t="shared" si="13"/>
        <v>19.9894</v>
      </c>
      <c r="AA36">
        <f t="shared" si="14"/>
        <v>2.3450731964927867</v>
      </c>
      <c r="AB36">
        <f t="shared" si="15"/>
        <v>44.143366093360477</v>
      </c>
      <c r="AC36">
        <f t="shared" si="16"/>
        <v>1.0662458461264601</v>
      </c>
      <c r="AD36">
        <f t="shared" si="17"/>
        <v>2.4154158155302801</v>
      </c>
      <c r="AE36">
        <f t="shared" si="18"/>
        <v>1.2788273503663266</v>
      </c>
      <c r="AF36">
        <f t="shared" si="19"/>
        <v>-69.525413530869045</v>
      </c>
      <c r="AG36">
        <f t="shared" si="20"/>
        <v>76.232169853185781</v>
      </c>
      <c r="AH36">
        <f t="shared" si="21"/>
        <v>5.1943833481645587</v>
      </c>
      <c r="AI36">
        <f t="shared" si="22"/>
        <v>15.194277828537551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54915.805677889039</v>
      </c>
      <c r="AO36">
        <f t="shared" si="26"/>
        <v>19.9117</v>
      </c>
      <c r="AP36">
        <f t="shared" si="27"/>
        <v>16.785533097438474</v>
      </c>
      <c r="AQ36">
        <f t="shared" si="28"/>
        <v>0.84299849321948772</v>
      </c>
      <c r="AR36">
        <f t="shared" si="29"/>
        <v>0.16538709191361126</v>
      </c>
      <c r="AS36">
        <v>1689816739</v>
      </c>
      <c r="AT36">
        <v>400.1</v>
      </c>
      <c r="AU36">
        <v>399.82400000000001</v>
      </c>
      <c r="AV36">
        <v>10.5181</v>
      </c>
      <c r="AW36">
        <v>8.9582800000000002</v>
      </c>
      <c r="AX36">
        <v>403.79599999999999</v>
      </c>
      <c r="AY36">
        <v>10.759399999999999</v>
      </c>
      <c r="AZ36">
        <v>600.053</v>
      </c>
      <c r="BA36">
        <v>101.321</v>
      </c>
      <c r="BB36">
        <v>5.1476599999999997E-2</v>
      </c>
      <c r="BC36">
        <v>20.467500000000001</v>
      </c>
      <c r="BD36">
        <v>19.9894</v>
      </c>
      <c r="BE36">
        <v>999.9</v>
      </c>
      <c r="BF36">
        <v>0</v>
      </c>
      <c r="BG36">
        <v>0</v>
      </c>
      <c r="BH36">
        <v>10028.1</v>
      </c>
      <c r="BI36">
        <v>0</v>
      </c>
      <c r="BJ36">
        <v>157.316</v>
      </c>
      <c r="BK36">
        <v>0.275391</v>
      </c>
      <c r="BL36">
        <v>404.35300000000001</v>
      </c>
      <c r="BM36">
        <v>403.43799999999999</v>
      </c>
      <c r="BN36">
        <v>1.5598000000000001</v>
      </c>
      <c r="BO36">
        <v>399.82400000000001</v>
      </c>
      <c r="BP36">
        <v>8.9582800000000002</v>
      </c>
      <c r="BQ36">
        <v>1.0657000000000001</v>
      </c>
      <c r="BR36">
        <v>0.90765799999999996</v>
      </c>
      <c r="BS36">
        <v>7.84694</v>
      </c>
      <c r="BT36">
        <v>5.51274</v>
      </c>
      <c r="BU36">
        <v>19.9117</v>
      </c>
      <c r="BV36">
        <v>0.89989699999999995</v>
      </c>
      <c r="BW36">
        <v>0.100103</v>
      </c>
      <c r="BX36">
        <v>0</v>
      </c>
      <c r="BY36">
        <v>2.0305</v>
      </c>
      <c r="BZ36">
        <v>0</v>
      </c>
      <c r="CA36">
        <v>625.97500000000002</v>
      </c>
      <c r="CB36">
        <v>153.703</v>
      </c>
      <c r="CC36">
        <v>32.875</v>
      </c>
      <c r="CD36">
        <v>38.311999999999998</v>
      </c>
      <c r="CE36">
        <v>35.811999999999998</v>
      </c>
      <c r="CF36">
        <v>36.5</v>
      </c>
      <c r="CG36">
        <v>33.686999999999998</v>
      </c>
      <c r="CH36">
        <v>17.920000000000002</v>
      </c>
      <c r="CI36">
        <v>1.99</v>
      </c>
      <c r="CJ36">
        <v>0</v>
      </c>
      <c r="CK36">
        <v>1689816748.2</v>
      </c>
      <c r="CL36">
        <v>0</v>
      </c>
      <c r="CM36">
        <v>1689815596</v>
      </c>
      <c r="CN36" t="s">
        <v>353</v>
      </c>
      <c r="CO36">
        <v>1689815596</v>
      </c>
      <c r="CP36">
        <v>1689815594</v>
      </c>
      <c r="CQ36">
        <v>66</v>
      </c>
      <c r="CR36">
        <v>-1.7000000000000001E-2</v>
      </c>
      <c r="CS36">
        <v>1E-3</v>
      </c>
      <c r="CT36">
        <v>-3.6960000000000002</v>
      </c>
      <c r="CU36">
        <v>-0.24099999999999999</v>
      </c>
      <c r="CV36">
        <v>416</v>
      </c>
      <c r="CW36">
        <v>9</v>
      </c>
      <c r="CX36">
        <v>0.1</v>
      </c>
      <c r="CY36">
        <v>0.05</v>
      </c>
      <c r="CZ36">
        <v>-0.73190304956198804</v>
      </c>
      <c r="DA36">
        <v>-0.22456730433018099</v>
      </c>
      <c r="DB36">
        <v>6.1358631491673803E-2</v>
      </c>
      <c r="DC36">
        <v>1</v>
      </c>
      <c r="DD36">
        <v>399.95945</v>
      </c>
      <c r="DE36">
        <v>-0.29075187969924199</v>
      </c>
      <c r="DF36">
        <v>4.2673733138778501E-2</v>
      </c>
      <c r="DG36">
        <v>-1</v>
      </c>
      <c r="DH36">
        <v>19.96922</v>
      </c>
      <c r="DI36">
        <v>0.56574104991244201</v>
      </c>
      <c r="DJ36">
        <v>0.13003264820805599</v>
      </c>
      <c r="DK36">
        <v>1</v>
      </c>
      <c r="DL36">
        <v>2</v>
      </c>
      <c r="DM36">
        <v>2</v>
      </c>
      <c r="DN36" t="s">
        <v>354</v>
      </c>
      <c r="DO36">
        <v>3.2361399999999998</v>
      </c>
      <c r="DP36">
        <v>2.7919100000000001</v>
      </c>
      <c r="DQ36">
        <v>9.78459E-2</v>
      </c>
      <c r="DR36">
        <v>9.6632399999999993E-2</v>
      </c>
      <c r="DS36">
        <v>6.7912600000000004E-2</v>
      </c>
      <c r="DT36">
        <v>5.8246699999999998E-2</v>
      </c>
      <c r="DU36">
        <v>26236.799999999999</v>
      </c>
      <c r="DV36">
        <v>27763.200000000001</v>
      </c>
      <c r="DW36">
        <v>27227.1</v>
      </c>
      <c r="DX36">
        <v>28854.9</v>
      </c>
      <c r="DY36">
        <v>33458.699999999997</v>
      </c>
      <c r="DZ36">
        <v>36193.199999999997</v>
      </c>
      <c r="EA36">
        <v>36391.800000000003</v>
      </c>
      <c r="EB36">
        <v>39106.699999999997</v>
      </c>
      <c r="EC36">
        <v>2.2414000000000001</v>
      </c>
      <c r="ED36">
        <v>1.6532</v>
      </c>
      <c r="EE36">
        <v>-1.6346599999999999E-2</v>
      </c>
      <c r="EF36">
        <v>0</v>
      </c>
      <c r="EG36">
        <v>20.259799999999998</v>
      </c>
      <c r="EH36">
        <v>999.9</v>
      </c>
      <c r="EI36">
        <v>46.637</v>
      </c>
      <c r="EJ36">
        <v>27.875</v>
      </c>
      <c r="EK36">
        <v>17.338999999999999</v>
      </c>
      <c r="EL36">
        <v>61.951900000000002</v>
      </c>
      <c r="EM36">
        <v>35.500799999999998</v>
      </c>
      <c r="EN36">
        <v>1</v>
      </c>
      <c r="EO36">
        <v>-0.113979</v>
      </c>
      <c r="EP36">
        <v>2.67815</v>
      </c>
      <c r="EQ36">
        <v>19.852699999999999</v>
      </c>
      <c r="ER36">
        <v>5.2168400000000004</v>
      </c>
      <c r="ES36">
        <v>11.9315</v>
      </c>
      <c r="ET36">
        <v>4.95505</v>
      </c>
      <c r="EU36">
        <v>3.2970799999999998</v>
      </c>
      <c r="EV36">
        <v>70.400000000000006</v>
      </c>
      <c r="EW36">
        <v>132.5</v>
      </c>
      <c r="EX36">
        <v>4883.3999999999996</v>
      </c>
      <c r="EY36">
        <v>9999</v>
      </c>
      <c r="EZ36">
        <v>1.84985</v>
      </c>
      <c r="FA36">
        <v>1.849</v>
      </c>
      <c r="FB36">
        <v>1.8546899999999999</v>
      </c>
      <c r="FC36">
        <v>1.8587199999999999</v>
      </c>
      <c r="FD36">
        <v>1.8534900000000001</v>
      </c>
      <c r="FE36">
        <v>1.8535200000000001</v>
      </c>
      <c r="FF36">
        <v>1.8535200000000001</v>
      </c>
      <c r="FG36">
        <v>1.8533299999999999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-3.6960000000000002</v>
      </c>
      <c r="FV36">
        <v>-0.24129999999999999</v>
      </c>
      <c r="FW36">
        <v>-3.6958181818181401</v>
      </c>
      <c r="FX36">
        <v>0</v>
      </c>
      <c r="FY36">
        <v>0</v>
      </c>
      <c r="FZ36">
        <v>0</v>
      </c>
      <c r="GA36">
        <v>-0.24131090909090999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19.100000000000001</v>
      </c>
      <c r="GJ36">
        <v>19.100000000000001</v>
      </c>
      <c r="GK36">
        <v>1.02783</v>
      </c>
      <c r="GL36">
        <v>2.5830099999999998</v>
      </c>
      <c r="GM36">
        <v>1.4489700000000001</v>
      </c>
      <c r="GN36">
        <v>2.2961399999999998</v>
      </c>
      <c r="GO36">
        <v>1.5466299999999999</v>
      </c>
      <c r="GP36">
        <v>2.4011200000000001</v>
      </c>
      <c r="GQ36">
        <v>29.772400000000001</v>
      </c>
      <c r="GR36">
        <v>14.552300000000001</v>
      </c>
      <c r="GS36">
        <v>18</v>
      </c>
      <c r="GT36">
        <v>623.46299999999997</v>
      </c>
      <c r="GU36">
        <v>358.524</v>
      </c>
      <c r="GV36">
        <v>17.911300000000001</v>
      </c>
      <c r="GW36">
        <v>25.722300000000001</v>
      </c>
      <c r="GX36">
        <v>30</v>
      </c>
      <c r="GY36">
        <v>25.674700000000001</v>
      </c>
      <c r="GZ36">
        <v>25.658899999999999</v>
      </c>
      <c r="HA36">
        <v>20.579799999999999</v>
      </c>
      <c r="HB36">
        <v>50</v>
      </c>
      <c r="HC36">
        <v>-30</v>
      </c>
      <c r="HD36">
        <v>17.9194</v>
      </c>
      <c r="HE36">
        <v>399.85500000000002</v>
      </c>
      <c r="HF36">
        <v>0</v>
      </c>
      <c r="HG36">
        <v>100.26900000000001</v>
      </c>
      <c r="HH36">
        <v>95.080399999999997</v>
      </c>
    </row>
    <row r="37" spans="1:216" x14ac:dyDescent="0.2">
      <c r="A37">
        <v>19</v>
      </c>
      <c r="B37">
        <v>1689816800</v>
      </c>
      <c r="C37">
        <v>1098</v>
      </c>
      <c r="D37" t="s">
        <v>392</v>
      </c>
      <c r="E37" t="s">
        <v>393</v>
      </c>
      <c r="F37" t="s">
        <v>348</v>
      </c>
      <c r="G37" t="s">
        <v>396</v>
      </c>
      <c r="H37" t="s">
        <v>349</v>
      </c>
      <c r="I37" t="s">
        <v>350</v>
      </c>
      <c r="J37" t="s">
        <v>351</v>
      </c>
      <c r="K37" t="s">
        <v>352</v>
      </c>
      <c r="L37">
        <v>1689816800</v>
      </c>
      <c r="M37">
        <f t="shared" si="0"/>
        <v>1.5546600174880163E-3</v>
      </c>
      <c r="N37">
        <f t="shared" si="1"/>
        <v>1.5546600174880163</v>
      </c>
      <c r="O37">
        <f t="shared" si="2"/>
        <v>-1.9051293026237492</v>
      </c>
      <c r="P37">
        <f t="shared" si="3"/>
        <v>400.10599999999999</v>
      </c>
      <c r="Q37">
        <f t="shared" si="4"/>
        <v>416.88767929320562</v>
      </c>
      <c r="R37">
        <f t="shared" si="5"/>
        <v>42.259935358216971</v>
      </c>
      <c r="S37">
        <f t="shared" si="6"/>
        <v>40.558775267960606</v>
      </c>
      <c r="T37">
        <f t="shared" si="7"/>
        <v>0.12349722113506913</v>
      </c>
      <c r="U37">
        <f t="shared" si="8"/>
        <v>2.9501610188820218</v>
      </c>
      <c r="V37">
        <f t="shared" si="9"/>
        <v>0.1206954296279478</v>
      </c>
      <c r="W37">
        <f t="shared" si="10"/>
        <v>7.5681079143799457E-2</v>
      </c>
      <c r="X37">
        <f t="shared" si="11"/>
        <v>0</v>
      </c>
      <c r="Y37">
        <f t="shared" si="12"/>
        <v>20.051858010023761</v>
      </c>
      <c r="Z37">
        <f t="shared" si="13"/>
        <v>19.999700000000001</v>
      </c>
      <c r="AA37">
        <f t="shared" si="14"/>
        <v>2.3465695002621203</v>
      </c>
      <c r="AB37">
        <f t="shared" si="15"/>
        <v>44.033605834813798</v>
      </c>
      <c r="AC37">
        <f t="shared" si="16"/>
        <v>1.0627942783709299</v>
      </c>
      <c r="AD37">
        <f t="shared" si="17"/>
        <v>2.4135981104019981</v>
      </c>
      <c r="AE37">
        <f t="shared" si="18"/>
        <v>1.2837752218911904</v>
      </c>
      <c r="AF37">
        <f t="shared" si="19"/>
        <v>-68.560506771221512</v>
      </c>
      <c r="AG37">
        <f t="shared" si="20"/>
        <v>72.462761235245296</v>
      </c>
      <c r="AH37">
        <f t="shared" si="21"/>
        <v>4.9498805844742302</v>
      </c>
      <c r="AI37">
        <f t="shared" si="22"/>
        <v>8.8521350484980132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54697.208982602941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1689816800</v>
      </c>
      <c r="AT37">
        <v>400.10599999999999</v>
      </c>
      <c r="AU37">
        <v>398.82299999999998</v>
      </c>
      <c r="AV37">
        <v>10.484299999999999</v>
      </c>
      <c r="AW37">
        <v>8.9460599999999992</v>
      </c>
      <c r="AX37">
        <v>403.80200000000002</v>
      </c>
      <c r="AY37">
        <v>10.7256</v>
      </c>
      <c r="AZ37">
        <v>600.04700000000003</v>
      </c>
      <c r="BA37">
        <v>101.319</v>
      </c>
      <c r="BB37">
        <v>5.1075099999999998E-2</v>
      </c>
      <c r="BC37">
        <v>20.455300000000001</v>
      </c>
      <c r="BD37">
        <v>19.999700000000001</v>
      </c>
      <c r="BE37">
        <v>999.9</v>
      </c>
      <c r="BF37">
        <v>0</v>
      </c>
      <c r="BG37">
        <v>0</v>
      </c>
      <c r="BH37">
        <v>9986.25</v>
      </c>
      <c r="BI37">
        <v>0</v>
      </c>
      <c r="BJ37">
        <v>156.94900000000001</v>
      </c>
      <c r="BK37">
        <v>1.28241</v>
      </c>
      <c r="BL37">
        <v>404.34500000000003</v>
      </c>
      <c r="BM37">
        <v>402.42399999999998</v>
      </c>
      <c r="BN37">
        <v>1.53826</v>
      </c>
      <c r="BO37">
        <v>398.82299999999998</v>
      </c>
      <c r="BP37">
        <v>8.9460599999999992</v>
      </c>
      <c r="BQ37">
        <v>1.06226</v>
      </c>
      <c r="BR37">
        <v>0.90640799999999999</v>
      </c>
      <c r="BS37">
        <v>7.7995700000000001</v>
      </c>
      <c r="BT37">
        <v>5.4928900000000001</v>
      </c>
      <c r="BU37">
        <v>0</v>
      </c>
      <c r="BV37">
        <v>0</v>
      </c>
      <c r="BW37">
        <v>0</v>
      </c>
      <c r="BX37">
        <v>0</v>
      </c>
      <c r="BY37">
        <v>0.67</v>
      </c>
      <c r="BZ37">
        <v>0</v>
      </c>
      <c r="CA37">
        <v>466.98</v>
      </c>
      <c r="CB37">
        <v>4.12</v>
      </c>
      <c r="CC37">
        <v>32.625</v>
      </c>
      <c r="CD37">
        <v>38.061999999999998</v>
      </c>
      <c r="CE37">
        <v>35.561999999999998</v>
      </c>
      <c r="CF37">
        <v>36.375</v>
      </c>
      <c r="CG37">
        <v>33.436999999999998</v>
      </c>
      <c r="CH37">
        <v>0</v>
      </c>
      <c r="CI37">
        <v>0</v>
      </c>
      <c r="CJ37">
        <v>0</v>
      </c>
      <c r="CK37">
        <v>1689816809.3</v>
      </c>
      <c r="CL37">
        <v>0</v>
      </c>
      <c r="CM37">
        <v>1689815596</v>
      </c>
      <c r="CN37" t="s">
        <v>353</v>
      </c>
      <c r="CO37">
        <v>1689815596</v>
      </c>
      <c r="CP37">
        <v>1689815594</v>
      </c>
      <c r="CQ37">
        <v>66</v>
      </c>
      <c r="CR37">
        <v>-1.7000000000000001E-2</v>
      </c>
      <c r="CS37">
        <v>1E-3</v>
      </c>
      <c r="CT37">
        <v>-3.6960000000000002</v>
      </c>
      <c r="CU37">
        <v>-0.24099999999999999</v>
      </c>
      <c r="CV37">
        <v>416</v>
      </c>
      <c r="CW37">
        <v>9</v>
      </c>
      <c r="CX37">
        <v>0.1</v>
      </c>
      <c r="CY37">
        <v>0.05</v>
      </c>
      <c r="CZ37">
        <v>-1.80784479277676</v>
      </c>
      <c r="DA37">
        <v>-0.46348298955447198</v>
      </c>
      <c r="DB37">
        <v>6.1038061031346097E-2</v>
      </c>
      <c r="DC37">
        <v>1</v>
      </c>
      <c r="DD37">
        <v>398.94904761904797</v>
      </c>
      <c r="DE37">
        <v>-0.655792207792666</v>
      </c>
      <c r="DF37">
        <v>7.3266295889577601E-2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3.2361399999999998</v>
      </c>
      <c r="DP37">
        <v>2.79114</v>
      </c>
      <c r="DQ37">
        <v>9.7846299999999997E-2</v>
      </c>
      <c r="DR37">
        <v>9.6446100000000007E-2</v>
      </c>
      <c r="DS37">
        <v>6.7750299999999999E-2</v>
      </c>
      <c r="DT37">
        <v>5.8185300000000002E-2</v>
      </c>
      <c r="DU37">
        <v>26235.9</v>
      </c>
      <c r="DV37">
        <v>27769.1</v>
      </c>
      <c r="DW37">
        <v>27226.2</v>
      </c>
      <c r="DX37">
        <v>28855</v>
      </c>
      <c r="DY37">
        <v>33463.599999999999</v>
      </c>
      <c r="DZ37">
        <v>36195.5</v>
      </c>
      <c r="EA37">
        <v>36390.800000000003</v>
      </c>
      <c r="EB37">
        <v>39106.6</v>
      </c>
      <c r="EC37">
        <v>2.2416499999999999</v>
      </c>
      <c r="ED37">
        <v>1.6535200000000001</v>
      </c>
      <c r="EE37">
        <v>-1.5675999999999999E-2</v>
      </c>
      <c r="EF37">
        <v>0</v>
      </c>
      <c r="EG37">
        <v>20.259</v>
      </c>
      <c r="EH37">
        <v>999.9</v>
      </c>
      <c r="EI37">
        <v>46.618000000000002</v>
      </c>
      <c r="EJ37">
        <v>27.855</v>
      </c>
      <c r="EK37">
        <v>17.312899999999999</v>
      </c>
      <c r="EL37">
        <v>61.911900000000003</v>
      </c>
      <c r="EM37">
        <v>35.628999999999998</v>
      </c>
      <c r="EN37">
        <v>1</v>
      </c>
      <c r="EO37">
        <v>-0.114131</v>
      </c>
      <c r="EP37">
        <v>2.81542</v>
      </c>
      <c r="EQ37">
        <v>19.841000000000001</v>
      </c>
      <c r="ER37">
        <v>5.2171399999999997</v>
      </c>
      <c r="ES37">
        <v>11.9313</v>
      </c>
      <c r="ET37">
        <v>4.9553500000000001</v>
      </c>
      <c r="EU37">
        <v>3.29705</v>
      </c>
      <c r="EV37">
        <v>70.400000000000006</v>
      </c>
      <c r="EW37">
        <v>132.5</v>
      </c>
      <c r="EX37">
        <v>4884.6000000000004</v>
      </c>
      <c r="EY37">
        <v>9999</v>
      </c>
      <c r="EZ37">
        <v>1.8498399999999999</v>
      </c>
      <c r="FA37">
        <v>1.8490200000000001</v>
      </c>
      <c r="FB37">
        <v>1.8547</v>
      </c>
      <c r="FC37">
        <v>1.85873</v>
      </c>
      <c r="FD37">
        <v>1.8534900000000001</v>
      </c>
      <c r="FE37">
        <v>1.8534999999999999</v>
      </c>
      <c r="FF37">
        <v>1.8534999999999999</v>
      </c>
      <c r="FG37">
        <v>1.8533299999999999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-3.6960000000000002</v>
      </c>
      <c r="FV37">
        <v>-0.24129999999999999</v>
      </c>
      <c r="FW37">
        <v>-3.6958181818181401</v>
      </c>
      <c r="FX37">
        <v>0</v>
      </c>
      <c r="FY37">
        <v>0</v>
      </c>
      <c r="FZ37">
        <v>0</v>
      </c>
      <c r="GA37">
        <v>-0.24131090909090999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20.100000000000001</v>
      </c>
      <c r="GJ37">
        <v>20.100000000000001</v>
      </c>
      <c r="GK37">
        <v>1.02539</v>
      </c>
      <c r="GL37">
        <v>2.5805699999999998</v>
      </c>
      <c r="GM37">
        <v>1.4477500000000001</v>
      </c>
      <c r="GN37">
        <v>2.2961399999999998</v>
      </c>
      <c r="GO37">
        <v>1.5466299999999999</v>
      </c>
      <c r="GP37">
        <v>2.4230999999999998</v>
      </c>
      <c r="GQ37">
        <v>29.708300000000001</v>
      </c>
      <c r="GR37">
        <v>14.5436</v>
      </c>
      <c r="GS37">
        <v>18</v>
      </c>
      <c r="GT37">
        <v>623.61300000000006</v>
      </c>
      <c r="GU37">
        <v>358.709</v>
      </c>
      <c r="GV37">
        <v>17.964600000000001</v>
      </c>
      <c r="GW37">
        <v>25.7166</v>
      </c>
      <c r="GX37">
        <v>30.000299999999999</v>
      </c>
      <c r="GY37">
        <v>25.672499999999999</v>
      </c>
      <c r="GZ37">
        <v>25.658899999999999</v>
      </c>
      <c r="HA37">
        <v>20.538</v>
      </c>
      <c r="HB37">
        <v>50</v>
      </c>
      <c r="HC37">
        <v>-30</v>
      </c>
      <c r="HD37">
        <v>17.944199999999999</v>
      </c>
      <c r="HE37">
        <v>398.86799999999999</v>
      </c>
      <c r="HF37">
        <v>0</v>
      </c>
      <c r="HG37">
        <v>100.26600000000001</v>
      </c>
      <c r="HH37">
        <v>95.080500000000001</v>
      </c>
    </row>
    <row r="38" spans="1:216" x14ac:dyDescent="0.2">
      <c r="A38">
        <v>20</v>
      </c>
      <c r="B38">
        <v>1689816881</v>
      </c>
      <c r="C38">
        <v>1179</v>
      </c>
      <c r="D38" t="s">
        <v>394</v>
      </c>
      <c r="E38" t="s">
        <v>395</v>
      </c>
      <c r="F38" t="s">
        <v>348</v>
      </c>
      <c r="G38" t="s">
        <v>396</v>
      </c>
      <c r="H38" t="s">
        <v>349</v>
      </c>
      <c r="I38" t="s">
        <v>350</v>
      </c>
      <c r="J38" t="s">
        <v>351</v>
      </c>
      <c r="K38" t="s">
        <v>352</v>
      </c>
      <c r="L38">
        <v>1689816881</v>
      </c>
      <c r="M38">
        <f t="shared" si="0"/>
        <v>1.7195918987354313E-3</v>
      </c>
      <c r="N38">
        <f t="shared" si="1"/>
        <v>1.7195918987354313</v>
      </c>
      <c r="O38">
        <f t="shared" si="2"/>
        <v>9.6784686219127689</v>
      </c>
      <c r="P38">
        <f t="shared" si="3"/>
        <v>399.25200000000001</v>
      </c>
      <c r="Q38">
        <f t="shared" si="4"/>
        <v>281.25336595746876</v>
      </c>
      <c r="R38">
        <f t="shared" si="5"/>
        <v>28.511871646684551</v>
      </c>
      <c r="S38">
        <f t="shared" si="6"/>
        <v>40.473904160860805</v>
      </c>
      <c r="T38">
        <f t="shared" si="7"/>
        <v>0.14235169280236712</v>
      </c>
      <c r="U38">
        <f t="shared" si="8"/>
        <v>2.9552770141727303</v>
      </c>
      <c r="V38">
        <f t="shared" si="9"/>
        <v>0.1386491679320552</v>
      </c>
      <c r="W38">
        <f t="shared" si="10"/>
        <v>8.6980366021750868E-2</v>
      </c>
      <c r="X38">
        <f t="shared" si="11"/>
        <v>297.70359599999995</v>
      </c>
      <c r="Y38">
        <f t="shared" si="12"/>
        <v>21.667646320020758</v>
      </c>
      <c r="Z38">
        <f t="shared" si="13"/>
        <v>19.7714</v>
      </c>
      <c r="AA38">
        <f t="shared" si="14"/>
        <v>2.3135993519927163</v>
      </c>
      <c r="AB38">
        <f t="shared" si="15"/>
        <v>44.888079285080885</v>
      </c>
      <c r="AC38">
        <f t="shared" si="16"/>
        <v>1.07733542145992</v>
      </c>
      <c r="AD38">
        <f t="shared" si="17"/>
        <v>2.4000479383799029</v>
      </c>
      <c r="AE38">
        <f t="shared" si="18"/>
        <v>1.2362639305327963</v>
      </c>
      <c r="AF38">
        <f t="shared" si="19"/>
        <v>-75.834002734232513</v>
      </c>
      <c r="AG38">
        <f t="shared" si="20"/>
        <v>94.431864903815267</v>
      </c>
      <c r="AH38">
        <f t="shared" si="21"/>
        <v>6.4288917437921631</v>
      </c>
      <c r="AI38">
        <f t="shared" si="22"/>
        <v>322.73034991337488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54866.908061834634</v>
      </c>
      <c r="AO38">
        <f t="shared" si="26"/>
        <v>1800.01</v>
      </c>
      <c r="AP38">
        <f t="shared" si="27"/>
        <v>1517.4083999999998</v>
      </c>
      <c r="AQ38">
        <f t="shared" si="28"/>
        <v>0.84299998333342585</v>
      </c>
      <c r="AR38">
        <f t="shared" si="29"/>
        <v>0.16538996783351201</v>
      </c>
      <c r="AS38">
        <v>1689816881</v>
      </c>
      <c r="AT38">
        <v>399.25200000000001</v>
      </c>
      <c r="AU38">
        <v>409.61599999999999</v>
      </c>
      <c r="AV38">
        <v>10.6273</v>
      </c>
      <c r="AW38">
        <v>8.9261499999999998</v>
      </c>
      <c r="AX38">
        <v>402.94799999999998</v>
      </c>
      <c r="AY38">
        <v>10.8687</v>
      </c>
      <c r="AZ38">
        <v>600.05899999999997</v>
      </c>
      <c r="BA38">
        <v>101.322</v>
      </c>
      <c r="BB38">
        <v>5.2330399999999999E-2</v>
      </c>
      <c r="BC38">
        <v>20.364100000000001</v>
      </c>
      <c r="BD38">
        <v>19.7714</v>
      </c>
      <c r="BE38">
        <v>999.9</v>
      </c>
      <c r="BF38">
        <v>0</v>
      </c>
      <c r="BG38">
        <v>0</v>
      </c>
      <c r="BH38">
        <v>10015</v>
      </c>
      <c r="BI38">
        <v>0</v>
      </c>
      <c r="BJ38">
        <v>150.18</v>
      </c>
      <c r="BK38">
        <v>-10.3644</v>
      </c>
      <c r="BL38">
        <v>403.54</v>
      </c>
      <c r="BM38">
        <v>413.30599999999998</v>
      </c>
      <c r="BN38">
        <v>1.70119</v>
      </c>
      <c r="BO38">
        <v>409.61599999999999</v>
      </c>
      <c r="BP38">
        <v>8.9261499999999998</v>
      </c>
      <c r="BQ38">
        <v>1.0767899999999999</v>
      </c>
      <c r="BR38">
        <v>0.90441700000000003</v>
      </c>
      <c r="BS38">
        <v>7.9989699999999999</v>
      </c>
      <c r="BT38">
        <v>5.46122</v>
      </c>
      <c r="BU38">
        <v>1800.01</v>
      </c>
      <c r="BV38">
        <v>0.900003</v>
      </c>
      <c r="BW38">
        <v>9.9996799999999997E-2</v>
      </c>
      <c r="BX38">
        <v>0</v>
      </c>
      <c r="BY38">
        <v>1.9061999999999999</v>
      </c>
      <c r="BZ38">
        <v>0</v>
      </c>
      <c r="CA38">
        <v>13602.3</v>
      </c>
      <c r="CB38">
        <v>13895</v>
      </c>
      <c r="CC38">
        <v>34.25</v>
      </c>
      <c r="CD38">
        <v>38.186999999999998</v>
      </c>
      <c r="CE38">
        <v>35.936999999999998</v>
      </c>
      <c r="CF38">
        <v>36.686999999999998</v>
      </c>
      <c r="CG38">
        <v>34.25</v>
      </c>
      <c r="CH38">
        <v>1620.01</v>
      </c>
      <c r="CI38">
        <v>180</v>
      </c>
      <c r="CJ38">
        <v>0</v>
      </c>
      <c r="CK38">
        <v>1689816890.3</v>
      </c>
      <c r="CL38">
        <v>0</v>
      </c>
      <c r="CM38">
        <v>1689815596</v>
      </c>
      <c r="CN38" t="s">
        <v>353</v>
      </c>
      <c r="CO38">
        <v>1689815596</v>
      </c>
      <c r="CP38">
        <v>1689815594</v>
      </c>
      <c r="CQ38">
        <v>66</v>
      </c>
      <c r="CR38">
        <v>-1.7000000000000001E-2</v>
      </c>
      <c r="CS38">
        <v>1E-3</v>
      </c>
      <c r="CT38">
        <v>-3.6960000000000002</v>
      </c>
      <c r="CU38">
        <v>-0.24099999999999999</v>
      </c>
      <c r="CV38">
        <v>416</v>
      </c>
      <c r="CW38">
        <v>9</v>
      </c>
      <c r="CX38">
        <v>0.1</v>
      </c>
      <c r="CY38">
        <v>0.05</v>
      </c>
      <c r="CZ38">
        <v>9.2467912277751605</v>
      </c>
      <c r="DA38">
        <v>1.96267259087395</v>
      </c>
      <c r="DB38">
        <v>0.193153046226335</v>
      </c>
      <c r="DC38">
        <v>1</v>
      </c>
      <c r="DD38">
        <v>409.03300000000002</v>
      </c>
      <c r="DE38">
        <v>3.27015584415639</v>
      </c>
      <c r="DF38">
        <v>0.33264037495110998</v>
      </c>
      <c r="DG38">
        <v>-1</v>
      </c>
      <c r="DH38">
        <v>1799.9366666666699</v>
      </c>
      <c r="DI38">
        <v>-0.206604184240016</v>
      </c>
      <c r="DJ38">
        <v>0.12453086568373301</v>
      </c>
      <c r="DK38">
        <v>1</v>
      </c>
      <c r="DL38">
        <v>2</v>
      </c>
      <c r="DM38">
        <v>2</v>
      </c>
      <c r="DN38" t="s">
        <v>354</v>
      </c>
      <c r="DO38">
        <v>3.2361399999999998</v>
      </c>
      <c r="DP38">
        <v>2.7926500000000001</v>
      </c>
      <c r="DQ38">
        <v>9.7692699999999993E-2</v>
      </c>
      <c r="DR38">
        <v>9.8436300000000004E-2</v>
      </c>
      <c r="DS38">
        <v>6.8437200000000004E-2</v>
      </c>
      <c r="DT38">
        <v>5.8088399999999998E-2</v>
      </c>
      <c r="DU38">
        <v>26245</v>
      </c>
      <c r="DV38">
        <v>27712.2</v>
      </c>
      <c r="DW38">
        <v>27231</v>
      </c>
      <c r="DX38">
        <v>28859.599999999999</v>
      </c>
      <c r="DY38">
        <v>33444.800000000003</v>
      </c>
      <c r="DZ38">
        <v>36205.199999999997</v>
      </c>
      <c r="EA38">
        <v>36397.4</v>
      </c>
      <c r="EB38">
        <v>39113.1</v>
      </c>
      <c r="EC38">
        <v>2.2423700000000002</v>
      </c>
      <c r="ED38">
        <v>1.6534199999999999</v>
      </c>
      <c r="EE38">
        <v>-1.5437599999999999E-2</v>
      </c>
      <c r="EF38">
        <v>0</v>
      </c>
      <c r="EG38">
        <v>20.026800000000001</v>
      </c>
      <c r="EH38">
        <v>999.9</v>
      </c>
      <c r="EI38">
        <v>46.569000000000003</v>
      </c>
      <c r="EJ38">
        <v>27.844999999999999</v>
      </c>
      <c r="EK38">
        <v>17.283999999999999</v>
      </c>
      <c r="EL38">
        <v>62.241900000000001</v>
      </c>
      <c r="EM38">
        <v>35.628999999999998</v>
      </c>
      <c r="EN38">
        <v>1</v>
      </c>
      <c r="EO38">
        <v>-0.121283</v>
      </c>
      <c r="EP38">
        <v>1.31599</v>
      </c>
      <c r="EQ38">
        <v>19.936900000000001</v>
      </c>
      <c r="ER38">
        <v>5.2171399999999997</v>
      </c>
      <c r="ES38">
        <v>11.9321</v>
      </c>
      <c r="ET38">
        <v>4.9557000000000002</v>
      </c>
      <c r="EU38">
        <v>3.2970799999999998</v>
      </c>
      <c r="EV38">
        <v>70.5</v>
      </c>
      <c r="EW38">
        <v>132.5</v>
      </c>
      <c r="EX38">
        <v>4886.5</v>
      </c>
      <c r="EY38">
        <v>9999</v>
      </c>
      <c r="EZ38">
        <v>1.8496300000000001</v>
      </c>
      <c r="FA38">
        <v>1.8487499999999999</v>
      </c>
      <c r="FB38">
        <v>1.8544700000000001</v>
      </c>
      <c r="FC38">
        <v>1.8585199999999999</v>
      </c>
      <c r="FD38">
        <v>1.8532299999999999</v>
      </c>
      <c r="FE38">
        <v>1.85327</v>
      </c>
      <c r="FF38">
        <v>1.85328</v>
      </c>
      <c r="FG38">
        <v>1.8531200000000001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-3.6960000000000002</v>
      </c>
      <c r="FV38">
        <v>-0.2414</v>
      </c>
      <c r="FW38">
        <v>-3.6958181818181401</v>
      </c>
      <c r="FX38">
        <v>0</v>
      </c>
      <c r="FY38">
        <v>0</v>
      </c>
      <c r="FZ38">
        <v>0</v>
      </c>
      <c r="GA38">
        <v>-0.24131090909090999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21.4</v>
      </c>
      <c r="GJ38">
        <v>21.4</v>
      </c>
      <c r="GK38">
        <v>1.0485800000000001</v>
      </c>
      <c r="GL38">
        <v>2.5866699999999998</v>
      </c>
      <c r="GM38">
        <v>1.4477500000000001</v>
      </c>
      <c r="GN38">
        <v>2.2961399999999998</v>
      </c>
      <c r="GO38">
        <v>1.5466299999999999</v>
      </c>
      <c r="GP38">
        <v>2.4072300000000002</v>
      </c>
      <c r="GQ38">
        <v>29.751000000000001</v>
      </c>
      <c r="GR38">
        <v>14.4648</v>
      </c>
      <c r="GS38">
        <v>18</v>
      </c>
      <c r="GT38">
        <v>624.09100000000001</v>
      </c>
      <c r="GU38">
        <v>358.62400000000002</v>
      </c>
      <c r="GV38">
        <v>15.7118</v>
      </c>
      <c r="GW38">
        <v>25.738700000000001</v>
      </c>
      <c r="GX38">
        <v>29.991900000000001</v>
      </c>
      <c r="GY38">
        <v>25.67</v>
      </c>
      <c r="GZ38">
        <v>25.654599999999999</v>
      </c>
      <c r="HA38">
        <v>20.996700000000001</v>
      </c>
      <c r="HB38">
        <v>50</v>
      </c>
      <c r="HC38">
        <v>-30</v>
      </c>
      <c r="HD38">
        <v>16.319600000000001</v>
      </c>
      <c r="HE38">
        <v>410.041</v>
      </c>
      <c r="HF38">
        <v>0</v>
      </c>
      <c r="HG38">
        <v>100.28400000000001</v>
      </c>
      <c r="HH38">
        <v>95.096000000000004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2023-07-19T17:34:43Z</dcterms:created>
  <dcterms:modified xsi:type="dcterms:W3CDTF">2023-07-20T04:54:00Z</dcterms:modified>
</cp:coreProperties>
</file>