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13132E80-0D8A-4042-BB6A-83E74E91F078}" xr6:coauthVersionLast="47" xr6:coauthVersionMax="47" xr10:uidLastSave="{00000000-0000-0000-0000-000000000000}"/>
  <bookViews>
    <workbookView xWindow="240" yWindow="760" windowWidth="20380" windowHeight="145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F36" i="1" s="1"/>
  <c r="AD36" i="1"/>
  <c r="AC36" i="1"/>
  <c r="AB36" i="1"/>
  <c r="X36" i="1"/>
  <c r="U36" i="1"/>
  <c r="S36" i="1"/>
  <c r="P36" i="1"/>
  <c r="AR35" i="1"/>
  <c r="AQ35" i="1"/>
  <c r="AO35" i="1"/>
  <c r="AP35" i="1" s="1"/>
  <c r="AN35" i="1"/>
  <c r="AL35" i="1" s="1"/>
  <c r="N35" i="1" s="1"/>
  <c r="M35" i="1" s="1"/>
  <c r="AD35" i="1"/>
  <c r="AC35" i="1"/>
  <c r="U35" i="1"/>
  <c r="AR34" i="1"/>
  <c r="AQ34" i="1"/>
  <c r="AO34" i="1"/>
  <c r="AN34" i="1"/>
  <c r="AL34" i="1" s="1"/>
  <c r="AD34" i="1"/>
  <c r="AC34" i="1"/>
  <c r="AB34" i="1"/>
  <c r="U34" i="1"/>
  <c r="AR33" i="1"/>
  <c r="AQ33" i="1"/>
  <c r="AO33" i="1"/>
  <c r="AP33" i="1" s="1"/>
  <c r="AN33" i="1"/>
  <c r="AM33" i="1"/>
  <c r="AL33" i="1"/>
  <c r="AD33" i="1"/>
  <c r="AC33" i="1"/>
  <c r="AB33" i="1" s="1"/>
  <c r="U33" i="1"/>
  <c r="S33" i="1"/>
  <c r="AR32" i="1"/>
  <c r="AQ32" i="1"/>
  <c r="AP32" i="1"/>
  <c r="AO32" i="1"/>
  <c r="AN32" i="1"/>
  <c r="AL32" i="1"/>
  <c r="N32" i="1" s="1"/>
  <c r="M32" i="1" s="1"/>
  <c r="Y32" i="1" s="1"/>
  <c r="Z32" i="1" s="1"/>
  <c r="AD32" i="1"/>
  <c r="AC32" i="1"/>
  <c r="AB32" i="1"/>
  <c r="X32" i="1"/>
  <c r="U32" i="1"/>
  <c r="S32" i="1"/>
  <c r="P32" i="1"/>
  <c r="AR31" i="1"/>
  <c r="AQ31" i="1"/>
  <c r="AP31" i="1" s="1"/>
  <c r="AO31" i="1"/>
  <c r="AN31" i="1"/>
  <c r="AL31" i="1" s="1"/>
  <c r="AD31" i="1"/>
  <c r="AC31" i="1"/>
  <c r="AB31" i="1" s="1"/>
  <c r="X31" i="1"/>
  <c r="U31" i="1"/>
  <c r="P31" i="1"/>
  <c r="O31" i="1"/>
  <c r="N31" i="1"/>
  <c r="M31" i="1" s="1"/>
  <c r="AR30" i="1"/>
  <c r="AQ30" i="1"/>
  <c r="AO30" i="1"/>
  <c r="AN30" i="1"/>
  <c r="AL30" i="1"/>
  <c r="N30" i="1" s="1"/>
  <c r="M30" i="1" s="1"/>
  <c r="AD30" i="1"/>
  <c r="AB30" i="1" s="1"/>
  <c r="AC30" i="1"/>
  <c r="U30" i="1"/>
  <c r="O30" i="1"/>
  <c r="AR29" i="1"/>
  <c r="AQ29" i="1"/>
  <c r="AO29" i="1"/>
  <c r="AP29" i="1" s="1"/>
  <c r="AN29" i="1"/>
  <c r="AL29" i="1"/>
  <c r="AD29" i="1"/>
  <c r="AC29" i="1"/>
  <c r="AB29" i="1"/>
  <c r="U29" i="1"/>
  <c r="AR28" i="1"/>
  <c r="AQ28" i="1"/>
  <c r="AP28" i="1"/>
  <c r="AO28" i="1"/>
  <c r="AN28" i="1"/>
  <c r="AL28" i="1"/>
  <c r="P28" i="1" s="1"/>
  <c r="AD28" i="1"/>
  <c r="AC28" i="1"/>
  <c r="AB28" i="1"/>
  <c r="X28" i="1"/>
  <c r="U28" i="1"/>
  <c r="S28" i="1"/>
  <c r="AR27" i="1"/>
  <c r="AQ27" i="1"/>
  <c r="AO27" i="1"/>
  <c r="X27" i="1" s="1"/>
  <c r="AN27" i="1"/>
  <c r="AL27" i="1" s="1"/>
  <c r="AD27" i="1"/>
  <c r="AC27" i="1"/>
  <c r="AB27" i="1" s="1"/>
  <c r="U27" i="1"/>
  <c r="P27" i="1"/>
  <c r="O27" i="1"/>
  <c r="AR26" i="1"/>
  <c r="AQ26" i="1"/>
  <c r="AO26" i="1"/>
  <c r="AP26" i="1" s="1"/>
  <c r="AN26" i="1"/>
  <c r="AL26" i="1" s="1"/>
  <c r="AD26" i="1"/>
  <c r="AC26" i="1"/>
  <c r="AB26" i="1"/>
  <c r="X26" i="1"/>
  <c r="U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P24" i="1"/>
  <c r="AO24" i="1"/>
  <c r="AN24" i="1"/>
  <c r="AL24" i="1"/>
  <c r="AD24" i="1"/>
  <c r="AC24" i="1"/>
  <c r="AB24" i="1"/>
  <c r="X24" i="1"/>
  <c r="U24" i="1"/>
  <c r="S24" i="1"/>
  <c r="AR23" i="1"/>
  <c r="AQ23" i="1"/>
  <c r="AO23" i="1"/>
  <c r="AP23" i="1" s="1"/>
  <c r="AN23" i="1"/>
  <c r="AL23" i="1" s="1"/>
  <c r="O23" i="1" s="1"/>
  <c r="AD23" i="1"/>
  <c r="AC23" i="1"/>
  <c r="AB23" i="1" s="1"/>
  <c r="X23" i="1"/>
  <c r="U23" i="1"/>
  <c r="N23" i="1"/>
  <c r="M23" i="1" s="1"/>
  <c r="AF23" i="1" s="1"/>
  <c r="AR22" i="1"/>
  <c r="AQ22" i="1"/>
  <c r="AP22" i="1"/>
  <c r="AO22" i="1"/>
  <c r="AN22" i="1"/>
  <c r="AL22" i="1"/>
  <c r="S22" i="1" s="1"/>
  <c r="AD22" i="1"/>
  <c r="AC22" i="1"/>
  <c r="AB22" i="1" s="1"/>
  <c r="X22" i="1"/>
  <c r="U22" i="1"/>
  <c r="AR21" i="1"/>
  <c r="AQ21" i="1"/>
  <c r="AO21" i="1"/>
  <c r="AP21" i="1" s="1"/>
  <c r="AN21" i="1"/>
  <c r="AL21" i="1" s="1"/>
  <c r="AD21" i="1"/>
  <c r="AC21" i="1"/>
  <c r="AB21" i="1"/>
  <c r="U21" i="1"/>
  <c r="AR20" i="1"/>
  <c r="AQ20" i="1"/>
  <c r="AP20" i="1" s="1"/>
  <c r="AO20" i="1"/>
  <c r="AN20" i="1"/>
  <c r="AL20" i="1"/>
  <c r="AD20" i="1"/>
  <c r="AC20" i="1"/>
  <c r="AB20" i="1"/>
  <c r="X20" i="1"/>
  <c r="U20" i="1"/>
  <c r="P20" i="1"/>
  <c r="AR19" i="1"/>
  <c r="AQ19" i="1"/>
  <c r="AP19" i="1"/>
  <c r="AO19" i="1"/>
  <c r="AN19" i="1"/>
  <c r="AL19" i="1" s="1"/>
  <c r="AD19" i="1"/>
  <c r="AC19" i="1"/>
  <c r="AB19" i="1" s="1"/>
  <c r="X19" i="1"/>
  <c r="U19" i="1"/>
  <c r="O19" i="1"/>
  <c r="N19" i="1"/>
  <c r="M19" i="1" s="1"/>
  <c r="AF19" i="1" s="1"/>
  <c r="Y19" i="1" l="1"/>
  <c r="Z19" i="1" s="1"/>
  <c r="Y23" i="1"/>
  <c r="Z23" i="1" s="1"/>
  <c r="V23" i="1" s="1"/>
  <c r="T23" i="1" s="1"/>
  <c r="W23" i="1" s="1"/>
  <c r="Y36" i="1"/>
  <c r="Z36" i="1" s="1"/>
  <c r="AF30" i="1"/>
  <c r="S26" i="1"/>
  <c r="N26" i="1"/>
  <c r="M26" i="1" s="1"/>
  <c r="Y26" i="1" s="1"/>
  <c r="Z26" i="1" s="1"/>
  <c r="AG26" i="1" s="1"/>
  <c r="AM26" i="1"/>
  <c r="P26" i="1"/>
  <c r="O26" i="1"/>
  <c r="P25" i="1"/>
  <c r="O25" i="1"/>
  <c r="N25" i="1"/>
  <c r="M25" i="1" s="1"/>
  <c r="AM25" i="1"/>
  <c r="S25" i="1"/>
  <c r="AH32" i="1"/>
  <c r="AA32" i="1"/>
  <c r="AE32" i="1" s="1"/>
  <c r="AG32" i="1"/>
  <c r="P34" i="1"/>
  <c r="S34" i="1"/>
  <c r="AM34" i="1"/>
  <c r="O34" i="1"/>
  <c r="N34" i="1"/>
  <c r="M34" i="1" s="1"/>
  <c r="AA36" i="1"/>
  <c r="AE36" i="1" s="1"/>
  <c r="AH36" i="1"/>
  <c r="AG36" i="1"/>
  <c r="AF35" i="1"/>
  <c r="AA19" i="1"/>
  <c r="AE19" i="1" s="1"/>
  <c r="AG19" i="1"/>
  <c r="AH19" i="1"/>
  <c r="V19" i="1"/>
  <c r="T19" i="1" s="1"/>
  <c r="W19" i="1" s="1"/>
  <c r="P21" i="1"/>
  <c r="O21" i="1"/>
  <c r="AM21" i="1"/>
  <c r="S21" i="1"/>
  <c r="N21" i="1"/>
  <c r="M21" i="1" s="1"/>
  <c r="AP27" i="1"/>
  <c r="N24" i="1"/>
  <c r="M24" i="1" s="1"/>
  <c r="AM24" i="1"/>
  <c r="O24" i="1"/>
  <c r="S27" i="1"/>
  <c r="AM27" i="1"/>
  <c r="Y31" i="1"/>
  <c r="Z31" i="1" s="1"/>
  <c r="V31" i="1" s="1"/>
  <c r="T31" i="1" s="1"/>
  <c r="W31" i="1" s="1"/>
  <c r="Q31" i="1" s="1"/>
  <c r="R31" i="1" s="1"/>
  <c r="S23" i="1"/>
  <c r="AM23" i="1"/>
  <c r="N20" i="1"/>
  <c r="M20" i="1" s="1"/>
  <c r="AM20" i="1"/>
  <c r="O20" i="1"/>
  <c r="X35" i="1"/>
  <c r="P38" i="1"/>
  <c r="O38" i="1"/>
  <c r="N38" i="1"/>
  <c r="M38" i="1" s="1"/>
  <c r="AM38" i="1"/>
  <c r="S38" i="1"/>
  <c r="AP34" i="1"/>
  <c r="X34" i="1"/>
  <c r="S19" i="1"/>
  <c r="AM19" i="1"/>
  <c r="S20" i="1"/>
  <c r="AF31" i="1"/>
  <c r="P29" i="1"/>
  <c r="O29" i="1"/>
  <c r="S35" i="1"/>
  <c r="AM35" i="1"/>
  <c r="P19" i="1"/>
  <c r="N22" i="1"/>
  <c r="M22" i="1" s="1"/>
  <c r="Y22" i="1" s="1"/>
  <c r="Z22" i="1" s="1"/>
  <c r="N29" i="1"/>
  <c r="M29" i="1" s="1"/>
  <c r="AP30" i="1"/>
  <c r="X30" i="1"/>
  <c r="P33" i="1"/>
  <c r="N33" i="1"/>
  <c r="M33" i="1" s="1"/>
  <c r="O33" i="1"/>
  <c r="O35" i="1"/>
  <c r="AB35" i="1"/>
  <c r="P30" i="1"/>
  <c r="S30" i="1"/>
  <c r="V32" i="1"/>
  <c r="T32" i="1" s="1"/>
  <c r="W32" i="1" s="1"/>
  <c r="O22" i="1"/>
  <c r="AM29" i="1"/>
  <c r="AM22" i="1"/>
  <c r="P23" i="1"/>
  <c r="AM30" i="1"/>
  <c r="N28" i="1"/>
  <c r="M28" i="1" s="1"/>
  <c r="AM28" i="1"/>
  <c r="O28" i="1"/>
  <c r="S31" i="1"/>
  <c r="AM31" i="1"/>
  <c r="P35" i="1"/>
  <c r="P22" i="1"/>
  <c r="P24" i="1"/>
  <c r="N27" i="1"/>
  <c r="M27" i="1" s="1"/>
  <c r="Y27" i="1" s="1"/>
  <c r="Z27" i="1" s="1"/>
  <c r="S29" i="1"/>
  <c r="AF32" i="1"/>
  <c r="V36" i="1"/>
  <c r="T36" i="1" s="1"/>
  <c r="W36" i="1" s="1"/>
  <c r="Q36" i="1" s="1"/>
  <c r="R36" i="1" s="1"/>
  <c r="O32" i="1"/>
  <c r="O36" i="1"/>
  <c r="AM37" i="1"/>
  <c r="N37" i="1"/>
  <c r="M37" i="1" s="1"/>
  <c r="X38" i="1"/>
  <c r="AM32" i="1"/>
  <c r="AM36" i="1"/>
  <c r="O37" i="1"/>
  <c r="X21" i="1"/>
  <c r="X25" i="1"/>
  <c r="X29" i="1"/>
  <c r="X33" i="1"/>
  <c r="X37" i="1"/>
  <c r="AI36" i="1" l="1"/>
  <c r="AG23" i="1"/>
  <c r="AH23" i="1"/>
  <c r="AI23" i="1" s="1"/>
  <c r="Q19" i="1"/>
  <c r="R19" i="1" s="1"/>
  <c r="AA23" i="1"/>
  <c r="AE23" i="1" s="1"/>
  <c r="AI19" i="1"/>
  <c r="Y37" i="1"/>
  <c r="Z37" i="1" s="1"/>
  <c r="V37" i="1" s="1"/>
  <c r="T37" i="1" s="1"/>
  <c r="W37" i="1" s="1"/>
  <c r="Q37" i="1" s="1"/>
  <c r="R37" i="1" s="1"/>
  <c r="Y38" i="1"/>
  <c r="Z38" i="1" s="1"/>
  <c r="Y30" i="1"/>
  <c r="Z30" i="1" s="1"/>
  <c r="Y21" i="1"/>
  <c r="Z21" i="1" s="1"/>
  <c r="AF28" i="1"/>
  <c r="AF33" i="1"/>
  <c r="Y28" i="1"/>
  <c r="Z28" i="1" s="1"/>
  <c r="Q23" i="1"/>
  <c r="R23" i="1" s="1"/>
  <c r="V20" i="1"/>
  <c r="T20" i="1" s="1"/>
  <c r="W20" i="1" s="1"/>
  <c r="Q20" i="1" s="1"/>
  <c r="R20" i="1" s="1"/>
  <c r="AF20" i="1"/>
  <c r="Y20" i="1"/>
  <c r="Z20" i="1" s="1"/>
  <c r="AF25" i="1"/>
  <c r="AF26" i="1"/>
  <c r="V26" i="1"/>
  <c r="T26" i="1" s="1"/>
  <c r="W26" i="1" s="1"/>
  <c r="Q26" i="1" s="1"/>
  <c r="R26" i="1" s="1"/>
  <c r="AF38" i="1"/>
  <c r="V38" i="1"/>
  <c r="T38" i="1" s="1"/>
  <c r="W38" i="1" s="1"/>
  <c r="Q38" i="1" s="1"/>
  <c r="R38" i="1" s="1"/>
  <c r="Y33" i="1"/>
  <c r="Z33" i="1" s="1"/>
  <c r="AH22" i="1"/>
  <c r="AA22" i="1"/>
  <c r="AE22" i="1" s="1"/>
  <c r="AH26" i="1"/>
  <c r="AI26" i="1" s="1"/>
  <c r="AA26" i="1"/>
  <c r="AE26" i="1" s="1"/>
  <c r="Y24" i="1"/>
  <c r="Z24" i="1" s="1"/>
  <c r="V24" i="1" s="1"/>
  <c r="T24" i="1" s="1"/>
  <c r="W24" i="1" s="1"/>
  <c r="Q24" i="1" s="1"/>
  <c r="R24" i="1" s="1"/>
  <c r="AF24" i="1"/>
  <c r="AI32" i="1"/>
  <c r="AF37" i="1"/>
  <c r="AF34" i="1"/>
  <c r="AA27" i="1"/>
  <c r="AE27" i="1" s="1"/>
  <c r="AH27" i="1"/>
  <c r="AG27" i="1"/>
  <c r="Y29" i="1"/>
  <c r="Z29" i="1" s="1"/>
  <c r="AF29" i="1"/>
  <c r="V29" i="1"/>
  <c r="T29" i="1" s="1"/>
  <c r="W29" i="1" s="1"/>
  <c r="Q29" i="1" s="1"/>
  <c r="R29" i="1" s="1"/>
  <c r="Y35" i="1"/>
  <c r="Z35" i="1" s="1"/>
  <c r="Y25" i="1"/>
  <c r="Z25" i="1" s="1"/>
  <c r="AF27" i="1"/>
  <c r="V27" i="1"/>
  <c r="T27" i="1" s="1"/>
  <c r="W27" i="1" s="1"/>
  <c r="Q27" i="1" s="1"/>
  <c r="R27" i="1" s="1"/>
  <c r="Q32" i="1"/>
  <c r="R32" i="1" s="1"/>
  <c r="V22" i="1"/>
  <c r="T22" i="1" s="1"/>
  <c r="W22" i="1" s="1"/>
  <c r="Q22" i="1" s="1"/>
  <c r="R22" i="1" s="1"/>
  <c r="AF22" i="1"/>
  <c r="AG22" i="1"/>
  <c r="Y34" i="1"/>
  <c r="Z34" i="1" s="1"/>
  <c r="V34" i="1" s="1"/>
  <c r="T34" i="1" s="1"/>
  <c r="W34" i="1" s="1"/>
  <c r="Q34" i="1" s="1"/>
  <c r="R34" i="1" s="1"/>
  <c r="AH31" i="1"/>
  <c r="AA31" i="1"/>
  <c r="AE31" i="1" s="1"/>
  <c r="AG31" i="1"/>
  <c r="AF21" i="1"/>
  <c r="AI27" i="1" l="1"/>
  <c r="AA33" i="1"/>
  <c r="AE33" i="1" s="1"/>
  <c r="AH33" i="1"/>
  <c r="AG33" i="1"/>
  <c r="AH25" i="1"/>
  <c r="AA25" i="1"/>
  <c r="AE25" i="1" s="1"/>
  <c r="AG25" i="1"/>
  <c r="AH35" i="1"/>
  <c r="AI35" i="1" s="1"/>
  <c r="AA35" i="1"/>
  <c r="AE35" i="1" s="1"/>
  <c r="AG35" i="1"/>
  <c r="V35" i="1"/>
  <c r="T35" i="1" s="1"/>
  <c r="W35" i="1" s="1"/>
  <c r="Q35" i="1" s="1"/>
  <c r="R35" i="1" s="1"/>
  <c r="AH34" i="1"/>
  <c r="AA34" i="1"/>
  <c r="AE34" i="1" s="1"/>
  <c r="AG34" i="1"/>
  <c r="AH24" i="1"/>
  <c r="AG24" i="1"/>
  <c r="AA24" i="1"/>
  <c r="AE24" i="1" s="1"/>
  <c r="AH21" i="1"/>
  <c r="AA21" i="1"/>
  <c r="AE21" i="1" s="1"/>
  <c r="AG21" i="1"/>
  <c r="AH30" i="1"/>
  <c r="AA30" i="1"/>
  <c r="AE30" i="1" s="1"/>
  <c r="AG30" i="1"/>
  <c r="V30" i="1"/>
  <c r="T30" i="1" s="1"/>
  <c r="W30" i="1" s="1"/>
  <c r="Q30" i="1" s="1"/>
  <c r="R30" i="1" s="1"/>
  <c r="V33" i="1"/>
  <c r="T33" i="1" s="1"/>
  <c r="W33" i="1" s="1"/>
  <c r="Q33" i="1" s="1"/>
  <c r="R33" i="1" s="1"/>
  <c r="V21" i="1"/>
  <c r="T21" i="1" s="1"/>
  <c r="W21" i="1" s="1"/>
  <c r="Q21" i="1" s="1"/>
  <c r="R21" i="1" s="1"/>
  <c r="AA28" i="1"/>
  <c r="AE28" i="1" s="1"/>
  <c r="AG28" i="1"/>
  <c r="AH28" i="1"/>
  <c r="AI28" i="1" s="1"/>
  <c r="V25" i="1"/>
  <c r="T25" i="1" s="1"/>
  <c r="W25" i="1" s="1"/>
  <c r="Q25" i="1" s="1"/>
  <c r="R25" i="1" s="1"/>
  <c r="AH38" i="1"/>
  <c r="AA38" i="1"/>
  <c r="AE38" i="1" s="1"/>
  <c r="AG38" i="1"/>
  <c r="AI22" i="1"/>
  <c r="AI31" i="1"/>
  <c r="AH29" i="1"/>
  <c r="AA29" i="1"/>
  <c r="AE29" i="1" s="1"/>
  <c r="AG29" i="1"/>
  <c r="AG20" i="1"/>
  <c r="AA20" i="1"/>
  <c r="AE20" i="1" s="1"/>
  <c r="AH20" i="1"/>
  <c r="V28" i="1"/>
  <c r="T28" i="1" s="1"/>
  <c r="W28" i="1" s="1"/>
  <c r="Q28" i="1" s="1"/>
  <c r="R28" i="1" s="1"/>
  <c r="AH37" i="1"/>
  <c r="AA37" i="1"/>
  <c r="AE37" i="1" s="1"/>
  <c r="AG37" i="1"/>
  <c r="AI30" i="1" l="1"/>
  <c r="AI25" i="1"/>
  <c r="AI29" i="1"/>
  <c r="AI34" i="1"/>
  <c r="AI20" i="1"/>
  <c r="AI38" i="1"/>
  <c r="AI24" i="1"/>
  <c r="AI37" i="1"/>
  <c r="AI33" i="1"/>
  <c r="AI21" i="1"/>
</calcChain>
</file>

<file path=xl/sharedStrings.xml><?xml version="1.0" encoding="utf-8"?>
<sst xmlns="http://schemas.openxmlformats.org/spreadsheetml/2006/main" count="1016" uniqueCount="397">
  <si>
    <t>File opened</t>
  </si>
  <si>
    <t>2023-07-19 15:40:45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</si>
  <si>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</si>
  <si>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</si>
  <si>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</si>
  <si>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</si>
  <si>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</si>
  <si>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</si>
  <si>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</si>
  <si>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</si>
  <si>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</si>
  <si>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</si>
  <si>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</si>
  <si>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"0.25022", "flowbzero": "0.36914",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</si>
  <si>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</si>
  <si>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</si>
  <si>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</si>
  <si>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</si>
  <si>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</si>
  <si>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</si>
  <si>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</si>
  <si>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</si>
  <si>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</si>
  <si>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</si>
  <si>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</si>
  <si>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</si>
  <si>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</si>
  <si>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15:40:45</t>
  </si>
  <si>
    <t>Stability Definition:	CO2_r (Meas): Std&lt;0.75 Per=20	A (GasEx): Std&lt;0.2 Per=20	Qin (LeafQ): Per=20</t>
  </si>
  <si>
    <t>15:41:05</t>
  </si>
  <si>
    <t>Stability Definition:	CO2_r (Meas): Std&lt;0.75 Per=20	A (GasEx): Std&lt;0.2 Per=20	Qin (LeafQ): Std&lt;1 Per=20</t>
  </si>
  <si>
    <t>15:41:06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</si>
  <si>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</si>
  <si>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</si>
  <si>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</si>
  <si>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</si>
  <si>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</si>
  <si>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</si>
  <si>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</si>
  <si>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</si>
  <si>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</si>
  <si>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</si>
  <si>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</si>
  <si>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</si>
  <si>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</si>
  <si>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</si>
  <si>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</si>
  <si>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</si>
  <si>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</si>
  <si>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</si>
  <si>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</si>
  <si>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</si>
  <si>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</si>
  <si>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</si>
  <si>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</si>
  <si>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</si>
  <si>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</si>
  <si>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</si>
  <si>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</si>
  <si>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</si>
  <si>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</si>
  <si>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</si>
  <si>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</si>
  <si>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</si>
  <si>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</si>
  <si>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</si>
  <si>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</si>
  <si>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</si>
  <si>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</si>
  <si>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</si>
  <si>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</si>
  <si>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</si>
  <si>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</si>
  <si>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</si>
  <si>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</si>
  <si>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</si>
  <si>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</si>
  <si>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</si>
  <si>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</si>
  <si>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</si>
  <si>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</si>
  <si>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</si>
  <si>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</si>
  <si>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</si>
  <si>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</si>
  <si>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</si>
  <si>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</si>
  <si>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</si>
  <si>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</si>
  <si>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</si>
  <si>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</si>
  <si>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-3.49991 72.9012 374.158 621.594 878.699 1068.97 1282.3 1395.21</t>
  </si>
  <si>
    <t>Fs_true</t>
  </si>
  <si>
    <t>0.212971 100.337 401.724 600.836 803.198 1000.91 1201.56 1401.34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</si>
  <si>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</si>
  <si>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</si>
  <si>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</si>
  <si>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</si>
  <si>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</si>
  <si>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</si>
  <si>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</si>
  <si>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</si>
  <si>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</si>
  <si>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</si>
  <si>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</si>
  <si>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</si>
  <si>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</si>
  <si>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</si>
  <si>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</si>
  <si>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</si>
  <si>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</si>
  <si>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</si>
  <si>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</si>
  <si>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</si>
  <si>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</si>
  <si>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</si>
  <si>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</si>
  <si>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</si>
  <si>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</si>
  <si>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</si>
  <si>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</si>
  <si>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</si>
  <si>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</si>
  <si>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</si>
  <si>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</si>
  <si>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</si>
  <si>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</si>
  <si>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</si>
  <si>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</si>
  <si>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</si>
  <si>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</si>
  <si>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</si>
  <si>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</si>
  <si>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</si>
  <si>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</si>
  <si>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</si>
  <si>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</si>
  <si>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</si>
  <si>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</si>
  <si>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</si>
  <si>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</si>
  <si>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</si>
  <si>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</si>
  <si>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</si>
  <si>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</si>
  <si>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</si>
  <si>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</si>
  <si>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</si>
  <si>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</si>
  <si>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</si>
  <si>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</si>
  <si>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</si>
  <si>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</si>
  <si>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</si>
  <si>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</si>
  <si>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</si>
  <si>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</si>
  <si>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</si>
  <si>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</si>
  <si>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</si>
  <si>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</si>
  <si>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</si>
  <si>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</si>
  <si>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</si>
  <si>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</si>
  <si>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</si>
  <si>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</si>
  <si>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</si>
  <si>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</si>
  <si>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</si>
  <si>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</si>
  <si>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</si>
  <si>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</si>
  <si>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</si>
  <si>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</si>
  <si>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</si>
  <si>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</si>
  <si>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</si>
  <si>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</si>
  <si>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</si>
  <si>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</si>
  <si>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</si>
  <si>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</si>
  <si>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</si>
  <si>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</si>
  <si>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</si>
  <si>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</si>
  <si>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</si>
  <si>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</si>
  <si>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</si>
  <si>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</si>
  <si>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</si>
  <si>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</si>
  <si>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</si>
  <si>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</si>
  <si>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</si>
  <si>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</si>
  <si>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</si>
  <si>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</si>
  <si>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</si>
  <si>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</si>
  <si>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</si>
  <si>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</si>
  <si>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</si>
  <si>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</si>
  <si>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</si>
  <si>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</si>
  <si>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</si>
  <si>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</si>
  <si>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</si>
  <si>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</si>
  <si>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</si>
  <si>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</si>
  <si>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</si>
  <si>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</si>
  <si>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</si>
  <si>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</si>
  <si>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</si>
  <si>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</si>
  <si>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</si>
  <si>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</si>
  <si>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</si>
  <si>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</si>
  <si>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</si>
  <si>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</si>
  <si>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</si>
  <si>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</si>
  <si>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</si>
  <si>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</si>
  <si>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</si>
  <si>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</si>
  <si>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</si>
  <si>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</si>
  <si>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</si>
  <si>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</si>
  <si>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</si>
  <si>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</si>
  <si>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</si>
  <si>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</si>
  <si>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</si>
  <si>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</si>
  <si>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</si>
  <si>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</si>
  <si>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</si>
  <si>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</si>
  <si>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</si>
  <si>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</si>
  <si>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</si>
  <si>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</si>
  <si>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</si>
  <si>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</si>
  <si>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</si>
  <si>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</si>
  <si>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</si>
  <si>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</si>
  <si>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</si>
  <si>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</si>
  <si>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</si>
  <si>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</si>
  <si>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</si>
  <si>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</si>
  <si>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</si>
  <si>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</si>
  <si>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</si>
  <si>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</si>
  <si>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</si>
  <si>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</si>
  <si>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</si>
  <si>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</si>
  <si>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</si>
  <si>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</si>
  <si>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</si>
  <si>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</si>
  <si>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</si>
  <si>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</si>
  <si>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</si>
  <si>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</si>
  <si>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</si>
  <si>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</si>
  <si>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</si>
  <si>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</si>
  <si>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</si>
  <si>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</si>
  <si>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</si>
  <si>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</si>
  <si>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</si>
  <si>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</si>
  <si>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</si>
  <si>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</si>
  <si>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</si>
  <si>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</si>
  <si>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</si>
  <si>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</si>
  <si>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</si>
  <si>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</si>
  <si>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</si>
  <si>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</si>
  <si>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</si>
  <si>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</si>
  <si>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</si>
  <si>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</si>
  <si>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</si>
  <si>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</si>
  <si>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</si>
  <si>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</si>
  <si>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</si>
  <si>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</si>
  <si>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</si>
  <si>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</si>
  <si>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</si>
  <si>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</si>
  <si>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</si>
  <si>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</si>
  <si>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</si>
  <si>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</si>
  <si>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</si>
  <si>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</si>
  <si>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</si>
  <si>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</si>
  <si>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</si>
  <si>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</si>
  <si>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</si>
  <si>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</si>
  <si>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</si>
  <si>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</si>
  <si>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</si>
  <si>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</si>
  <si>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</si>
  <si>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</si>
  <si>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</si>
  <si>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</si>
  <si>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</si>
  <si>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</si>
  <si>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</si>
  <si>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</si>
  <si>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</si>
  <si>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</si>
  <si>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</si>
  <si>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</si>
  <si>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</si>
  <si>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</si>
  <si>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</si>
  <si>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</si>
  <si>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</si>
  <si>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</si>
  <si>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</si>
  <si>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20230719 16:17:04</t>
  </si>
  <si>
    <t>16:17:04</t>
  </si>
  <si>
    <t>none</t>
  </si>
  <si>
    <t>Picabo</t>
  </si>
  <si>
    <t>20230719</t>
  </si>
  <si>
    <t>AR</t>
  </si>
  <si>
    <t>LEPA11</t>
  </si>
  <si>
    <t>BNL21859</t>
  </si>
  <si>
    <t>16:15:40</t>
  </si>
  <si>
    <t>2/2</t>
  </si>
  <si>
    <t>00000000</t>
  </si>
  <si>
    <t>iiiiiiii</t>
  </si>
  <si>
    <t>off</t>
  </si>
  <si>
    <t>20230719 16:18:05</t>
  </si>
  <si>
    <t>16:18:05</t>
  </si>
  <si>
    <t>20230719 16:19:05</t>
  </si>
  <si>
    <t>16:19:05</t>
  </si>
  <si>
    <t>20230719 16:20:06</t>
  </si>
  <si>
    <t>16:20:06</t>
  </si>
  <si>
    <t>20230719 16:21:06</t>
  </si>
  <si>
    <t>16:21:06</t>
  </si>
  <si>
    <t>20230719 16:22:07</t>
  </si>
  <si>
    <t>16:22:07</t>
  </si>
  <si>
    <t>20230719 16:23:07</t>
  </si>
  <si>
    <t>16:23:07</t>
  </si>
  <si>
    <t>20230719 16:24:08</t>
  </si>
  <si>
    <t>16:24:08</t>
  </si>
  <si>
    <t>20230719 16:25:08</t>
  </si>
  <si>
    <t>16:25:08</t>
  </si>
  <si>
    <t>20230719 16:26:09</t>
  </si>
  <si>
    <t>16:26:09</t>
  </si>
  <si>
    <t>20230719 16:27:09</t>
  </si>
  <si>
    <t>16:27:09</t>
  </si>
  <si>
    <t>20230719 16:28:10</t>
  </si>
  <si>
    <t>16:28:10</t>
  </si>
  <si>
    <t>20230719 16:29:10</t>
  </si>
  <si>
    <t>16:29:10</t>
  </si>
  <si>
    <t>20230719 16:30:11</t>
  </si>
  <si>
    <t>16:30:11</t>
  </si>
  <si>
    <t>20230719 16:31:11</t>
  </si>
  <si>
    <t>16:31:11</t>
  </si>
  <si>
    <t>20230719 16:32:12</t>
  </si>
  <si>
    <t>16:32:12</t>
  </si>
  <si>
    <t>20230719 16:33:12</t>
  </si>
  <si>
    <t>16:33:12</t>
  </si>
  <si>
    <t>20230719 16:34:13</t>
  </si>
  <si>
    <t>16:34:13</t>
  </si>
  <si>
    <t>20230719 16:35:13</t>
  </si>
  <si>
    <t>16:35:13</t>
  </si>
  <si>
    <t>20230719 16:36:18</t>
  </si>
  <si>
    <t>16:36:18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</si>
</sst>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2.95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1689812224.5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1689812224.5</v>
      </c>
      <c r="M19">
        <f t="shared" ref="M19:M38" si="0">(N19)/1000</f>
        <v>8.1335552171328031E-4</v>
      </c>
      <c r="N19">
        <f t="shared" ref="N19:N38" si="1">1000*AZ19*AL19*(AV19-AW19)/(100*$B$7*(1000-AL19*AV19))</f>
        <v>0.81335552171328029</v>
      </c>
      <c r="O19">
        <f t="shared" ref="O19:O38" si="2">AZ19*AL19*(AU19-AT19*(1000-AL19*AW19)/(1000-AL19*AV19))/(100*$B$7)</f>
        <v>8.9783725717908549</v>
      </c>
      <c r="P19">
        <f t="shared" ref="P19:P38" si="3">AT19 - IF(AL19&gt;1, O19*$B$7*100/(AN19*BH19), 0)</f>
        <v>400.00400000000002</v>
      </c>
      <c r="Q19">
        <f t="shared" ref="Q19:Q38" si="4">((W19-M19/2)*P19-O19)/(W19+M19/2)</f>
        <v>230.5257249109932</v>
      </c>
      <c r="R19">
        <f t="shared" ref="R19:R38" si="5">Q19*(BA19+BB19)/1000</f>
        <v>23.329977235851043</v>
      </c>
      <c r="S19">
        <f t="shared" ref="S19:S38" si="6">(AT19 - IF(AL19&gt;1, O19*$B$7*100/(AN19*BH19), 0))*(BA19+BB19)/1000</f>
        <v>40.481747613428006</v>
      </c>
      <c r="T19">
        <f t="shared" ref="T19:T38" si="7">2/((1/V19-1/U19)+SIGN(V19)*SQRT((1/V19-1/U19)*(1/V19-1/U19) + 4*$C$7/(($C$7+1)*($C$7+1))*(2*1/V19*1/U19-1/U19*1/U19)))</f>
        <v>8.8129599263861991E-2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3.8589685337098425</v>
      </c>
      <c r="V19">
        <f t="shared" ref="V19:V38" si="9">M19*(1000-(1000*0.61365*EXP(17.502*Z19/(240.97+Z19))/(BA19+BB19)+AV19)/2)/(1000*0.61365*EXP(17.502*Z19/(240.97+Z19))/(BA19+BB19)-AV19)</f>
        <v>8.7026554238984394E-2</v>
      </c>
      <c r="W19">
        <f t="shared" ref="W19:W38" si="10">1/(($C$7+1)/(T19/1.6)+1/(U19/1.37)) + $C$7/(($C$7+1)/(T19/1.6) + $C$7/(U19/1.37))</f>
        <v>5.4489550260180958E-2</v>
      </c>
      <c r="X19">
        <f t="shared" ref="X19:X38" si="11">(AO19*AR19)</f>
        <v>330.76563599999997</v>
      </c>
      <c r="Y19">
        <f t="shared" ref="Y19:Y38" si="12">(BC19+(X19+2*0.95*0.0000000567*(((BC19+$B$9)+273)^4-(BC19+273)^4)-44100*M19)/(1.84*29.3*U19+8*0.95*0.0000000567*(BC19+273)^3))</f>
        <v>20.35804817061647</v>
      </c>
      <c r="Z19">
        <f t="shared" ref="Z19:Z38" si="13">($C$9*BD19+$D$9*BE19+$E$9*Y19)</f>
        <v>20.35804817061647</v>
      </c>
      <c r="AA19">
        <f t="shared" ref="AA19:AA38" si="14">0.61365*EXP(17.502*Z19/(240.97+Z19))</f>
        <v>2.3991511417016307</v>
      </c>
      <c r="AB19">
        <f t="shared" ref="AB19:AB38" si="15">(AC19/AD19*100)</f>
        <v>66.682000060621704</v>
      </c>
      <c r="AC19">
        <f t="shared" ref="AC19:AC38" si="16">AV19*(BA19+BB19)/1000</f>
        <v>1.4713854870873002</v>
      </c>
      <c r="AD19">
        <f t="shared" ref="AD19:AD38" si="17">0.61365*EXP(17.502*BC19/(240.97+BC19))</f>
        <v>2.2065707173594666</v>
      </c>
      <c r="AE19">
        <f t="shared" ref="AE19:AE38" si="18">(AA19-AV19*(BA19+BB19)/1000)</f>
        <v>0.92776565461433047</v>
      </c>
      <c r="AF19">
        <f t="shared" ref="AF19:AF38" si="19">(-M19*44100)</f>
        <v>-35.86897850755566</v>
      </c>
      <c r="AG19">
        <f t="shared" ref="AG19:AG38" si="20">2*29.3*U19*0.92*(BC19-Z19)</f>
        <v>-280.43348839331554</v>
      </c>
      <c r="AH19">
        <f t="shared" ref="AH19:AH38" si="21">2*0.95*0.0000000567*(((BC19+$B$9)+273)^4-(Z19+273)^4)</f>
        <v>-14.563622819808078</v>
      </c>
      <c r="AI19">
        <f t="shared" ref="AI19:AI38" si="22">X19+AH19+AF19+AG19</f>
        <v>-0.10045372067929748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54984.741350436925</v>
      </c>
      <c r="AO19">
        <f t="shared" ref="AO19:AO38" si="26">$B$13*BI19+$C$13*BJ19+$F$13*BU19*(1-BX19)</f>
        <v>1999.91</v>
      </c>
      <c r="AP19">
        <f t="shared" ref="AP19:AP38" si="27">AO19*AQ19</f>
        <v>1685.9244000000001</v>
      </c>
      <c r="AQ19">
        <f t="shared" ref="AQ19:AQ38" si="28">($B$13*$D$11+$C$13*$D$11+$F$13*((CH19+BZ19)/MAX(CH19+BZ19+CI19, 0.1)*$I$11+CI19/MAX(CH19+BZ19+CI19, 0.1)*$J$11))/($B$13+$C$13+$F$13)</f>
        <v>0.84300013500607529</v>
      </c>
      <c r="AR19">
        <f t="shared" ref="AR19:AR38" si="29">($B$13*$K$11+$C$13*$K$11+$F$13*((CH19+BZ19)/MAX(CH19+BZ19+CI19, 0.1)*$P$11+CI19/MAX(CH19+BZ19+CI19, 0.1)*$Q$11))/($B$13+$C$13+$F$13)</f>
        <v>0.16539026056172526</v>
      </c>
      <c r="AS19">
        <v>1689812224.5</v>
      </c>
      <c r="AT19">
        <v>400.00400000000002</v>
      </c>
      <c r="AU19">
        <v>406.86399999999998</v>
      </c>
      <c r="AV19">
        <v>14.5389</v>
      </c>
      <c r="AW19">
        <v>13.947900000000001</v>
      </c>
      <c r="AX19">
        <v>402.697</v>
      </c>
      <c r="AY19">
        <v>14.9903</v>
      </c>
      <c r="AZ19">
        <v>400.08699999999999</v>
      </c>
      <c r="BA19">
        <v>101.16200000000001</v>
      </c>
      <c r="BB19">
        <v>4.1356999999999998E-2</v>
      </c>
      <c r="BC19">
        <v>19.010100000000001</v>
      </c>
      <c r="BD19">
        <v>19.805900000000001</v>
      </c>
      <c r="BE19">
        <v>999.9</v>
      </c>
      <c r="BF19">
        <v>0</v>
      </c>
      <c r="BG19">
        <v>0</v>
      </c>
      <c r="BH19">
        <v>10005.6</v>
      </c>
      <c r="BI19">
        <v>0</v>
      </c>
      <c r="BJ19">
        <v>306.77699999999999</v>
      </c>
      <c r="BK19">
        <v>-6.8595899999999999</v>
      </c>
      <c r="BL19">
        <v>405.90499999999997</v>
      </c>
      <c r="BM19">
        <v>412.61900000000003</v>
      </c>
      <c r="BN19">
        <v>0.59105300000000005</v>
      </c>
      <c r="BO19">
        <v>406.86399999999998</v>
      </c>
      <c r="BP19">
        <v>13.947900000000001</v>
      </c>
      <c r="BQ19">
        <v>1.47079</v>
      </c>
      <c r="BR19">
        <v>1.411</v>
      </c>
      <c r="BS19">
        <v>12.667899999999999</v>
      </c>
      <c r="BT19">
        <v>12.0364</v>
      </c>
      <c r="BU19">
        <v>1999.91</v>
      </c>
      <c r="BV19">
        <v>0.89999600000000002</v>
      </c>
      <c r="BW19">
        <v>0.100004</v>
      </c>
      <c r="BX19">
        <v>0</v>
      </c>
      <c r="BY19">
        <v>2.7429000000000001</v>
      </c>
      <c r="BZ19">
        <v>0</v>
      </c>
      <c r="CA19">
        <v>6284.62</v>
      </c>
      <c r="CB19">
        <v>16221.8</v>
      </c>
      <c r="CC19">
        <v>37.061999999999998</v>
      </c>
      <c r="CD19">
        <v>38.5</v>
      </c>
      <c r="CE19">
        <v>37.311999999999998</v>
      </c>
      <c r="CF19">
        <v>36.625</v>
      </c>
      <c r="CG19">
        <v>36.061999999999998</v>
      </c>
      <c r="CH19">
        <v>1799.91</v>
      </c>
      <c r="CI19">
        <v>200</v>
      </c>
      <c r="CJ19">
        <v>0</v>
      </c>
      <c r="CK19">
        <v>1689812238.3</v>
      </c>
      <c r="CL19">
        <v>0</v>
      </c>
      <c r="CM19">
        <v>1689812140</v>
      </c>
      <c r="CN19" t="s">
        <v>354</v>
      </c>
      <c r="CO19">
        <v>1689812133.5</v>
      </c>
      <c r="CP19">
        <v>1689812140</v>
      </c>
      <c r="CQ19">
        <v>62</v>
      </c>
      <c r="CR19">
        <v>0.314</v>
      </c>
      <c r="CS19">
        <v>1.7999999999999999E-2</v>
      </c>
      <c r="CT19">
        <v>-2.7160000000000002</v>
      </c>
      <c r="CU19">
        <v>-0.45100000000000001</v>
      </c>
      <c r="CV19">
        <v>407</v>
      </c>
      <c r="CW19">
        <v>14</v>
      </c>
      <c r="CX19">
        <v>0.47</v>
      </c>
      <c r="CY19">
        <v>0.16</v>
      </c>
      <c r="CZ19">
        <v>8.8686619498361896</v>
      </c>
      <c r="DA19">
        <v>-0.1690186701041187</v>
      </c>
      <c r="DB19">
        <v>4.6910424988271353E-2</v>
      </c>
      <c r="DC19">
        <v>1</v>
      </c>
      <c r="DD19">
        <v>406.90097560975607</v>
      </c>
      <c r="DE19">
        <v>-6.6125435539250016E-2</v>
      </c>
      <c r="DF19">
        <v>1.8939554434811819E-2</v>
      </c>
      <c r="DG19">
        <v>-1</v>
      </c>
      <c r="DH19">
        <v>2000</v>
      </c>
      <c r="DI19">
        <v>-0.100598796802411</v>
      </c>
      <c r="DJ19">
        <v>0.13367871932361411</v>
      </c>
      <c r="DK19">
        <v>1</v>
      </c>
      <c r="DL19">
        <v>2</v>
      </c>
      <c r="DM19">
        <v>2</v>
      </c>
      <c r="DN19" t="s">
        <v>355</v>
      </c>
      <c r="DO19">
        <v>2.6904300000000001</v>
      </c>
      <c r="DP19">
        <v>2.6630500000000001</v>
      </c>
      <c r="DQ19">
        <v>9.4805399999999998E-2</v>
      </c>
      <c r="DR19">
        <v>9.5130099999999995E-2</v>
      </c>
      <c r="DS19">
        <v>8.2503800000000002E-2</v>
      </c>
      <c r="DT19">
        <v>7.7511899999999995E-2</v>
      </c>
      <c r="DU19">
        <v>27280</v>
      </c>
      <c r="DV19">
        <v>30790.799999999999</v>
      </c>
      <c r="DW19">
        <v>28367.5</v>
      </c>
      <c r="DX19">
        <v>32635.3</v>
      </c>
      <c r="DY19">
        <v>36177.4</v>
      </c>
      <c r="DZ19">
        <v>40695.800000000003</v>
      </c>
      <c r="EA19">
        <v>41628.5</v>
      </c>
      <c r="EB19">
        <v>46966.5</v>
      </c>
      <c r="EC19">
        <v>1.79725</v>
      </c>
      <c r="ED19">
        <v>2.1724299999999999</v>
      </c>
      <c r="EE19">
        <v>1.7553599999999999E-2</v>
      </c>
      <c r="EF19">
        <v>0</v>
      </c>
      <c r="EG19">
        <v>19.5154</v>
      </c>
      <c r="EH19">
        <v>999.9</v>
      </c>
      <c r="EI19">
        <v>48.8</v>
      </c>
      <c r="EJ19">
        <v>26.2</v>
      </c>
      <c r="EK19">
        <v>16.470199999999998</v>
      </c>
      <c r="EL19">
        <v>63.750700000000002</v>
      </c>
      <c r="EM19">
        <v>3.5416599999999998</v>
      </c>
      <c r="EN19">
        <v>1</v>
      </c>
      <c r="EO19">
        <v>-0.14563999999999999</v>
      </c>
      <c r="EP19">
        <v>4.78383</v>
      </c>
      <c r="EQ19">
        <v>20.165600000000001</v>
      </c>
      <c r="ER19">
        <v>5.2288199999999998</v>
      </c>
      <c r="ES19">
        <v>12.0099</v>
      </c>
      <c r="ET19">
        <v>4.9897</v>
      </c>
      <c r="EU19">
        <v>3.3050000000000002</v>
      </c>
      <c r="EV19">
        <v>6895.3</v>
      </c>
      <c r="EW19">
        <v>9999</v>
      </c>
      <c r="EX19">
        <v>514.70000000000005</v>
      </c>
      <c r="EY19">
        <v>68.2</v>
      </c>
      <c r="EZ19">
        <v>1.8525700000000001</v>
      </c>
      <c r="FA19">
        <v>1.86145</v>
      </c>
      <c r="FB19">
        <v>1.8605</v>
      </c>
      <c r="FC19">
        <v>1.8565499999999999</v>
      </c>
      <c r="FD19">
        <v>1.8609500000000001</v>
      </c>
      <c r="FE19">
        <v>1.8571500000000001</v>
      </c>
      <c r="FF19">
        <v>1.85928</v>
      </c>
      <c r="FG19">
        <v>1.8621300000000001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-2.6930000000000001</v>
      </c>
      <c r="FV19">
        <v>-0.45140000000000002</v>
      </c>
      <c r="FW19">
        <v>-1.247964175920371</v>
      </c>
      <c r="FX19">
        <v>-4.0117494158234393E-3</v>
      </c>
      <c r="FY19">
        <v>1.087516141204025E-6</v>
      </c>
      <c r="FZ19">
        <v>-8.657206703991749E-11</v>
      </c>
      <c r="GA19">
        <v>-0.45133000000000217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1.5</v>
      </c>
      <c r="GJ19">
        <v>1.4</v>
      </c>
      <c r="GK19">
        <v>1.0083</v>
      </c>
      <c r="GL19">
        <v>2.3706100000000001</v>
      </c>
      <c r="GM19">
        <v>1.5942400000000001</v>
      </c>
      <c r="GN19">
        <v>2.31812</v>
      </c>
      <c r="GO19">
        <v>1.40015</v>
      </c>
      <c r="GP19">
        <v>2.2985799999999998</v>
      </c>
      <c r="GQ19">
        <v>29.772400000000001</v>
      </c>
      <c r="GR19">
        <v>15.3841</v>
      </c>
      <c r="GS19">
        <v>18</v>
      </c>
      <c r="GT19">
        <v>422.70299999999997</v>
      </c>
      <c r="GU19">
        <v>624.1</v>
      </c>
      <c r="GV19">
        <v>14.9757</v>
      </c>
      <c r="GW19">
        <v>25.0304</v>
      </c>
      <c r="GX19">
        <v>30.000900000000001</v>
      </c>
      <c r="GY19">
        <v>24.8828</v>
      </c>
      <c r="GZ19">
        <v>24.7956</v>
      </c>
      <c r="HA19">
        <v>20.252700000000001</v>
      </c>
      <c r="HB19">
        <v>10</v>
      </c>
      <c r="HC19">
        <v>-30</v>
      </c>
      <c r="HD19">
        <v>14.973100000000001</v>
      </c>
      <c r="HE19">
        <v>406.87099999999998</v>
      </c>
      <c r="HF19">
        <v>0</v>
      </c>
      <c r="HG19">
        <v>104.14100000000001</v>
      </c>
      <c r="HH19">
        <v>103.545</v>
      </c>
    </row>
    <row r="20" spans="1:216" x14ac:dyDescent="0.2">
      <c r="A20">
        <v>2</v>
      </c>
      <c r="B20">
        <v>1689812285</v>
      </c>
      <c r="C20">
        <v>60.5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1689812285</v>
      </c>
      <c r="M20">
        <f t="shared" si="0"/>
        <v>9.1351125830250177E-4</v>
      </c>
      <c r="N20">
        <f t="shared" si="1"/>
        <v>0.91351125830250179</v>
      </c>
      <c r="O20">
        <f t="shared" si="2"/>
        <v>8.8822639164412198</v>
      </c>
      <c r="P20">
        <f t="shared" si="3"/>
        <v>399.988</v>
      </c>
      <c r="Q20">
        <f t="shared" si="4"/>
        <v>257.33792027402114</v>
      </c>
      <c r="R20">
        <f t="shared" si="5"/>
        <v>26.044054347431402</v>
      </c>
      <c r="S20">
        <f t="shared" si="6"/>
        <v>40.481049972066799</v>
      </c>
      <c r="T20">
        <f t="shared" si="7"/>
        <v>0.10431787911655706</v>
      </c>
      <c r="U20">
        <f t="shared" si="8"/>
        <v>3.8545511226001139</v>
      </c>
      <c r="V20">
        <f t="shared" si="9"/>
        <v>0.10277446951069333</v>
      </c>
      <c r="W20">
        <f t="shared" si="10"/>
        <v>6.4370810365843245E-2</v>
      </c>
      <c r="X20">
        <f t="shared" si="11"/>
        <v>297.71055899999999</v>
      </c>
      <c r="Y20">
        <f t="shared" si="12"/>
        <v>20.155068903985903</v>
      </c>
      <c r="Z20">
        <f t="shared" si="13"/>
        <v>20.155068903985903</v>
      </c>
      <c r="AA20">
        <f t="shared" si="14"/>
        <v>2.3692419892550571</v>
      </c>
      <c r="AB20">
        <f t="shared" si="15"/>
        <v>67.520041097929678</v>
      </c>
      <c r="AC20">
        <f t="shared" si="16"/>
        <v>1.4868123672200999</v>
      </c>
      <c r="AD20">
        <f t="shared" si="17"/>
        <v>2.2020311940623052</v>
      </c>
      <c r="AE20">
        <f t="shared" si="18"/>
        <v>0.88242962203495723</v>
      </c>
      <c r="AF20">
        <f t="shared" si="19"/>
        <v>-40.285846491140326</v>
      </c>
      <c r="AG20">
        <f t="shared" si="20"/>
        <v>-244.78966586754225</v>
      </c>
      <c r="AH20">
        <f t="shared" si="21"/>
        <v>-12.711715826121319</v>
      </c>
      <c r="AI20">
        <f t="shared" si="22"/>
        <v>-7.6669184803876078E-2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54903.751885303405</v>
      </c>
      <c r="AO20">
        <f t="shared" si="26"/>
        <v>1800.05</v>
      </c>
      <c r="AP20">
        <f t="shared" si="27"/>
        <v>1517.4422999999999</v>
      </c>
      <c r="AQ20">
        <f t="shared" si="28"/>
        <v>0.84300008333101861</v>
      </c>
      <c r="AR20">
        <f t="shared" si="29"/>
        <v>0.16539016082886587</v>
      </c>
      <c r="AS20">
        <v>1689812285</v>
      </c>
      <c r="AT20">
        <v>399.988</v>
      </c>
      <c r="AU20">
        <v>406.80900000000003</v>
      </c>
      <c r="AV20">
        <v>14.691000000000001</v>
      </c>
      <c r="AW20">
        <v>14.027100000000001</v>
      </c>
      <c r="AX20">
        <v>402.68</v>
      </c>
      <c r="AY20">
        <v>15.142300000000001</v>
      </c>
      <c r="AZ20">
        <v>399.95</v>
      </c>
      <c r="BA20">
        <v>101.16500000000001</v>
      </c>
      <c r="BB20">
        <v>4.0661099999999999E-2</v>
      </c>
      <c r="BC20">
        <v>18.9771</v>
      </c>
      <c r="BD20">
        <v>19.729199999999999</v>
      </c>
      <c r="BE20">
        <v>999.9</v>
      </c>
      <c r="BF20">
        <v>0</v>
      </c>
      <c r="BG20">
        <v>0</v>
      </c>
      <c r="BH20">
        <v>9988.75</v>
      </c>
      <c r="BI20">
        <v>0</v>
      </c>
      <c r="BJ20">
        <v>296.512</v>
      </c>
      <c r="BK20">
        <v>-6.8214100000000002</v>
      </c>
      <c r="BL20">
        <v>405.95100000000002</v>
      </c>
      <c r="BM20">
        <v>412.59699999999998</v>
      </c>
      <c r="BN20">
        <v>0.66389200000000004</v>
      </c>
      <c r="BO20">
        <v>406.80900000000003</v>
      </c>
      <c r="BP20">
        <v>14.027100000000001</v>
      </c>
      <c r="BQ20">
        <v>1.48621</v>
      </c>
      <c r="BR20">
        <v>1.4190499999999999</v>
      </c>
      <c r="BS20">
        <v>12.8271</v>
      </c>
      <c r="BT20">
        <v>12.1228</v>
      </c>
      <c r="BU20">
        <v>1800.05</v>
      </c>
      <c r="BV20">
        <v>0.89999799999999996</v>
      </c>
      <c r="BW20">
        <v>0.10000199999999999</v>
      </c>
      <c r="BX20">
        <v>0</v>
      </c>
      <c r="BY20">
        <v>2.7827000000000002</v>
      </c>
      <c r="BZ20">
        <v>0</v>
      </c>
      <c r="CA20">
        <v>5743.44</v>
      </c>
      <c r="CB20">
        <v>14600.8</v>
      </c>
      <c r="CC20">
        <v>36.561999999999998</v>
      </c>
      <c r="CD20">
        <v>38.125</v>
      </c>
      <c r="CE20">
        <v>36.811999999999998</v>
      </c>
      <c r="CF20">
        <v>36.311999999999998</v>
      </c>
      <c r="CG20">
        <v>35.625</v>
      </c>
      <c r="CH20">
        <v>1620.04</v>
      </c>
      <c r="CI20">
        <v>180.01</v>
      </c>
      <c r="CJ20">
        <v>0</v>
      </c>
      <c r="CK20">
        <v>1689812298.9000001</v>
      </c>
      <c r="CL20">
        <v>0</v>
      </c>
      <c r="CM20">
        <v>1689812140</v>
      </c>
      <c r="CN20" t="s">
        <v>354</v>
      </c>
      <c r="CO20">
        <v>1689812133.5</v>
      </c>
      <c r="CP20">
        <v>1689812140</v>
      </c>
      <c r="CQ20">
        <v>62</v>
      </c>
      <c r="CR20">
        <v>0.314</v>
      </c>
      <c r="CS20">
        <v>1.7999999999999999E-2</v>
      </c>
      <c r="CT20">
        <v>-2.7160000000000002</v>
      </c>
      <c r="CU20">
        <v>-0.45100000000000001</v>
      </c>
      <c r="CV20">
        <v>407</v>
      </c>
      <c r="CW20">
        <v>14</v>
      </c>
      <c r="CX20">
        <v>0.47</v>
      </c>
      <c r="CY20">
        <v>0.16</v>
      </c>
      <c r="CZ20">
        <v>8.7726699188735857</v>
      </c>
      <c r="DA20">
        <v>-0.95384151194223055</v>
      </c>
      <c r="DB20">
        <v>0.12291898849621979</v>
      </c>
      <c r="DC20">
        <v>1</v>
      </c>
      <c r="DD20">
        <v>406.86034999999998</v>
      </c>
      <c r="DE20">
        <v>-0.47290806754365411</v>
      </c>
      <c r="DF20">
        <v>5.448098292064453E-2</v>
      </c>
      <c r="DG20">
        <v>-1</v>
      </c>
      <c r="DH20">
        <v>1799.9960975609761</v>
      </c>
      <c r="DI20">
        <v>0.17197964786814909</v>
      </c>
      <c r="DJ20">
        <v>9.9409918746904288E-2</v>
      </c>
      <c r="DK20">
        <v>1</v>
      </c>
      <c r="DL20">
        <v>2</v>
      </c>
      <c r="DM20">
        <v>2</v>
      </c>
      <c r="DN20" t="s">
        <v>355</v>
      </c>
      <c r="DO20">
        <v>2.68981</v>
      </c>
      <c r="DP20">
        <v>2.66221</v>
      </c>
      <c r="DQ20">
        <v>9.4773099999999999E-2</v>
      </c>
      <c r="DR20">
        <v>9.5090999999999995E-2</v>
      </c>
      <c r="DS20">
        <v>8.3095199999999994E-2</v>
      </c>
      <c r="DT20">
        <v>7.7811699999999998E-2</v>
      </c>
      <c r="DU20">
        <v>27275.7</v>
      </c>
      <c r="DV20">
        <v>30786.2</v>
      </c>
      <c r="DW20">
        <v>28362.6</v>
      </c>
      <c r="DX20">
        <v>32629.599999999999</v>
      </c>
      <c r="DY20">
        <v>36147.4</v>
      </c>
      <c r="DZ20">
        <v>40675.4</v>
      </c>
      <c r="EA20">
        <v>41621.199999999997</v>
      </c>
      <c r="EB20">
        <v>46958.400000000001</v>
      </c>
      <c r="EC20">
        <v>1.7954000000000001</v>
      </c>
      <c r="ED20">
        <v>2.1701999999999999</v>
      </c>
      <c r="EE20">
        <v>1.0102999999999999E-2</v>
      </c>
      <c r="EF20">
        <v>0</v>
      </c>
      <c r="EG20">
        <v>19.562000000000001</v>
      </c>
      <c r="EH20">
        <v>999.9</v>
      </c>
      <c r="EI20">
        <v>48.8</v>
      </c>
      <c r="EJ20">
        <v>26.3</v>
      </c>
      <c r="EK20">
        <v>16.5686</v>
      </c>
      <c r="EL20">
        <v>63.440800000000003</v>
      </c>
      <c r="EM20">
        <v>3.28125</v>
      </c>
      <c r="EN20">
        <v>1</v>
      </c>
      <c r="EO20">
        <v>-0.13710900000000001</v>
      </c>
      <c r="EP20">
        <v>4.3770600000000002</v>
      </c>
      <c r="EQ20">
        <v>20.1783</v>
      </c>
      <c r="ER20">
        <v>5.2288199999999998</v>
      </c>
      <c r="ES20">
        <v>12.0099</v>
      </c>
      <c r="ET20">
        <v>4.9899500000000003</v>
      </c>
      <c r="EU20">
        <v>3.3050000000000002</v>
      </c>
      <c r="EV20">
        <v>6896.7</v>
      </c>
      <c r="EW20">
        <v>9999</v>
      </c>
      <c r="EX20">
        <v>514.70000000000005</v>
      </c>
      <c r="EY20">
        <v>68.2</v>
      </c>
      <c r="EZ20">
        <v>1.8525700000000001</v>
      </c>
      <c r="FA20">
        <v>1.8614999999999999</v>
      </c>
      <c r="FB20">
        <v>1.8605</v>
      </c>
      <c r="FC20">
        <v>1.8565499999999999</v>
      </c>
      <c r="FD20">
        <v>1.8609500000000001</v>
      </c>
      <c r="FE20">
        <v>1.8571899999999999</v>
      </c>
      <c r="FF20">
        <v>1.85928</v>
      </c>
      <c r="FG20">
        <v>1.8621799999999999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-2.6920000000000002</v>
      </c>
      <c r="FV20">
        <v>-0.45129999999999998</v>
      </c>
      <c r="FW20">
        <v>-1.247964175920371</v>
      </c>
      <c r="FX20">
        <v>-4.0117494158234393E-3</v>
      </c>
      <c r="FY20">
        <v>1.087516141204025E-6</v>
      </c>
      <c r="FZ20">
        <v>-8.657206703991749E-11</v>
      </c>
      <c r="GA20">
        <v>-0.45133000000000217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2.5</v>
      </c>
      <c r="GJ20">
        <v>2.4</v>
      </c>
      <c r="GK20">
        <v>1.00952</v>
      </c>
      <c r="GL20">
        <v>2.36816</v>
      </c>
      <c r="GM20">
        <v>1.5942400000000001</v>
      </c>
      <c r="GN20">
        <v>2.31812</v>
      </c>
      <c r="GO20">
        <v>1.40015</v>
      </c>
      <c r="GP20">
        <v>2.2790499999999998</v>
      </c>
      <c r="GQ20">
        <v>29.879200000000001</v>
      </c>
      <c r="GR20">
        <v>15.375400000000001</v>
      </c>
      <c r="GS20">
        <v>18</v>
      </c>
      <c r="GT20">
        <v>422.70800000000003</v>
      </c>
      <c r="GU20">
        <v>623.85</v>
      </c>
      <c r="GV20">
        <v>15.1973</v>
      </c>
      <c r="GW20">
        <v>25.168700000000001</v>
      </c>
      <c r="GX20">
        <v>30.000800000000002</v>
      </c>
      <c r="GY20">
        <v>25.0181</v>
      </c>
      <c r="GZ20">
        <v>24.927900000000001</v>
      </c>
      <c r="HA20">
        <v>20.256499999999999</v>
      </c>
      <c r="HB20">
        <v>10</v>
      </c>
      <c r="HC20">
        <v>-30</v>
      </c>
      <c r="HD20">
        <v>15.203099999999999</v>
      </c>
      <c r="HE20">
        <v>406.976</v>
      </c>
      <c r="HF20">
        <v>0</v>
      </c>
      <c r="HG20">
        <v>104.122</v>
      </c>
      <c r="HH20">
        <v>103.527</v>
      </c>
    </row>
    <row r="21" spans="1:216" x14ac:dyDescent="0.2">
      <c r="A21">
        <v>3</v>
      </c>
      <c r="B21">
        <v>1689812345.5</v>
      </c>
      <c r="C21">
        <v>121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1689812345.5</v>
      </c>
      <c r="M21">
        <f t="shared" si="0"/>
        <v>9.6728169496621171E-4</v>
      </c>
      <c r="N21">
        <f t="shared" si="1"/>
        <v>0.96728169496621175</v>
      </c>
      <c r="O21">
        <f t="shared" si="2"/>
        <v>8.74406748558369</v>
      </c>
      <c r="P21">
        <f t="shared" si="3"/>
        <v>400.02800000000002</v>
      </c>
      <c r="Q21">
        <f t="shared" si="4"/>
        <v>273.81254052273698</v>
      </c>
      <c r="R21">
        <f t="shared" si="5"/>
        <v>27.71025131983847</v>
      </c>
      <c r="S21">
        <f t="shared" si="6"/>
        <v>40.483450443176004</v>
      </c>
      <c r="T21">
        <f t="shared" si="7"/>
        <v>0.11663048596195037</v>
      </c>
      <c r="U21">
        <f t="shared" si="8"/>
        <v>3.8547793704384246</v>
      </c>
      <c r="V21">
        <f t="shared" si="9"/>
        <v>0.11470497640645755</v>
      </c>
      <c r="W21">
        <f t="shared" si="10"/>
        <v>7.1860961670107276E-2</v>
      </c>
      <c r="X21">
        <f t="shared" si="11"/>
        <v>248.09036700000001</v>
      </c>
      <c r="Y21">
        <f t="shared" si="12"/>
        <v>19.920202874332158</v>
      </c>
      <c r="Z21">
        <f t="shared" si="13"/>
        <v>19.920202874332158</v>
      </c>
      <c r="AA21">
        <f t="shared" si="14"/>
        <v>2.3350424346527405</v>
      </c>
      <c r="AB21">
        <f t="shared" si="15"/>
        <v>68.005538708364654</v>
      </c>
      <c r="AC21">
        <f t="shared" si="16"/>
        <v>1.4977929417542</v>
      </c>
      <c r="AD21">
        <f t="shared" si="17"/>
        <v>2.2024572853945674</v>
      </c>
      <c r="AE21">
        <f t="shared" si="18"/>
        <v>0.83724949289854056</v>
      </c>
      <c r="AF21">
        <f t="shared" si="19"/>
        <v>-42.65712274800994</v>
      </c>
      <c r="AG21">
        <f t="shared" si="20"/>
        <v>-195.35033083437978</v>
      </c>
      <c r="AH21">
        <f t="shared" si="21"/>
        <v>-10.131709498227803</v>
      </c>
      <c r="AI21">
        <f t="shared" si="22"/>
        <v>-4.8796080617506732E-2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54907.589412853988</v>
      </c>
      <c r="AO21">
        <f t="shared" si="26"/>
        <v>1500.03</v>
      </c>
      <c r="AP21">
        <f t="shared" si="27"/>
        <v>1264.5255</v>
      </c>
      <c r="AQ21">
        <f t="shared" si="28"/>
        <v>0.84300013999720003</v>
      </c>
      <c r="AR21">
        <f t="shared" si="29"/>
        <v>0.16539027019459612</v>
      </c>
      <c r="AS21">
        <v>1689812345.5</v>
      </c>
      <c r="AT21">
        <v>400.02800000000002</v>
      </c>
      <c r="AU21">
        <v>406.762</v>
      </c>
      <c r="AV21">
        <v>14.8001</v>
      </c>
      <c r="AW21">
        <v>14.097300000000001</v>
      </c>
      <c r="AX21">
        <v>402.721</v>
      </c>
      <c r="AY21">
        <v>15.2514</v>
      </c>
      <c r="AZ21">
        <v>400.00700000000001</v>
      </c>
      <c r="BA21">
        <v>101.161</v>
      </c>
      <c r="BB21">
        <v>4.0542000000000002E-2</v>
      </c>
      <c r="BC21">
        <v>18.9802</v>
      </c>
      <c r="BD21">
        <v>19.613900000000001</v>
      </c>
      <c r="BE21">
        <v>999.9</v>
      </c>
      <c r="BF21">
        <v>0</v>
      </c>
      <c r="BG21">
        <v>0</v>
      </c>
      <c r="BH21">
        <v>9990</v>
      </c>
      <c r="BI21">
        <v>0</v>
      </c>
      <c r="BJ21">
        <v>249.93700000000001</v>
      </c>
      <c r="BK21">
        <v>-6.7336099999999997</v>
      </c>
      <c r="BL21">
        <v>406.03800000000001</v>
      </c>
      <c r="BM21">
        <v>412.57799999999997</v>
      </c>
      <c r="BN21">
        <v>0.70272299999999999</v>
      </c>
      <c r="BO21">
        <v>406.762</v>
      </c>
      <c r="BP21">
        <v>14.097300000000001</v>
      </c>
      <c r="BQ21">
        <v>1.49719</v>
      </c>
      <c r="BR21">
        <v>1.4260999999999999</v>
      </c>
      <c r="BS21">
        <v>12.939500000000001</v>
      </c>
      <c r="BT21">
        <v>12.198</v>
      </c>
      <c r="BU21">
        <v>1500.03</v>
      </c>
      <c r="BV21">
        <v>0.89999600000000002</v>
      </c>
      <c r="BW21">
        <v>0.100004</v>
      </c>
      <c r="BX21">
        <v>0</v>
      </c>
      <c r="BY21">
        <v>2.2168000000000001</v>
      </c>
      <c r="BZ21">
        <v>0</v>
      </c>
      <c r="CA21">
        <v>4867.75</v>
      </c>
      <c r="CB21">
        <v>12167.2</v>
      </c>
      <c r="CC21">
        <v>36.561999999999998</v>
      </c>
      <c r="CD21">
        <v>38.686999999999998</v>
      </c>
      <c r="CE21">
        <v>37.25</v>
      </c>
      <c r="CF21">
        <v>36.811999999999998</v>
      </c>
      <c r="CG21">
        <v>36</v>
      </c>
      <c r="CH21">
        <v>1350.02</v>
      </c>
      <c r="CI21">
        <v>150.01</v>
      </c>
      <c r="CJ21">
        <v>0</v>
      </c>
      <c r="CK21">
        <v>1689812359.5</v>
      </c>
      <c r="CL21">
        <v>0</v>
      </c>
      <c r="CM21">
        <v>1689812140</v>
      </c>
      <c r="CN21" t="s">
        <v>354</v>
      </c>
      <c r="CO21">
        <v>1689812133.5</v>
      </c>
      <c r="CP21">
        <v>1689812140</v>
      </c>
      <c r="CQ21">
        <v>62</v>
      </c>
      <c r="CR21">
        <v>0.314</v>
      </c>
      <c r="CS21">
        <v>1.7999999999999999E-2</v>
      </c>
      <c r="CT21">
        <v>-2.7160000000000002</v>
      </c>
      <c r="CU21">
        <v>-0.45100000000000001</v>
      </c>
      <c r="CV21">
        <v>407</v>
      </c>
      <c r="CW21">
        <v>14</v>
      </c>
      <c r="CX21">
        <v>0.47</v>
      </c>
      <c r="CY21">
        <v>0.16</v>
      </c>
      <c r="CZ21">
        <v>8.6425428861922811</v>
      </c>
      <c r="DA21">
        <v>0.68160940746443877</v>
      </c>
      <c r="DB21">
        <v>7.5493306642651067E-2</v>
      </c>
      <c r="DC21">
        <v>1</v>
      </c>
      <c r="DD21">
        <v>406.74042500000002</v>
      </c>
      <c r="DE21">
        <v>0.45285928705371409</v>
      </c>
      <c r="DF21">
        <v>5.0230910553159792E-2</v>
      </c>
      <c r="DG21">
        <v>-1</v>
      </c>
      <c r="DH21">
        <v>1499.9425000000001</v>
      </c>
      <c r="DI21">
        <v>0.13215776685419089</v>
      </c>
      <c r="DJ21">
        <v>0.11040267206910689</v>
      </c>
      <c r="DK21">
        <v>1</v>
      </c>
      <c r="DL21">
        <v>2</v>
      </c>
      <c r="DM21">
        <v>2</v>
      </c>
      <c r="DN21" t="s">
        <v>355</v>
      </c>
      <c r="DO21">
        <v>2.6897700000000002</v>
      </c>
      <c r="DP21">
        <v>2.6621000000000001</v>
      </c>
      <c r="DQ21">
        <v>9.47461E-2</v>
      </c>
      <c r="DR21">
        <v>9.5048199999999999E-2</v>
      </c>
      <c r="DS21">
        <v>8.3506499999999997E-2</v>
      </c>
      <c r="DT21">
        <v>7.8070000000000001E-2</v>
      </c>
      <c r="DU21">
        <v>27272.3</v>
      </c>
      <c r="DV21">
        <v>30784.400000000001</v>
      </c>
      <c r="DW21">
        <v>28358.6</v>
      </c>
      <c r="DX21">
        <v>32626.6</v>
      </c>
      <c r="DY21">
        <v>36125.699999999997</v>
      </c>
      <c r="DZ21">
        <v>40659.599999999999</v>
      </c>
      <c r="EA21">
        <v>41615.199999999997</v>
      </c>
      <c r="EB21">
        <v>46953.599999999999</v>
      </c>
      <c r="EC21">
        <v>1.7938700000000001</v>
      </c>
      <c r="ED21">
        <v>2.1676500000000001</v>
      </c>
      <c r="EE21">
        <v>1.7881399999999999E-3</v>
      </c>
      <c r="EF21">
        <v>0</v>
      </c>
      <c r="EG21">
        <v>19.584299999999999</v>
      </c>
      <c r="EH21">
        <v>999.9</v>
      </c>
      <c r="EI21">
        <v>48.7</v>
      </c>
      <c r="EJ21">
        <v>26.4</v>
      </c>
      <c r="EK21">
        <v>16.6313</v>
      </c>
      <c r="EL21">
        <v>63.230800000000002</v>
      </c>
      <c r="EM21">
        <v>3.7059299999999999</v>
      </c>
      <c r="EN21">
        <v>1</v>
      </c>
      <c r="EO21">
        <v>-0.12773599999999999</v>
      </c>
      <c r="EP21">
        <v>4.0843400000000001</v>
      </c>
      <c r="EQ21">
        <v>20.189499999999999</v>
      </c>
      <c r="ER21">
        <v>5.2286700000000002</v>
      </c>
      <c r="ES21">
        <v>12.0099</v>
      </c>
      <c r="ET21">
        <v>4.9896500000000001</v>
      </c>
      <c r="EU21">
        <v>3.3050000000000002</v>
      </c>
      <c r="EV21">
        <v>6897.9</v>
      </c>
      <c r="EW21">
        <v>9999</v>
      </c>
      <c r="EX21">
        <v>514.70000000000005</v>
      </c>
      <c r="EY21">
        <v>68.2</v>
      </c>
      <c r="EZ21">
        <v>1.85259</v>
      </c>
      <c r="FA21">
        <v>1.86147</v>
      </c>
      <c r="FB21">
        <v>1.8605</v>
      </c>
      <c r="FC21">
        <v>1.8565700000000001</v>
      </c>
      <c r="FD21">
        <v>1.8609500000000001</v>
      </c>
      <c r="FE21">
        <v>1.8571599999999999</v>
      </c>
      <c r="FF21">
        <v>1.85928</v>
      </c>
      <c r="FG21">
        <v>1.8621700000000001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-2.6930000000000001</v>
      </c>
      <c r="FV21">
        <v>-0.45129999999999998</v>
      </c>
      <c r="FW21">
        <v>-1.247964175920371</v>
      </c>
      <c r="FX21">
        <v>-4.0117494158234393E-3</v>
      </c>
      <c r="FY21">
        <v>1.087516141204025E-6</v>
      </c>
      <c r="FZ21">
        <v>-8.657206703991749E-11</v>
      </c>
      <c r="GA21">
        <v>-0.45133000000000217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3.5</v>
      </c>
      <c r="GJ21">
        <v>3.4</v>
      </c>
      <c r="GK21">
        <v>1.00952</v>
      </c>
      <c r="GL21">
        <v>2.36938</v>
      </c>
      <c r="GM21">
        <v>1.5942400000000001</v>
      </c>
      <c r="GN21">
        <v>2.31812</v>
      </c>
      <c r="GO21">
        <v>1.39893</v>
      </c>
      <c r="GP21">
        <v>2.36206</v>
      </c>
      <c r="GQ21">
        <v>29.9861</v>
      </c>
      <c r="GR21">
        <v>15.392899999999999</v>
      </c>
      <c r="GS21">
        <v>18</v>
      </c>
      <c r="GT21">
        <v>422.86500000000001</v>
      </c>
      <c r="GU21">
        <v>623.30399999999997</v>
      </c>
      <c r="GV21">
        <v>15.527699999999999</v>
      </c>
      <c r="GW21">
        <v>25.296900000000001</v>
      </c>
      <c r="GX21">
        <v>30.000900000000001</v>
      </c>
      <c r="GY21">
        <v>25.149699999999999</v>
      </c>
      <c r="GZ21">
        <v>25.058700000000002</v>
      </c>
      <c r="HA21">
        <v>20.250699999999998</v>
      </c>
      <c r="HB21">
        <v>10</v>
      </c>
      <c r="HC21">
        <v>-30</v>
      </c>
      <c r="HD21">
        <v>15.5283</v>
      </c>
      <c r="HE21">
        <v>406.642</v>
      </c>
      <c r="HF21">
        <v>0</v>
      </c>
      <c r="HG21">
        <v>104.108</v>
      </c>
      <c r="HH21">
        <v>103.517</v>
      </c>
    </row>
    <row r="22" spans="1:216" x14ac:dyDescent="0.2">
      <c r="A22">
        <v>4</v>
      </c>
      <c r="B22">
        <v>1689812406</v>
      </c>
      <c r="C22">
        <v>181.5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1689812406</v>
      </c>
      <c r="M22">
        <f t="shared" si="0"/>
        <v>8.0502689571163878E-4</v>
      </c>
      <c r="N22">
        <f t="shared" si="1"/>
        <v>0.80502689571163877</v>
      </c>
      <c r="O22">
        <f t="shared" si="2"/>
        <v>8.3714850608455453</v>
      </c>
      <c r="P22">
        <f t="shared" si="3"/>
        <v>400.06700000000001</v>
      </c>
      <c r="Q22">
        <f t="shared" si="4"/>
        <v>257.68567718807503</v>
      </c>
      <c r="R22">
        <f t="shared" si="5"/>
        <v>26.078254417189271</v>
      </c>
      <c r="S22">
        <f t="shared" si="6"/>
        <v>40.487500600613409</v>
      </c>
      <c r="T22">
        <f t="shared" si="7"/>
        <v>9.8225297098317732E-2</v>
      </c>
      <c r="U22">
        <f t="shared" si="8"/>
        <v>3.8517228288477892</v>
      </c>
      <c r="V22">
        <f t="shared" si="9"/>
        <v>9.6854638626715311E-2</v>
      </c>
      <c r="W22">
        <f t="shared" si="10"/>
        <v>6.0655703909878261E-2</v>
      </c>
      <c r="X22">
        <f t="shared" si="11"/>
        <v>206.72473200000002</v>
      </c>
      <c r="Y22">
        <f t="shared" si="12"/>
        <v>19.787848784949002</v>
      </c>
      <c r="Z22">
        <f t="shared" si="13"/>
        <v>19.787848784949002</v>
      </c>
      <c r="AA22">
        <f t="shared" si="14"/>
        <v>2.3159611721787536</v>
      </c>
      <c r="AB22">
        <f t="shared" si="15"/>
        <v>67.580324855670284</v>
      </c>
      <c r="AC22">
        <f t="shared" si="16"/>
        <v>1.4906215555058402</v>
      </c>
      <c r="AD22">
        <f t="shared" si="17"/>
        <v>2.2057034479921866</v>
      </c>
      <c r="AE22">
        <f t="shared" si="18"/>
        <v>0.82533961667291345</v>
      </c>
      <c r="AF22">
        <f t="shared" si="19"/>
        <v>-35.501686100883269</v>
      </c>
      <c r="AG22">
        <f t="shared" si="20"/>
        <v>-162.81093001445146</v>
      </c>
      <c r="AH22">
        <f t="shared" si="21"/>
        <v>-8.4460571727820195</v>
      </c>
      <c r="AI22">
        <f t="shared" si="22"/>
        <v>-3.3941288116722035E-2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54842.742007079774</v>
      </c>
      <c r="AO22">
        <f t="shared" si="26"/>
        <v>1249.92</v>
      </c>
      <c r="AP22">
        <f t="shared" si="27"/>
        <v>1053.6828</v>
      </c>
      <c r="AQ22">
        <f t="shared" si="28"/>
        <v>0.84300019201228882</v>
      </c>
      <c r="AR22">
        <f t="shared" si="29"/>
        <v>0.16539037058371736</v>
      </c>
      <c r="AS22">
        <v>1689812406</v>
      </c>
      <c r="AT22">
        <v>400.06700000000001</v>
      </c>
      <c r="AU22">
        <v>406.48</v>
      </c>
      <c r="AV22">
        <v>14.729200000000001</v>
      </c>
      <c r="AW22">
        <v>14.1441</v>
      </c>
      <c r="AX22">
        <v>402.76</v>
      </c>
      <c r="AY22">
        <v>15.1806</v>
      </c>
      <c r="AZ22">
        <v>399.90600000000001</v>
      </c>
      <c r="BA22">
        <v>101.15900000000001</v>
      </c>
      <c r="BB22">
        <v>4.2800199999999997E-2</v>
      </c>
      <c r="BC22">
        <v>19.003799999999998</v>
      </c>
      <c r="BD22">
        <v>19.536300000000001</v>
      </c>
      <c r="BE22">
        <v>999.9</v>
      </c>
      <c r="BF22">
        <v>0</v>
      </c>
      <c r="BG22">
        <v>0</v>
      </c>
      <c r="BH22">
        <v>9978.75</v>
      </c>
      <c r="BI22">
        <v>0</v>
      </c>
      <c r="BJ22">
        <v>228.23099999999999</v>
      </c>
      <c r="BK22">
        <v>-6.4127799999999997</v>
      </c>
      <c r="BL22">
        <v>406.048</v>
      </c>
      <c r="BM22">
        <v>412.31099999999998</v>
      </c>
      <c r="BN22">
        <v>0.58513999999999999</v>
      </c>
      <c r="BO22">
        <v>406.48</v>
      </c>
      <c r="BP22">
        <v>14.1441</v>
      </c>
      <c r="BQ22">
        <v>1.4899899999999999</v>
      </c>
      <c r="BR22">
        <v>1.4308000000000001</v>
      </c>
      <c r="BS22">
        <v>12.8659</v>
      </c>
      <c r="BT22">
        <v>12.248100000000001</v>
      </c>
      <c r="BU22">
        <v>1249.92</v>
      </c>
      <c r="BV22">
        <v>0.89999700000000005</v>
      </c>
      <c r="BW22">
        <v>0.10000299999999999</v>
      </c>
      <c r="BX22">
        <v>0</v>
      </c>
      <c r="BY22">
        <v>2.1372</v>
      </c>
      <c r="BZ22">
        <v>0</v>
      </c>
      <c r="CA22">
        <v>4201.5200000000004</v>
      </c>
      <c r="CB22">
        <v>10138.5</v>
      </c>
      <c r="CC22">
        <v>37.25</v>
      </c>
      <c r="CD22">
        <v>40</v>
      </c>
      <c r="CE22">
        <v>38.25</v>
      </c>
      <c r="CF22">
        <v>38</v>
      </c>
      <c r="CG22">
        <v>36.75</v>
      </c>
      <c r="CH22">
        <v>1124.92</v>
      </c>
      <c r="CI22">
        <v>125</v>
      </c>
      <c r="CJ22">
        <v>0</v>
      </c>
      <c r="CK22">
        <v>1689812419.5</v>
      </c>
      <c r="CL22">
        <v>0</v>
      </c>
      <c r="CM22">
        <v>1689812140</v>
      </c>
      <c r="CN22" t="s">
        <v>354</v>
      </c>
      <c r="CO22">
        <v>1689812133.5</v>
      </c>
      <c r="CP22">
        <v>1689812140</v>
      </c>
      <c r="CQ22">
        <v>62</v>
      </c>
      <c r="CR22">
        <v>0.314</v>
      </c>
      <c r="CS22">
        <v>1.7999999999999999E-2</v>
      </c>
      <c r="CT22">
        <v>-2.7160000000000002</v>
      </c>
      <c r="CU22">
        <v>-0.45100000000000001</v>
      </c>
      <c r="CV22">
        <v>407</v>
      </c>
      <c r="CW22">
        <v>14</v>
      </c>
      <c r="CX22">
        <v>0.47</v>
      </c>
      <c r="CY22">
        <v>0.16</v>
      </c>
      <c r="CZ22">
        <v>8.368439715360287</v>
      </c>
      <c r="DA22">
        <v>-1.035250084952757E-3</v>
      </c>
      <c r="DB22">
        <v>7.9017444367847869E-2</v>
      </c>
      <c r="DC22">
        <v>1</v>
      </c>
      <c r="DD22">
        <v>406.56056097560969</v>
      </c>
      <c r="DE22">
        <v>0.16875261324053881</v>
      </c>
      <c r="DF22">
        <v>4.0038425921454388E-2</v>
      </c>
      <c r="DG22">
        <v>-1</v>
      </c>
      <c r="DH22">
        <v>1249.9855</v>
      </c>
      <c r="DI22">
        <v>-0.22597068486822419</v>
      </c>
      <c r="DJ22">
        <v>6.8262361517874501E-2</v>
      </c>
      <c r="DK22">
        <v>1</v>
      </c>
      <c r="DL22">
        <v>2</v>
      </c>
      <c r="DM22">
        <v>2</v>
      </c>
      <c r="DN22" t="s">
        <v>355</v>
      </c>
      <c r="DO22">
        <v>2.6893099999999999</v>
      </c>
      <c r="DP22">
        <v>2.66425</v>
      </c>
      <c r="DQ22">
        <v>9.4723699999999994E-2</v>
      </c>
      <c r="DR22">
        <v>9.4969799999999993E-2</v>
      </c>
      <c r="DS22">
        <v>8.3195599999999995E-2</v>
      </c>
      <c r="DT22">
        <v>7.8237299999999996E-2</v>
      </c>
      <c r="DU22">
        <v>27268.2</v>
      </c>
      <c r="DV22">
        <v>30780.9</v>
      </c>
      <c r="DW22">
        <v>28354.1</v>
      </c>
      <c r="DX22">
        <v>32620.6</v>
      </c>
      <c r="DY22">
        <v>36132.1</v>
      </c>
      <c r="DZ22">
        <v>40644.300000000003</v>
      </c>
      <c r="EA22">
        <v>41608.1</v>
      </c>
      <c r="EB22">
        <v>46944.5</v>
      </c>
      <c r="EC22">
        <v>1.7926500000000001</v>
      </c>
      <c r="ED22">
        <v>2.1657500000000001</v>
      </c>
      <c r="EE22">
        <v>-3.0919900000000002E-3</v>
      </c>
      <c r="EF22">
        <v>0</v>
      </c>
      <c r="EG22">
        <v>19.587499999999999</v>
      </c>
      <c r="EH22">
        <v>999.9</v>
      </c>
      <c r="EI22">
        <v>48.5</v>
      </c>
      <c r="EJ22">
        <v>26.5</v>
      </c>
      <c r="EK22">
        <v>16.661200000000001</v>
      </c>
      <c r="EL22">
        <v>64.0608</v>
      </c>
      <c r="EM22">
        <v>3.6818900000000001</v>
      </c>
      <c r="EN22">
        <v>1</v>
      </c>
      <c r="EO22">
        <v>-0.11328299999999999</v>
      </c>
      <c r="EP22">
        <v>4.8804600000000002</v>
      </c>
      <c r="EQ22">
        <v>20.169799999999999</v>
      </c>
      <c r="ER22">
        <v>5.2261300000000004</v>
      </c>
      <c r="ES22">
        <v>12.0099</v>
      </c>
      <c r="ET22">
        <v>4.9898499999999997</v>
      </c>
      <c r="EU22">
        <v>3.3050000000000002</v>
      </c>
      <c r="EV22">
        <v>6899.3</v>
      </c>
      <c r="EW22">
        <v>9999</v>
      </c>
      <c r="EX22">
        <v>514.70000000000005</v>
      </c>
      <c r="EY22">
        <v>68.2</v>
      </c>
      <c r="EZ22">
        <v>1.85259</v>
      </c>
      <c r="FA22">
        <v>1.86154</v>
      </c>
      <c r="FB22">
        <v>1.86052</v>
      </c>
      <c r="FC22">
        <v>1.8565700000000001</v>
      </c>
      <c r="FD22">
        <v>1.8609599999999999</v>
      </c>
      <c r="FE22">
        <v>1.8572</v>
      </c>
      <c r="FF22">
        <v>1.85928</v>
      </c>
      <c r="FG22">
        <v>1.8621799999999999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-2.6930000000000001</v>
      </c>
      <c r="FV22">
        <v>-0.45140000000000002</v>
      </c>
      <c r="FW22">
        <v>-1.247964175920371</v>
      </c>
      <c r="FX22">
        <v>-4.0117494158234393E-3</v>
      </c>
      <c r="FY22">
        <v>1.087516141204025E-6</v>
      </c>
      <c r="FZ22">
        <v>-8.657206703991749E-11</v>
      </c>
      <c r="GA22">
        <v>-0.45133000000000217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4.5</v>
      </c>
      <c r="GJ22">
        <v>4.4000000000000004</v>
      </c>
      <c r="GK22">
        <v>1.0083</v>
      </c>
      <c r="GL22">
        <v>2.3742700000000001</v>
      </c>
      <c r="GM22">
        <v>1.5942400000000001</v>
      </c>
      <c r="GN22">
        <v>2.3168899999999999</v>
      </c>
      <c r="GO22">
        <v>1.40015</v>
      </c>
      <c r="GP22">
        <v>2.2448700000000001</v>
      </c>
      <c r="GQ22">
        <v>30.0932</v>
      </c>
      <c r="GR22">
        <v>15.357900000000001</v>
      </c>
      <c r="GS22">
        <v>18</v>
      </c>
      <c r="GT22">
        <v>423.04300000000001</v>
      </c>
      <c r="GU22">
        <v>623.08000000000004</v>
      </c>
      <c r="GV22">
        <v>15.335000000000001</v>
      </c>
      <c r="GW22">
        <v>25.399699999999999</v>
      </c>
      <c r="GX22">
        <v>30.001999999999999</v>
      </c>
      <c r="GY22">
        <v>25.2624</v>
      </c>
      <c r="GZ22">
        <v>25.171399999999998</v>
      </c>
      <c r="HA22">
        <v>20.243500000000001</v>
      </c>
      <c r="HB22">
        <v>10</v>
      </c>
      <c r="HC22">
        <v>-30</v>
      </c>
      <c r="HD22">
        <v>15.331300000000001</v>
      </c>
      <c r="HE22">
        <v>406.58600000000001</v>
      </c>
      <c r="HF22">
        <v>0</v>
      </c>
      <c r="HG22">
        <v>104.09</v>
      </c>
      <c r="HH22">
        <v>103.497</v>
      </c>
    </row>
    <row r="23" spans="1:216" x14ac:dyDescent="0.2">
      <c r="A23">
        <v>5</v>
      </c>
      <c r="B23">
        <v>1689812466.5</v>
      </c>
      <c r="C23">
        <v>242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1689812466.5</v>
      </c>
      <c r="M23">
        <f t="shared" si="0"/>
        <v>9.1544858170043708E-4</v>
      </c>
      <c r="N23">
        <f t="shared" si="1"/>
        <v>0.91544858170043708</v>
      </c>
      <c r="O23">
        <f t="shared" si="2"/>
        <v>8.1684346571186417</v>
      </c>
      <c r="P23">
        <f t="shared" si="3"/>
        <v>399.97399999999999</v>
      </c>
      <c r="Q23">
        <f t="shared" si="4"/>
        <v>284.2919781241132</v>
      </c>
      <c r="R23">
        <f t="shared" si="5"/>
        <v>28.770947502079338</v>
      </c>
      <c r="S23">
        <f t="shared" si="6"/>
        <v>40.478211985189397</v>
      </c>
      <c r="T23">
        <f t="shared" si="7"/>
        <v>0.11903018148955213</v>
      </c>
      <c r="U23">
        <f t="shared" si="8"/>
        <v>3.8562530120024072</v>
      </c>
      <c r="V23">
        <f t="shared" si="9"/>
        <v>0.11702610771320729</v>
      </c>
      <c r="W23">
        <f t="shared" si="10"/>
        <v>7.3318564796595959E-2</v>
      </c>
      <c r="X23">
        <f t="shared" si="11"/>
        <v>165.403347</v>
      </c>
      <c r="Y23">
        <f t="shared" si="12"/>
        <v>19.529209122078015</v>
      </c>
      <c r="Z23">
        <f t="shared" si="13"/>
        <v>19.529209122078015</v>
      </c>
      <c r="AA23">
        <f t="shared" si="14"/>
        <v>2.279067584527994</v>
      </c>
      <c r="AB23">
        <f t="shared" si="15"/>
        <v>68.302900779043441</v>
      </c>
      <c r="AC23">
        <f t="shared" si="16"/>
        <v>1.5021934915823498</v>
      </c>
      <c r="AD23">
        <f t="shared" si="17"/>
        <v>2.1993114120319319</v>
      </c>
      <c r="AE23">
        <f t="shared" si="18"/>
        <v>0.77687409294564413</v>
      </c>
      <c r="AF23">
        <f t="shared" si="19"/>
        <v>-40.371282452989277</v>
      </c>
      <c r="AG23">
        <f t="shared" si="20"/>
        <v>-118.89894131650465</v>
      </c>
      <c r="AH23">
        <f t="shared" si="21"/>
        <v>-6.1511678486483765</v>
      </c>
      <c r="AI23">
        <f t="shared" si="22"/>
        <v>-1.8044618142312174E-2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54940.986815582801</v>
      </c>
      <c r="AO23">
        <f t="shared" si="26"/>
        <v>1000.08</v>
      </c>
      <c r="AP23">
        <f t="shared" si="27"/>
        <v>843.06750000000011</v>
      </c>
      <c r="AQ23">
        <f t="shared" si="28"/>
        <v>0.84300005999520045</v>
      </c>
      <c r="AR23">
        <f t="shared" si="29"/>
        <v>0.16539011579073673</v>
      </c>
      <c r="AS23">
        <v>1689812466.5</v>
      </c>
      <c r="AT23">
        <v>399.97399999999999</v>
      </c>
      <c r="AU23">
        <v>406.26900000000001</v>
      </c>
      <c r="AV23">
        <v>14.843500000000001</v>
      </c>
      <c r="AW23">
        <v>14.1783</v>
      </c>
      <c r="AX23">
        <v>402.66699999999997</v>
      </c>
      <c r="AY23">
        <v>15.2948</v>
      </c>
      <c r="AZ23">
        <v>399.95299999999997</v>
      </c>
      <c r="BA23">
        <v>101.16</v>
      </c>
      <c r="BB23">
        <v>4.2108100000000002E-2</v>
      </c>
      <c r="BC23">
        <v>18.9573</v>
      </c>
      <c r="BD23">
        <v>19.3705</v>
      </c>
      <c r="BE23">
        <v>999.9</v>
      </c>
      <c r="BF23">
        <v>0</v>
      </c>
      <c r="BG23">
        <v>0</v>
      </c>
      <c r="BH23">
        <v>9995.6200000000008</v>
      </c>
      <c r="BI23">
        <v>0</v>
      </c>
      <c r="BJ23">
        <v>218.887</v>
      </c>
      <c r="BK23">
        <v>-6.2946799999999996</v>
      </c>
      <c r="BL23">
        <v>406</v>
      </c>
      <c r="BM23">
        <v>412.11200000000002</v>
      </c>
      <c r="BN23">
        <v>0.66518299999999997</v>
      </c>
      <c r="BO23">
        <v>406.26900000000001</v>
      </c>
      <c r="BP23">
        <v>14.1783</v>
      </c>
      <c r="BQ23">
        <v>1.50156</v>
      </c>
      <c r="BR23">
        <v>1.4342699999999999</v>
      </c>
      <c r="BS23">
        <v>12.9841</v>
      </c>
      <c r="BT23">
        <v>12.2849</v>
      </c>
      <c r="BU23">
        <v>1000.08</v>
      </c>
      <c r="BV23">
        <v>0.9</v>
      </c>
      <c r="BW23">
        <v>9.99998E-2</v>
      </c>
      <c r="BX23">
        <v>0</v>
      </c>
      <c r="BY23">
        <v>2.9550999999999998</v>
      </c>
      <c r="BZ23">
        <v>0</v>
      </c>
      <c r="CA23">
        <v>3562.9</v>
      </c>
      <c r="CB23">
        <v>8111.98</v>
      </c>
      <c r="CC23">
        <v>37.686999999999998</v>
      </c>
      <c r="CD23">
        <v>40.875</v>
      </c>
      <c r="CE23">
        <v>38.936999999999998</v>
      </c>
      <c r="CF23">
        <v>39.061999999999998</v>
      </c>
      <c r="CG23">
        <v>37.311999999999998</v>
      </c>
      <c r="CH23">
        <v>900.07</v>
      </c>
      <c r="CI23">
        <v>100.01</v>
      </c>
      <c r="CJ23">
        <v>0</v>
      </c>
      <c r="CK23">
        <v>1689812480.0999999</v>
      </c>
      <c r="CL23">
        <v>0</v>
      </c>
      <c r="CM23">
        <v>1689812140</v>
      </c>
      <c r="CN23" t="s">
        <v>354</v>
      </c>
      <c r="CO23">
        <v>1689812133.5</v>
      </c>
      <c r="CP23">
        <v>1689812140</v>
      </c>
      <c r="CQ23">
        <v>62</v>
      </c>
      <c r="CR23">
        <v>0.314</v>
      </c>
      <c r="CS23">
        <v>1.7999999999999999E-2</v>
      </c>
      <c r="CT23">
        <v>-2.7160000000000002</v>
      </c>
      <c r="CU23">
        <v>-0.45100000000000001</v>
      </c>
      <c r="CV23">
        <v>407</v>
      </c>
      <c r="CW23">
        <v>14</v>
      </c>
      <c r="CX23">
        <v>0.47</v>
      </c>
      <c r="CY23">
        <v>0.16</v>
      </c>
      <c r="CZ23">
        <v>7.9399637230046611</v>
      </c>
      <c r="DA23">
        <v>0.1534096305273453</v>
      </c>
      <c r="DB23">
        <v>6.0147596865092967E-2</v>
      </c>
      <c r="DC23">
        <v>1</v>
      </c>
      <c r="DD23">
        <v>406.23790000000002</v>
      </c>
      <c r="DE23">
        <v>1.8078799248945031E-2</v>
      </c>
      <c r="DF23">
        <v>3.269235384611939E-2</v>
      </c>
      <c r="DG23">
        <v>-1</v>
      </c>
      <c r="DH23">
        <v>999.99772499999995</v>
      </c>
      <c r="DI23">
        <v>0.30510822024521589</v>
      </c>
      <c r="DJ23">
        <v>0.1501296085887108</v>
      </c>
      <c r="DK23">
        <v>1</v>
      </c>
      <c r="DL23">
        <v>2</v>
      </c>
      <c r="DM23">
        <v>2</v>
      </c>
      <c r="DN23" t="s">
        <v>355</v>
      </c>
      <c r="DO23">
        <v>2.68933</v>
      </c>
      <c r="DP23">
        <v>2.66371</v>
      </c>
      <c r="DQ23">
        <v>9.4687400000000005E-2</v>
      </c>
      <c r="DR23">
        <v>9.4912200000000002E-2</v>
      </c>
      <c r="DS23">
        <v>8.3639699999999997E-2</v>
      </c>
      <c r="DT23">
        <v>7.8359899999999996E-2</v>
      </c>
      <c r="DU23">
        <v>27266.5</v>
      </c>
      <c r="DV23">
        <v>30782.1</v>
      </c>
      <c r="DW23">
        <v>28351.4</v>
      </c>
      <c r="DX23">
        <v>32620</v>
      </c>
      <c r="DY23">
        <v>36111</v>
      </c>
      <c r="DZ23">
        <v>40638.300000000003</v>
      </c>
      <c r="EA23">
        <v>41604.300000000003</v>
      </c>
      <c r="EB23">
        <v>46944</v>
      </c>
      <c r="EC23">
        <v>1.7918499999999999</v>
      </c>
      <c r="ED23">
        <v>2.1642700000000001</v>
      </c>
      <c r="EE23">
        <v>-1.0691600000000001E-2</v>
      </c>
      <c r="EF23">
        <v>0</v>
      </c>
      <c r="EG23">
        <v>19.547499999999999</v>
      </c>
      <c r="EH23">
        <v>999.9</v>
      </c>
      <c r="EI23">
        <v>48.4</v>
      </c>
      <c r="EJ23">
        <v>26.6</v>
      </c>
      <c r="EK23">
        <v>16.727599999999999</v>
      </c>
      <c r="EL23">
        <v>63.8508</v>
      </c>
      <c r="EM23">
        <v>3.78606</v>
      </c>
      <c r="EN23">
        <v>1</v>
      </c>
      <c r="EO23">
        <v>-0.115478</v>
      </c>
      <c r="EP23">
        <v>3.82925</v>
      </c>
      <c r="EQ23">
        <v>20.199400000000001</v>
      </c>
      <c r="ER23">
        <v>5.2282200000000003</v>
      </c>
      <c r="ES23">
        <v>12.0099</v>
      </c>
      <c r="ET23">
        <v>4.9896000000000003</v>
      </c>
      <c r="EU23">
        <v>3.3050000000000002</v>
      </c>
      <c r="EV23">
        <v>6900.7</v>
      </c>
      <c r="EW23">
        <v>9999</v>
      </c>
      <c r="EX23">
        <v>514.70000000000005</v>
      </c>
      <c r="EY23">
        <v>68.2</v>
      </c>
      <c r="EZ23">
        <v>1.8526199999999999</v>
      </c>
      <c r="FA23">
        <v>1.86155</v>
      </c>
      <c r="FB23">
        <v>1.86052</v>
      </c>
      <c r="FC23">
        <v>1.8565799999999999</v>
      </c>
      <c r="FD23">
        <v>1.86094</v>
      </c>
      <c r="FE23">
        <v>1.8572299999999999</v>
      </c>
      <c r="FF23">
        <v>1.85928</v>
      </c>
      <c r="FG23">
        <v>1.8621799999999999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-2.6930000000000001</v>
      </c>
      <c r="FV23">
        <v>-0.45129999999999998</v>
      </c>
      <c r="FW23">
        <v>-1.247964175920371</v>
      </c>
      <c r="FX23">
        <v>-4.0117494158234393E-3</v>
      </c>
      <c r="FY23">
        <v>1.087516141204025E-6</v>
      </c>
      <c r="FZ23">
        <v>-8.657206703991749E-11</v>
      </c>
      <c r="GA23">
        <v>-0.45133000000000217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5.5</v>
      </c>
      <c r="GJ23">
        <v>5.4</v>
      </c>
      <c r="GK23">
        <v>1.0083</v>
      </c>
      <c r="GL23">
        <v>2.36694</v>
      </c>
      <c r="GM23">
        <v>1.5942400000000001</v>
      </c>
      <c r="GN23">
        <v>2.31812</v>
      </c>
      <c r="GO23">
        <v>1.39893</v>
      </c>
      <c r="GP23">
        <v>2.3779300000000001</v>
      </c>
      <c r="GQ23">
        <v>30.157599999999999</v>
      </c>
      <c r="GR23">
        <v>15.392899999999999</v>
      </c>
      <c r="GS23">
        <v>18</v>
      </c>
      <c r="GT23">
        <v>423.23200000000003</v>
      </c>
      <c r="GU23">
        <v>622.85199999999998</v>
      </c>
      <c r="GV23">
        <v>15.6746</v>
      </c>
      <c r="GW23">
        <v>25.469899999999999</v>
      </c>
      <c r="GX23">
        <v>30.000299999999999</v>
      </c>
      <c r="GY23">
        <v>25.3461</v>
      </c>
      <c r="GZ23">
        <v>25.2546</v>
      </c>
      <c r="HA23">
        <v>20.239799999999999</v>
      </c>
      <c r="HB23">
        <v>10</v>
      </c>
      <c r="HC23">
        <v>-30</v>
      </c>
      <c r="HD23">
        <v>15.706099999999999</v>
      </c>
      <c r="HE23">
        <v>406.38400000000001</v>
      </c>
      <c r="HF23">
        <v>0</v>
      </c>
      <c r="HG23">
        <v>104.081</v>
      </c>
      <c r="HH23">
        <v>103.496</v>
      </c>
    </row>
    <row r="24" spans="1:216" x14ac:dyDescent="0.2">
      <c r="A24">
        <v>6</v>
      </c>
      <c r="B24">
        <v>1689812527</v>
      </c>
      <c r="C24">
        <v>302.5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1689812527</v>
      </c>
      <c r="M24">
        <f t="shared" si="0"/>
        <v>9.0996024055141486E-4</v>
      </c>
      <c r="N24">
        <f t="shared" si="1"/>
        <v>0.90996024055141489</v>
      </c>
      <c r="O24">
        <f t="shared" si="2"/>
        <v>7.5373144219214598</v>
      </c>
      <c r="P24">
        <f t="shared" si="3"/>
        <v>400.03</v>
      </c>
      <c r="Q24">
        <f t="shared" si="4"/>
        <v>295.33959201216385</v>
      </c>
      <c r="R24">
        <f t="shared" si="5"/>
        <v>29.887707661331408</v>
      </c>
      <c r="S24">
        <f t="shared" si="6"/>
        <v>40.482143333054999</v>
      </c>
      <c r="T24">
        <f t="shared" si="7"/>
        <v>0.12183466767847266</v>
      </c>
      <c r="U24">
        <f t="shared" si="8"/>
        <v>3.8484728032001017</v>
      </c>
      <c r="V24">
        <f t="shared" si="9"/>
        <v>0.11973177848545598</v>
      </c>
      <c r="W24">
        <f t="shared" si="10"/>
        <v>7.5018274486462366E-2</v>
      </c>
      <c r="X24">
        <f t="shared" si="11"/>
        <v>124.02285155752919</v>
      </c>
      <c r="Y24">
        <f t="shared" si="12"/>
        <v>19.395664892456864</v>
      </c>
      <c r="Z24">
        <f t="shared" si="13"/>
        <v>19.395664892456864</v>
      </c>
      <c r="AA24">
        <f t="shared" si="14"/>
        <v>2.2602206409129799</v>
      </c>
      <c r="AB24">
        <f t="shared" si="15"/>
        <v>68.220102211209593</v>
      </c>
      <c r="AC24">
        <f t="shared" si="16"/>
        <v>1.5054281239828502</v>
      </c>
      <c r="AD24">
        <f t="shared" si="17"/>
        <v>2.2067221759973932</v>
      </c>
      <c r="AE24">
        <f t="shared" si="18"/>
        <v>0.75479251693012972</v>
      </c>
      <c r="AF24">
        <f t="shared" si="19"/>
        <v>-40.129246608317395</v>
      </c>
      <c r="AG24">
        <f t="shared" si="20"/>
        <v>-79.768339813845202</v>
      </c>
      <c r="AH24">
        <f t="shared" si="21"/>
        <v>-4.1334193372660986</v>
      </c>
      <c r="AI24">
        <f t="shared" si="22"/>
        <v>-8.1542018995008902E-3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54777.114438290475</v>
      </c>
      <c r="AO24">
        <f t="shared" si="26"/>
        <v>749.88400000000001</v>
      </c>
      <c r="AP24">
        <f t="shared" si="27"/>
        <v>632.15197199871977</v>
      </c>
      <c r="AQ24">
        <f t="shared" si="28"/>
        <v>0.84299967994879177</v>
      </c>
      <c r="AR24">
        <f t="shared" si="29"/>
        <v>0.16538938230116818</v>
      </c>
      <c r="AS24">
        <v>1689812527</v>
      </c>
      <c r="AT24">
        <v>400.03</v>
      </c>
      <c r="AU24">
        <v>405.858</v>
      </c>
      <c r="AV24">
        <v>14.876099999999999</v>
      </c>
      <c r="AW24">
        <v>14.2149</v>
      </c>
      <c r="AX24">
        <v>402.72300000000001</v>
      </c>
      <c r="AY24">
        <v>15.327400000000001</v>
      </c>
      <c r="AZ24">
        <v>399.947</v>
      </c>
      <c r="BA24">
        <v>101.15600000000001</v>
      </c>
      <c r="BB24">
        <v>4.17685E-2</v>
      </c>
      <c r="BC24">
        <v>19.011199999999999</v>
      </c>
      <c r="BD24">
        <v>19.288499999999999</v>
      </c>
      <c r="BE24">
        <v>999.9</v>
      </c>
      <c r="BF24">
        <v>0</v>
      </c>
      <c r="BG24">
        <v>0</v>
      </c>
      <c r="BH24">
        <v>9966.8799999999992</v>
      </c>
      <c r="BI24">
        <v>0</v>
      </c>
      <c r="BJ24">
        <v>217.18600000000001</v>
      </c>
      <c r="BK24">
        <v>-5.82782</v>
      </c>
      <c r="BL24">
        <v>406.07100000000003</v>
      </c>
      <c r="BM24">
        <v>411.71</v>
      </c>
      <c r="BN24">
        <v>0.66113299999999997</v>
      </c>
      <c r="BO24">
        <v>405.858</v>
      </c>
      <c r="BP24">
        <v>14.2149</v>
      </c>
      <c r="BQ24">
        <v>1.5047999999999999</v>
      </c>
      <c r="BR24">
        <v>1.4379299999999999</v>
      </c>
      <c r="BS24">
        <v>13.017099999999999</v>
      </c>
      <c r="BT24">
        <v>12.323600000000001</v>
      </c>
      <c r="BU24">
        <v>749.88400000000001</v>
      </c>
      <c r="BV24">
        <v>0.90000599999999997</v>
      </c>
      <c r="BW24">
        <v>9.99945E-2</v>
      </c>
      <c r="BX24">
        <v>0</v>
      </c>
      <c r="BY24">
        <v>2.6396000000000002</v>
      </c>
      <c r="BZ24">
        <v>0</v>
      </c>
      <c r="CA24">
        <v>2955.68</v>
      </c>
      <c r="CB24">
        <v>6082.54</v>
      </c>
      <c r="CC24">
        <v>38</v>
      </c>
      <c r="CD24">
        <v>41.5</v>
      </c>
      <c r="CE24">
        <v>39.5</v>
      </c>
      <c r="CF24">
        <v>39.936999999999998</v>
      </c>
      <c r="CG24">
        <v>37.686999999999998</v>
      </c>
      <c r="CH24">
        <v>674.9</v>
      </c>
      <c r="CI24">
        <v>74.98</v>
      </c>
      <c r="CJ24">
        <v>0</v>
      </c>
      <c r="CK24">
        <v>1689812540.7</v>
      </c>
      <c r="CL24">
        <v>0</v>
      </c>
      <c r="CM24">
        <v>1689812140</v>
      </c>
      <c r="CN24" t="s">
        <v>354</v>
      </c>
      <c r="CO24">
        <v>1689812133.5</v>
      </c>
      <c r="CP24">
        <v>1689812140</v>
      </c>
      <c r="CQ24">
        <v>62</v>
      </c>
      <c r="CR24">
        <v>0.314</v>
      </c>
      <c r="CS24">
        <v>1.7999999999999999E-2</v>
      </c>
      <c r="CT24">
        <v>-2.7160000000000002</v>
      </c>
      <c r="CU24">
        <v>-0.45100000000000001</v>
      </c>
      <c r="CV24">
        <v>407</v>
      </c>
      <c r="CW24">
        <v>14</v>
      </c>
      <c r="CX24">
        <v>0.47</v>
      </c>
      <c r="CY24">
        <v>0.16</v>
      </c>
      <c r="CZ24">
        <v>7.4551208969580074</v>
      </c>
      <c r="DA24">
        <v>0.6809212984801758</v>
      </c>
      <c r="DB24">
        <v>8.2399002704919663E-2</v>
      </c>
      <c r="DC24">
        <v>1</v>
      </c>
      <c r="DD24">
        <v>405.8854</v>
      </c>
      <c r="DE24">
        <v>0.20427016885499161</v>
      </c>
      <c r="DF24">
        <v>2.4418026128248831E-2</v>
      </c>
      <c r="DG24">
        <v>-1</v>
      </c>
      <c r="DH24">
        <v>749.98578048780496</v>
      </c>
      <c r="DI24">
        <v>-0.22748237149331249</v>
      </c>
      <c r="DJ24">
        <v>0.13057219518664909</v>
      </c>
      <c r="DK24">
        <v>1</v>
      </c>
      <c r="DL24">
        <v>2</v>
      </c>
      <c r="DM24">
        <v>2</v>
      </c>
      <c r="DN24" t="s">
        <v>355</v>
      </c>
      <c r="DO24">
        <v>2.6892499999999999</v>
      </c>
      <c r="DP24">
        <v>2.6631200000000002</v>
      </c>
      <c r="DQ24">
        <v>9.4680600000000004E-2</v>
      </c>
      <c r="DR24">
        <v>9.4821199999999994E-2</v>
      </c>
      <c r="DS24">
        <v>8.3756300000000006E-2</v>
      </c>
      <c r="DT24">
        <v>7.8493800000000002E-2</v>
      </c>
      <c r="DU24">
        <v>27266</v>
      </c>
      <c r="DV24">
        <v>30783.3</v>
      </c>
      <c r="DW24">
        <v>28350.799999999999</v>
      </c>
      <c r="DX24">
        <v>32618.2</v>
      </c>
      <c r="DY24">
        <v>36105.800000000003</v>
      </c>
      <c r="DZ24">
        <v>40629.9</v>
      </c>
      <c r="EA24">
        <v>41603.599999999999</v>
      </c>
      <c r="EB24">
        <v>46941.2</v>
      </c>
      <c r="EC24">
        <v>1.79193</v>
      </c>
      <c r="ED24">
        <v>2.1632500000000001</v>
      </c>
      <c r="EE24">
        <v>-1.2125800000000001E-2</v>
      </c>
      <c r="EF24">
        <v>0</v>
      </c>
      <c r="EG24">
        <v>19.4892</v>
      </c>
      <c r="EH24">
        <v>999.9</v>
      </c>
      <c r="EI24">
        <v>48.3</v>
      </c>
      <c r="EJ24">
        <v>26.7</v>
      </c>
      <c r="EK24">
        <v>16.790700000000001</v>
      </c>
      <c r="EL24">
        <v>63.840800000000002</v>
      </c>
      <c r="EM24">
        <v>3.75</v>
      </c>
      <c r="EN24">
        <v>1</v>
      </c>
      <c r="EO24">
        <v>-0.112815</v>
      </c>
      <c r="EP24">
        <v>4.1064499999999997</v>
      </c>
      <c r="EQ24">
        <v>20.192299999999999</v>
      </c>
      <c r="ER24">
        <v>5.2274700000000003</v>
      </c>
      <c r="ES24">
        <v>12.0099</v>
      </c>
      <c r="ET24">
        <v>4.9897</v>
      </c>
      <c r="EU24">
        <v>3.3050000000000002</v>
      </c>
      <c r="EV24">
        <v>6902.1</v>
      </c>
      <c r="EW24">
        <v>9999</v>
      </c>
      <c r="EX24">
        <v>514.70000000000005</v>
      </c>
      <c r="EY24">
        <v>68.3</v>
      </c>
      <c r="EZ24">
        <v>1.8526100000000001</v>
      </c>
      <c r="FA24">
        <v>1.86155</v>
      </c>
      <c r="FB24">
        <v>1.86052</v>
      </c>
      <c r="FC24">
        <v>1.8566100000000001</v>
      </c>
      <c r="FD24">
        <v>1.8609599999999999</v>
      </c>
      <c r="FE24">
        <v>1.8572</v>
      </c>
      <c r="FF24">
        <v>1.85928</v>
      </c>
      <c r="FG24">
        <v>1.8621799999999999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-2.6930000000000001</v>
      </c>
      <c r="FV24">
        <v>-0.45129999999999998</v>
      </c>
      <c r="FW24">
        <v>-1.247964175920371</v>
      </c>
      <c r="FX24">
        <v>-4.0117494158234393E-3</v>
      </c>
      <c r="FY24">
        <v>1.087516141204025E-6</v>
      </c>
      <c r="FZ24">
        <v>-8.657206703991749E-11</v>
      </c>
      <c r="GA24">
        <v>-0.45133000000000217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6.6</v>
      </c>
      <c r="GJ24">
        <v>6.5</v>
      </c>
      <c r="GK24">
        <v>1.0083</v>
      </c>
      <c r="GL24">
        <v>2.3730500000000001</v>
      </c>
      <c r="GM24">
        <v>1.5942400000000001</v>
      </c>
      <c r="GN24">
        <v>2.31812</v>
      </c>
      <c r="GO24">
        <v>1.40015</v>
      </c>
      <c r="GP24">
        <v>2.2961399999999998</v>
      </c>
      <c r="GQ24">
        <v>30.243400000000001</v>
      </c>
      <c r="GR24">
        <v>15.3491</v>
      </c>
      <c r="GS24">
        <v>18</v>
      </c>
      <c r="GT24">
        <v>423.74099999999999</v>
      </c>
      <c r="GU24">
        <v>622.79300000000001</v>
      </c>
      <c r="GV24">
        <v>15.979100000000001</v>
      </c>
      <c r="GW24">
        <v>25.511700000000001</v>
      </c>
      <c r="GX24">
        <v>30.000499999999999</v>
      </c>
      <c r="GY24">
        <v>25.4071</v>
      </c>
      <c r="GZ24">
        <v>25.320699999999999</v>
      </c>
      <c r="HA24">
        <v>20.2271</v>
      </c>
      <c r="HB24">
        <v>10</v>
      </c>
      <c r="HC24">
        <v>-30</v>
      </c>
      <c r="HD24">
        <v>15.6525</v>
      </c>
      <c r="HE24">
        <v>405.779</v>
      </c>
      <c r="HF24">
        <v>0</v>
      </c>
      <c r="HG24">
        <v>104.07899999999999</v>
      </c>
      <c r="HH24">
        <v>103.49</v>
      </c>
    </row>
    <row r="25" spans="1:216" x14ac:dyDescent="0.2">
      <c r="A25">
        <v>7</v>
      </c>
      <c r="B25">
        <v>1689812587.5</v>
      </c>
      <c r="C25">
        <v>363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1689812587.5</v>
      </c>
      <c r="M25">
        <f t="shared" si="0"/>
        <v>8.3238678359079128E-4</v>
      </c>
      <c r="N25">
        <f t="shared" si="1"/>
        <v>0.83238678359079132</v>
      </c>
      <c r="O25">
        <f t="shared" si="2"/>
        <v>7.2380876707711277</v>
      </c>
      <c r="P25">
        <f t="shared" si="3"/>
        <v>399.92899999999997</v>
      </c>
      <c r="Q25">
        <f t="shared" si="4"/>
        <v>293.01855159635392</v>
      </c>
      <c r="R25">
        <f t="shared" si="5"/>
        <v>29.652891882579357</v>
      </c>
      <c r="S25">
        <f t="shared" si="6"/>
        <v>40.472015621879294</v>
      </c>
      <c r="T25">
        <f t="shared" si="7"/>
        <v>0.11422543245620694</v>
      </c>
      <c r="U25">
        <f t="shared" si="8"/>
        <v>3.8558429801912357</v>
      </c>
      <c r="V25">
        <f t="shared" si="9"/>
        <v>0.11237833913796709</v>
      </c>
      <c r="W25">
        <f t="shared" si="10"/>
        <v>7.0399927930240053E-2</v>
      </c>
      <c r="X25">
        <f t="shared" si="11"/>
        <v>99.218536172895483</v>
      </c>
      <c r="Y25">
        <f t="shared" si="12"/>
        <v>19.245356856450883</v>
      </c>
      <c r="Z25">
        <f t="shared" si="13"/>
        <v>19.245356856450883</v>
      </c>
      <c r="AA25">
        <f t="shared" si="14"/>
        <v>2.2391713780541203</v>
      </c>
      <c r="AB25">
        <f t="shared" si="15"/>
        <v>68.351446345716866</v>
      </c>
      <c r="AC25">
        <f t="shared" si="16"/>
        <v>1.50345823205622</v>
      </c>
      <c r="AD25">
        <f t="shared" si="17"/>
        <v>2.1995997340741447</v>
      </c>
      <c r="AE25">
        <f t="shared" si="18"/>
        <v>0.73571314599790028</v>
      </c>
      <c r="AF25">
        <f t="shared" si="19"/>
        <v>-36.708257156353895</v>
      </c>
      <c r="AG25">
        <f t="shared" si="20"/>
        <v>-59.443626612612128</v>
      </c>
      <c r="AH25">
        <f t="shared" si="21"/>
        <v>-3.0711607517792516</v>
      </c>
      <c r="AI25">
        <f t="shared" si="22"/>
        <v>-4.5083478497858209E-3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54932.424630273534</v>
      </c>
      <c r="AO25">
        <f t="shared" si="26"/>
        <v>599.90300000000002</v>
      </c>
      <c r="AP25">
        <f t="shared" si="27"/>
        <v>505.71852900150031</v>
      </c>
      <c r="AQ25">
        <f t="shared" si="28"/>
        <v>0.84300050008334726</v>
      </c>
      <c r="AR25">
        <f t="shared" si="29"/>
        <v>0.16539096516086013</v>
      </c>
      <c r="AS25">
        <v>1689812587.5</v>
      </c>
      <c r="AT25">
        <v>399.92899999999997</v>
      </c>
      <c r="AU25">
        <v>405.512</v>
      </c>
      <c r="AV25">
        <v>14.8566</v>
      </c>
      <c r="AW25">
        <v>14.251899999999999</v>
      </c>
      <c r="AX25">
        <v>402.62200000000001</v>
      </c>
      <c r="AY25">
        <v>15.3079</v>
      </c>
      <c r="AZ25">
        <v>400.04300000000001</v>
      </c>
      <c r="BA25">
        <v>101.157</v>
      </c>
      <c r="BB25">
        <v>4.1001700000000002E-2</v>
      </c>
      <c r="BC25">
        <v>18.959399999999999</v>
      </c>
      <c r="BD25">
        <v>19.181799999999999</v>
      </c>
      <c r="BE25">
        <v>999.9</v>
      </c>
      <c r="BF25">
        <v>0</v>
      </c>
      <c r="BG25">
        <v>0</v>
      </c>
      <c r="BH25">
        <v>9994.3799999999992</v>
      </c>
      <c r="BI25">
        <v>0</v>
      </c>
      <c r="BJ25">
        <v>182.411</v>
      </c>
      <c r="BK25">
        <v>-5.5828199999999999</v>
      </c>
      <c r="BL25">
        <v>405.96100000000001</v>
      </c>
      <c r="BM25">
        <v>411.375</v>
      </c>
      <c r="BN25">
        <v>0.60472300000000001</v>
      </c>
      <c r="BO25">
        <v>405.512</v>
      </c>
      <c r="BP25">
        <v>14.251899999999999</v>
      </c>
      <c r="BQ25">
        <v>1.50284</v>
      </c>
      <c r="BR25">
        <v>1.44167</v>
      </c>
      <c r="BS25">
        <v>12.9971</v>
      </c>
      <c r="BT25">
        <v>12.363200000000001</v>
      </c>
      <c r="BU25">
        <v>599.90300000000002</v>
      </c>
      <c r="BV25">
        <v>0.89998299999999998</v>
      </c>
      <c r="BW25">
        <v>0.10001699999999999</v>
      </c>
      <c r="BX25">
        <v>0</v>
      </c>
      <c r="BY25">
        <v>2.6452</v>
      </c>
      <c r="BZ25">
        <v>0</v>
      </c>
      <c r="CA25">
        <v>2527.23</v>
      </c>
      <c r="CB25">
        <v>4865.97</v>
      </c>
      <c r="CC25">
        <v>38.125</v>
      </c>
      <c r="CD25">
        <v>41.936999999999998</v>
      </c>
      <c r="CE25">
        <v>39.875</v>
      </c>
      <c r="CF25">
        <v>40.5</v>
      </c>
      <c r="CG25">
        <v>37.936999999999998</v>
      </c>
      <c r="CH25">
        <v>539.9</v>
      </c>
      <c r="CI25">
        <v>60</v>
      </c>
      <c r="CJ25">
        <v>0</v>
      </c>
      <c r="CK25">
        <v>1689812601.3</v>
      </c>
      <c r="CL25">
        <v>0</v>
      </c>
      <c r="CM25">
        <v>1689812140</v>
      </c>
      <c r="CN25" t="s">
        <v>354</v>
      </c>
      <c r="CO25">
        <v>1689812133.5</v>
      </c>
      <c r="CP25">
        <v>1689812140</v>
      </c>
      <c r="CQ25">
        <v>62</v>
      </c>
      <c r="CR25">
        <v>0.314</v>
      </c>
      <c r="CS25">
        <v>1.7999999999999999E-2</v>
      </c>
      <c r="CT25">
        <v>-2.7160000000000002</v>
      </c>
      <c r="CU25">
        <v>-0.45100000000000001</v>
      </c>
      <c r="CV25">
        <v>407</v>
      </c>
      <c r="CW25">
        <v>14</v>
      </c>
      <c r="CX25">
        <v>0.47</v>
      </c>
      <c r="CY25">
        <v>0.16</v>
      </c>
      <c r="CZ25">
        <v>6.9286962491218462</v>
      </c>
      <c r="DA25">
        <v>0.42139004758128901</v>
      </c>
      <c r="DB25">
        <v>8.5347041024689665E-2</v>
      </c>
      <c r="DC25">
        <v>1</v>
      </c>
      <c r="DD25">
        <v>405.44569999999999</v>
      </c>
      <c r="DE25">
        <v>1.229268292692519E-2</v>
      </c>
      <c r="DF25">
        <v>3.835570361758766E-2</v>
      </c>
      <c r="DG25">
        <v>-1</v>
      </c>
      <c r="DH25">
        <v>599.99980487804874</v>
      </c>
      <c r="DI25">
        <v>0.25600804261268267</v>
      </c>
      <c r="DJ25">
        <v>0.12738480583136391</v>
      </c>
      <c r="DK25">
        <v>1</v>
      </c>
      <c r="DL25">
        <v>2</v>
      </c>
      <c r="DM25">
        <v>2</v>
      </c>
      <c r="DN25" t="s">
        <v>355</v>
      </c>
      <c r="DO25">
        <v>2.6894999999999998</v>
      </c>
      <c r="DP25">
        <v>2.6625999999999999</v>
      </c>
      <c r="DQ25">
        <v>9.4653500000000002E-2</v>
      </c>
      <c r="DR25">
        <v>9.4749899999999998E-2</v>
      </c>
      <c r="DS25">
        <v>8.36702E-2</v>
      </c>
      <c r="DT25">
        <v>7.8635300000000005E-2</v>
      </c>
      <c r="DU25">
        <v>27267.1</v>
      </c>
      <c r="DV25">
        <v>30786.5</v>
      </c>
      <c r="DW25">
        <v>28351.3</v>
      </c>
      <c r="DX25">
        <v>32619.1</v>
      </c>
      <c r="DY25">
        <v>36109.9</v>
      </c>
      <c r="DZ25">
        <v>40624.400000000001</v>
      </c>
      <c r="EA25">
        <v>41604.400000000001</v>
      </c>
      <c r="EB25">
        <v>46942</v>
      </c>
      <c r="EC25">
        <v>1.79175</v>
      </c>
      <c r="ED25">
        <v>2.1625000000000001</v>
      </c>
      <c r="EE25">
        <v>-1.4603100000000001E-2</v>
      </c>
      <c r="EF25">
        <v>0</v>
      </c>
      <c r="EG25">
        <v>19.4237</v>
      </c>
      <c r="EH25">
        <v>999.9</v>
      </c>
      <c r="EI25">
        <v>48.2</v>
      </c>
      <c r="EJ25">
        <v>26.8</v>
      </c>
      <c r="EK25">
        <v>16.8551</v>
      </c>
      <c r="EL25">
        <v>63.480800000000002</v>
      </c>
      <c r="EM25">
        <v>3.3693900000000001</v>
      </c>
      <c r="EN25">
        <v>1</v>
      </c>
      <c r="EO25">
        <v>-0.11237</v>
      </c>
      <c r="EP25">
        <v>3.6870599999999998</v>
      </c>
      <c r="EQ25">
        <v>20.205400000000001</v>
      </c>
      <c r="ER25">
        <v>5.2271700000000001</v>
      </c>
      <c r="ES25">
        <v>12.0099</v>
      </c>
      <c r="ET25">
        <v>4.9897999999999998</v>
      </c>
      <c r="EU25">
        <v>3.3050000000000002</v>
      </c>
      <c r="EV25">
        <v>6903.3</v>
      </c>
      <c r="EW25">
        <v>9999</v>
      </c>
      <c r="EX25">
        <v>514.70000000000005</v>
      </c>
      <c r="EY25">
        <v>68.3</v>
      </c>
      <c r="EZ25">
        <v>1.85259</v>
      </c>
      <c r="FA25">
        <v>1.86155</v>
      </c>
      <c r="FB25">
        <v>1.8605</v>
      </c>
      <c r="FC25">
        <v>1.8566</v>
      </c>
      <c r="FD25">
        <v>1.8609599999999999</v>
      </c>
      <c r="FE25">
        <v>1.8572299999999999</v>
      </c>
      <c r="FF25">
        <v>1.85928</v>
      </c>
      <c r="FG25">
        <v>1.8621799999999999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-2.6930000000000001</v>
      </c>
      <c r="FV25">
        <v>-0.45129999999999998</v>
      </c>
      <c r="FW25">
        <v>-1.247964175920371</v>
      </c>
      <c r="FX25">
        <v>-4.0117494158234393E-3</v>
      </c>
      <c r="FY25">
        <v>1.087516141204025E-6</v>
      </c>
      <c r="FZ25">
        <v>-8.657206703991749E-11</v>
      </c>
      <c r="GA25">
        <v>-0.45133000000000217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7.6</v>
      </c>
      <c r="GJ25">
        <v>7.5</v>
      </c>
      <c r="GK25">
        <v>1.00708</v>
      </c>
      <c r="GL25">
        <v>2.36816</v>
      </c>
      <c r="GM25">
        <v>1.5942400000000001</v>
      </c>
      <c r="GN25">
        <v>2.3168899999999999</v>
      </c>
      <c r="GO25">
        <v>1.40015</v>
      </c>
      <c r="GP25">
        <v>2.2705099999999998</v>
      </c>
      <c r="GQ25">
        <v>30.3079</v>
      </c>
      <c r="GR25">
        <v>15.3841</v>
      </c>
      <c r="GS25">
        <v>18</v>
      </c>
      <c r="GT25">
        <v>423.94299999999998</v>
      </c>
      <c r="GU25">
        <v>622.70699999999999</v>
      </c>
      <c r="GV25">
        <v>15.8293</v>
      </c>
      <c r="GW25">
        <v>25.530999999999999</v>
      </c>
      <c r="GX25">
        <v>29.9999</v>
      </c>
      <c r="GY25">
        <v>25.446400000000001</v>
      </c>
      <c r="GZ25">
        <v>25.365600000000001</v>
      </c>
      <c r="HA25">
        <v>20.216999999999999</v>
      </c>
      <c r="HB25">
        <v>10</v>
      </c>
      <c r="HC25">
        <v>-30</v>
      </c>
      <c r="HD25">
        <v>15.850099999999999</v>
      </c>
      <c r="HE25">
        <v>405.5</v>
      </c>
      <c r="HF25">
        <v>0</v>
      </c>
      <c r="HG25">
        <v>104.081</v>
      </c>
      <c r="HH25">
        <v>103.492</v>
      </c>
    </row>
    <row r="26" spans="1:216" x14ac:dyDescent="0.2">
      <c r="A26">
        <v>8</v>
      </c>
      <c r="B26">
        <v>1689812648</v>
      </c>
      <c r="C26">
        <v>423.5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1689812648</v>
      </c>
      <c r="M26">
        <f t="shared" si="0"/>
        <v>8.4222216669026511E-4</v>
      </c>
      <c r="N26">
        <f t="shared" si="1"/>
        <v>0.84222216669026506</v>
      </c>
      <c r="O26">
        <f t="shared" si="2"/>
        <v>6.5442547292941438</v>
      </c>
      <c r="P26">
        <f t="shared" si="3"/>
        <v>400.00700000000001</v>
      </c>
      <c r="Q26">
        <f t="shared" si="4"/>
        <v>305.27442775283043</v>
      </c>
      <c r="R26">
        <f t="shared" si="5"/>
        <v>30.893052678869996</v>
      </c>
      <c r="S26">
        <f t="shared" si="6"/>
        <v>40.479765743503805</v>
      </c>
      <c r="T26">
        <f t="shared" si="7"/>
        <v>0.11721616169000654</v>
      </c>
      <c r="U26">
        <f t="shared" si="8"/>
        <v>3.8541457068343972</v>
      </c>
      <c r="V26">
        <f t="shared" si="9"/>
        <v>0.11527112497045386</v>
      </c>
      <c r="W26">
        <f t="shared" si="10"/>
        <v>7.2216518491112158E-2</v>
      </c>
      <c r="X26">
        <f t="shared" si="11"/>
        <v>82.693486555831115</v>
      </c>
      <c r="Y26">
        <f t="shared" si="12"/>
        <v>19.207760964662263</v>
      </c>
      <c r="Z26">
        <f t="shared" si="13"/>
        <v>19.207760964662263</v>
      </c>
      <c r="AA26">
        <f t="shared" si="14"/>
        <v>2.2339333619874009</v>
      </c>
      <c r="AB26">
        <f t="shared" si="15"/>
        <v>68.396899783805239</v>
      </c>
      <c r="AC26">
        <f t="shared" si="16"/>
        <v>1.50820919817624</v>
      </c>
      <c r="AD26">
        <f t="shared" si="17"/>
        <v>2.2050841528541736</v>
      </c>
      <c r="AE26">
        <f t="shared" si="18"/>
        <v>0.72572416381116089</v>
      </c>
      <c r="AF26">
        <f t="shared" si="19"/>
        <v>-37.141997551040689</v>
      </c>
      <c r="AG26">
        <f t="shared" si="20"/>
        <v>-43.314999701747496</v>
      </c>
      <c r="AH26">
        <f t="shared" si="21"/>
        <v>-2.2388854182901103</v>
      </c>
      <c r="AI26">
        <f t="shared" si="22"/>
        <v>-2.3961152471798641E-3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54891.371905511027</v>
      </c>
      <c r="AO26">
        <f t="shared" si="26"/>
        <v>499.99400000000003</v>
      </c>
      <c r="AP26">
        <f t="shared" si="27"/>
        <v>421.49467199783999</v>
      </c>
      <c r="AQ26">
        <f t="shared" si="28"/>
        <v>0.84299945998919978</v>
      </c>
      <c r="AR26">
        <f t="shared" si="29"/>
        <v>0.16538895777915558</v>
      </c>
      <c r="AS26">
        <v>1689812648</v>
      </c>
      <c r="AT26">
        <v>400.00700000000001</v>
      </c>
      <c r="AU26">
        <v>405.08199999999999</v>
      </c>
      <c r="AV26">
        <v>14.903600000000001</v>
      </c>
      <c r="AW26">
        <v>14.291700000000001</v>
      </c>
      <c r="AX26">
        <v>402.7</v>
      </c>
      <c r="AY26">
        <v>15.354900000000001</v>
      </c>
      <c r="AZ26">
        <v>399.988</v>
      </c>
      <c r="BA26">
        <v>101.15600000000001</v>
      </c>
      <c r="BB26">
        <v>4.1643399999999997E-2</v>
      </c>
      <c r="BC26">
        <v>18.999300000000002</v>
      </c>
      <c r="BD26">
        <v>19.1553</v>
      </c>
      <c r="BE26">
        <v>999.9</v>
      </c>
      <c r="BF26">
        <v>0</v>
      </c>
      <c r="BG26">
        <v>0</v>
      </c>
      <c r="BH26">
        <v>9988.1200000000008</v>
      </c>
      <c r="BI26">
        <v>0</v>
      </c>
      <c r="BJ26">
        <v>196.43700000000001</v>
      </c>
      <c r="BK26">
        <v>-5.0750099999999998</v>
      </c>
      <c r="BL26">
        <v>406.05900000000003</v>
      </c>
      <c r="BM26">
        <v>410.95499999999998</v>
      </c>
      <c r="BN26">
        <v>0.61190199999999995</v>
      </c>
      <c r="BO26">
        <v>405.08199999999999</v>
      </c>
      <c r="BP26">
        <v>14.291700000000001</v>
      </c>
      <c r="BQ26">
        <v>1.5075799999999999</v>
      </c>
      <c r="BR26">
        <v>1.4456899999999999</v>
      </c>
      <c r="BS26">
        <v>13.045299999999999</v>
      </c>
      <c r="BT26">
        <v>12.4055</v>
      </c>
      <c r="BU26">
        <v>499.99400000000003</v>
      </c>
      <c r="BV26">
        <v>0.90001900000000001</v>
      </c>
      <c r="BW26">
        <v>9.9981299999999995E-2</v>
      </c>
      <c r="BX26">
        <v>0</v>
      </c>
      <c r="BY26">
        <v>2.6779000000000002</v>
      </c>
      <c r="BZ26">
        <v>0</v>
      </c>
      <c r="CA26">
        <v>2352.44</v>
      </c>
      <c r="CB26">
        <v>4055.63</v>
      </c>
      <c r="CC26">
        <v>37</v>
      </c>
      <c r="CD26">
        <v>40.311999999999998</v>
      </c>
      <c r="CE26">
        <v>38.5</v>
      </c>
      <c r="CF26">
        <v>38.561999999999998</v>
      </c>
      <c r="CG26">
        <v>36.561999999999998</v>
      </c>
      <c r="CH26">
        <v>450</v>
      </c>
      <c r="CI26">
        <v>49.99</v>
      </c>
      <c r="CJ26">
        <v>0</v>
      </c>
      <c r="CK26">
        <v>1689812661.9000001</v>
      </c>
      <c r="CL26">
        <v>0</v>
      </c>
      <c r="CM26">
        <v>1689812140</v>
      </c>
      <c r="CN26" t="s">
        <v>354</v>
      </c>
      <c r="CO26">
        <v>1689812133.5</v>
      </c>
      <c r="CP26">
        <v>1689812140</v>
      </c>
      <c r="CQ26">
        <v>62</v>
      </c>
      <c r="CR26">
        <v>0.314</v>
      </c>
      <c r="CS26">
        <v>1.7999999999999999E-2</v>
      </c>
      <c r="CT26">
        <v>-2.7160000000000002</v>
      </c>
      <c r="CU26">
        <v>-0.45100000000000001</v>
      </c>
      <c r="CV26">
        <v>407</v>
      </c>
      <c r="CW26">
        <v>14</v>
      </c>
      <c r="CX26">
        <v>0.47</v>
      </c>
      <c r="CY26">
        <v>0.16</v>
      </c>
      <c r="CZ26">
        <v>6.3752392417582886</v>
      </c>
      <c r="DA26">
        <v>-0.39758486591968017</v>
      </c>
      <c r="DB26">
        <v>7.984116708409969E-2</v>
      </c>
      <c r="DC26">
        <v>1</v>
      </c>
      <c r="DD26">
        <v>405.07100000000003</v>
      </c>
      <c r="DE26">
        <v>-0.31647386759463342</v>
      </c>
      <c r="DF26">
        <v>5.1747039505280992E-2</v>
      </c>
      <c r="DG26">
        <v>-1</v>
      </c>
      <c r="DH26">
        <v>500.01648780487812</v>
      </c>
      <c r="DI26">
        <v>2.3772149706729782E-2</v>
      </c>
      <c r="DJ26">
        <v>0.1275734359441503</v>
      </c>
      <c r="DK26">
        <v>1</v>
      </c>
      <c r="DL26">
        <v>2</v>
      </c>
      <c r="DM26">
        <v>2</v>
      </c>
      <c r="DN26" t="s">
        <v>355</v>
      </c>
      <c r="DO26">
        <v>2.6893400000000001</v>
      </c>
      <c r="DP26">
        <v>2.6631800000000001</v>
      </c>
      <c r="DQ26">
        <v>9.4662999999999997E-2</v>
      </c>
      <c r="DR26">
        <v>9.4667500000000002E-2</v>
      </c>
      <c r="DS26">
        <v>8.3855399999999997E-2</v>
      </c>
      <c r="DT26">
        <v>7.8791399999999998E-2</v>
      </c>
      <c r="DU26">
        <v>27267</v>
      </c>
      <c r="DV26">
        <v>30789.599999999999</v>
      </c>
      <c r="DW26">
        <v>28351.4</v>
      </c>
      <c r="DX26">
        <v>32619.3</v>
      </c>
      <c r="DY26">
        <v>36102.199999999997</v>
      </c>
      <c r="DZ26">
        <v>40617.800000000003</v>
      </c>
      <c r="EA26">
        <v>41604.1</v>
      </c>
      <c r="EB26">
        <v>46942.400000000001</v>
      </c>
      <c r="EC26">
        <v>1.7918799999999999</v>
      </c>
      <c r="ED26">
        <v>2.1621999999999999</v>
      </c>
      <c r="EE26">
        <v>-1.25729E-2</v>
      </c>
      <c r="EF26">
        <v>0</v>
      </c>
      <c r="EG26">
        <v>19.363499999999998</v>
      </c>
      <c r="EH26">
        <v>999.9</v>
      </c>
      <c r="EI26">
        <v>48.1</v>
      </c>
      <c r="EJ26">
        <v>26.9</v>
      </c>
      <c r="EK26">
        <v>16.919799999999999</v>
      </c>
      <c r="EL26">
        <v>63.410800000000002</v>
      </c>
      <c r="EM26">
        <v>3.4575300000000002</v>
      </c>
      <c r="EN26">
        <v>1</v>
      </c>
      <c r="EO26">
        <v>-0.11369899999999999</v>
      </c>
      <c r="EP26">
        <v>3.58243</v>
      </c>
      <c r="EQ26">
        <v>20.206199999999999</v>
      </c>
      <c r="ER26">
        <v>5.2271700000000001</v>
      </c>
      <c r="ES26">
        <v>12.0099</v>
      </c>
      <c r="ET26">
        <v>4.9897999999999998</v>
      </c>
      <c r="EU26">
        <v>3.3050000000000002</v>
      </c>
      <c r="EV26">
        <v>6904.7</v>
      </c>
      <c r="EW26">
        <v>9999</v>
      </c>
      <c r="EX26">
        <v>514.70000000000005</v>
      </c>
      <c r="EY26">
        <v>68.3</v>
      </c>
      <c r="EZ26">
        <v>1.8526100000000001</v>
      </c>
      <c r="FA26">
        <v>1.8615600000000001</v>
      </c>
      <c r="FB26">
        <v>1.86052</v>
      </c>
      <c r="FC26">
        <v>1.8566199999999999</v>
      </c>
      <c r="FD26">
        <v>1.8609599999999999</v>
      </c>
      <c r="FE26">
        <v>1.85724</v>
      </c>
      <c r="FF26">
        <v>1.85928</v>
      </c>
      <c r="FG26">
        <v>1.8621799999999999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-2.6930000000000001</v>
      </c>
      <c r="FV26">
        <v>-0.45129999999999998</v>
      </c>
      <c r="FW26">
        <v>-1.247964175920371</v>
      </c>
      <c r="FX26">
        <v>-4.0117494158234393E-3</v>
      </c>
      <c r="FY26">
        <v>1.087516141204025E-6</v>
      </c>
      <c r="FZ26">
        <v>-8.657206703991749E-11</v>
      </c>
      <c r="GA26">
        <v>-0.45133000000000217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8.6</v>
      </c>
      <c r="GJ26">
        <v>8.5</v>
      </c>
      <c r="GK26">
        <v>1.00586</v>
      </c>
      <c r="GL26">
        <v>2.36816</v>
      </c>
      <c r="GM26">
        <v>1.5942400000000001</v>
      </c>
      <c r="GN26">
        <v>2.3168899999999999</v>
      </c>
      <c r="GO26">
        <v>1.40015</v>
      </c>
      <c r="GP26">
        <v>2.2814899999999998</v>
      </c>
      <c r="GQ26">
        <v>30.350899999999999</v>
      </c>
      <c r="GR26">
        <v>15.375400000000001</v>
      </c>
      <c r="GS26">
        <v>18</v>
      </c>
      <c r="GT26">
        <v>424.14400000000001</v>
      </c>
      <c r="GU26">
        <v>622.73500000000001</v>
      </c>
      <c r="GV26">
        <v>16.063199999999998</v>
      </c>
      <c r="GW26">
        <v>25.526800000000001</v>
      </c>
      <c r="GX26">
        <v>30.0001</v>
      </c>
      <c r="GY26">
        <v>25.4636</v>
      </c>
      <c r="GZ26">
        <v>25.3888</v>
      </c>
      <c r="HA26">
        <v>20.2028</v>
      </c>
      <c r="HB26">
        <v>10</v>
      </c>
      <c r="HC26">
        <v>-30</v>
      </c>
      <c r="HD26">
        <v>16.0623</v>
      </c>
      <c r="HE26">
        <v>405.20600000000002</v>
      </c>
      <c r="HF26">
        <v>0</v>
      </c>
      <c r="HG26">
        <v>104.08</v>
      </c>
      <c r="HH26">
        <v>103.49299999999999</v>
      </c>
    </row>
    <row r="27" spans="1:216" x14ac:dyDescent="0.2">
      <c r="A27">
        <v>9</v>
      </c>
      <c r="B27">
        <v>1689812708.5</v>
      </c>
      <c r="C27">
        <v>484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1689812708.5</v>
      </c>
      <c r="M27">
        <f t="shared" si="0"/>
        <v>8.1731035535036992E-4</v>
      </c>
      <c r="N27">
        <f t="shared" si="1"/>
        <v>0.81731035535036989</v>
      </c>
      <c r="O27">
        <f t="shared" si="2"/>
        <v>5.502889484951055</v>
      </c>
      <c r="P27">
        <f t="shared" si="3"/>
        <v>400.04700000000003</v>
      </c>
      <c r="Q27">
        <f t="shared" si="4"/>
        <v>319.82407132473713</v>
      </c>
      <c r="R27">
        <f t="shared" si="5"/>
        <v>32.365729714567408</v>
      </c>
      <c r="S27">
        <f t="shared" si="6"/>
        <v>40.484173131474002</v>
      </c>
      <c r="T27">
        <f t="shared" si="7"/>
        <v>0.11728954876358497</v>
      </c>
      <c r="U27">
        <f t="shared" si="8"/>
        <v>3.8575291200498465</v>
      </c>
      <c r="V27">
        <f t="shared" si="9"/>
        <v>0.11534377513106886</v>
      </c>
      <c r="W27">
        <f t="shared" si="10"/>
        <v>7.2261990695610775E-2</v>
      </c>
      <c r="X27">
        <f t="shared" si="11"/>
        <v>61.993125389536587</v>
      </c>
      <c r="Y27">
        <f t="shared" si="12"/>
        <v>19.064560031716368</v>
      </c>
      <c r="Z27">
        <f t="shared" si="13"/>
        <v>19.064560031716368</v>
      </c>
      <c r="AA27">
        <f t="shared" si="14"/>
        <v>2.2140802547194145</v>
      </c>
      <c r="AB27">
        <f t="shared" si="15"/>
        <v>68.71564790656582</v>
      </c>
      <c r="AC27">
        <f t="shared" si="16"/>
        <v>1.5101959621201999</v>
      </c>
      <c r="AD27">
        <f t="shared" si="17"/>
        <v>2.1977468133221221</v>
      </c>
      <c r="AE27">
        <f t="shared" si="18"/>
        <v>0.70388429259921459</v>
      </c>
      <c r="AF27">
        <f t="shared" si="19"/>
        <v>-36.043386670951314</v>
      </c>
      <c r="AG27">
        <f t="shared" si="20"/>
        <v>-24.677383859083417</v>
      </c>
      <c r="AH27">
        <f t="shared" si="21"/>
        <v>-1.2731307836454542</v>
      </c>
      <c r="AI27">
        <f t="shared" si="22"/>
        <v>-7.7592414359983763E-4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54968.30120056693</v>
      </c>
      <c r="AO27">
        <f t="shared" si="26"/>
        <v>374.83100000000002</v>
      </c>
      <c r="AP27">
        <f t="shared" si="27"/>
        <v>315.98244299975988</v>
      </c>
      <c r="AQ27">
        <f t="shared" si="28"/>
        <v>0.84299975989115061</v>
      </c>
      <c r="AR27">
        <f t="shared" si="29"/>
        <v>0.16538953658992075</v>
      </c>
      <c r="AS27">
        <v>1689812708.5</v>
      </c>
      <c r="AT27">
        <v>400.04700000000003</v>
      </c>
      <c r="AU27">
        <v>404.346</v>
      </c>
      <c r="AV27">
        <v>14.9231</v>
      </c>
      <c r="AW27">
        <v>14.3294</v>
      </c>
      <c r="AX27">
        <v>402.74</v>
      </c>
      <c r="AY27">
        <v>15.3744</v>
      </c>
      <c r="AZ27">
        <v>400.048</v>
      </c>
      <c r="BA27">
        <v>101.158</v>
      </c>
      <c r="BB27">
        <v>4.0542000000000002E-2</v>
      </c>
      <c r="BC27">
        <v>18.945900000000002</v>
      </c>
      <c r="BD27">
        <v>19.067</v>
      </c>
      <c r="BE27">
        <v>999.9</v>
      </c>
      <c r="BF27">
        <v>0</v>
      </c>
      <c r="BG27">
        <v>0</v>
      </c>
      <c r="BH27">
        <v>10000.6</v>
      </c>
      <c r="BI27">
        <v>0</v>
      </c>
      <c r="BJ27">
        <v>183.53200000000001</v>
      </c>
      <c r="BK27">
        <v>-4.2987399999999996</v>
      </c>
      <c r="BL27">
        <v>406.10700000000003</v>
      </c>
      <c r="BM27">
        <v>410.22399999999999</v>
      </c>
      <c r="BN27">
        <v>0.593754</v>
      </c>
      <c r="BO27">
        <v>404.346</v>
      </c>
      <c r="BP27">
        <v>14.3294</v>
      </c>
      <c r="BQ27">
        <v>1.5096000000000001</v>
      </c>
      <c r="BR27">
        <v>1.44953</v>
      </c>
      <c r="BS27">
        <v>13.0657</v>
      </c>
      <c r="BT27">
        <v>12.446</v>
      </c>
      <c r="BU27">
        <v>374.83100000000002</v>
      </c>
      <c r="BV27">
        <v>0.89999499999999999</v>
      </c>
      <c r="BW27">
        <v>0.100005</v>
      </c>
      <c r="BX27">
        <v>0</v>
      </c>
      <c r="BY27">
        <v>2.3003999999999998</v>
      </c>
      <c r="BZ27">
        <v>0</v>
      </c>
      <c r="CA27">
        <v>1998.43</v>
      </c>
      <c r="CB27">
        <v>3040.37</v>
      </c>
      <c r="CC27">
        <v>35.5</v>
      </c>
      <c r="CD27">
        <v>38.75</v>
      </c>
      <c r="CE27">
        <v>37.061999999999998</v>
      </c>
      <c r="CF27">
        <v>36.936999999999998</v>
      </c>
      <c r="CG27">
        <v>35.25</v>
      </c>
      <c r="CH27">
        <v>337.35</v>
      </c>
      <c r="CI27">
        <v>37.479999999999997</v>
      </c>
      <c r="CJ27">
        <v>0</v>
      </c>
      <c r="CK27">
        <v>1689812722.5</v>
      </c>
      <c r="CL27">
        <v>0</v>
      </c>
      <c r="CM27">
        <v>1689812140</v>
      </c>
      <c r="CN27" t="s">
        <v>354</v>
      </c>
      <c r="CO27">
        <v>1689812133.5</v>
      </c>
      <c r="CP27">
        <v>1689812140</v>
      </c>
      <c r="CQ27">
        <v>62</v>
      </c>
      <c r="CR27">
        <v>0.314</v>
      </c>
      <c r="CS27">
        <v>1.7999999999999999E-2</v>
      </c>
      <c r="CT27">
        <v>-2.7160000000000002</v>
      </c>
      <c r="CU27">
        <v>-0.45100000000000001</v>
      </c>
      <c r="CV27">
        <v>407</v>
      </c>
      <c r="CW27">
        <v>14</v>
      </c>
      <c r="CX27">
        <v>0.47</v>
      </c>
      <c r="CY27">
        <v>0.16</v>
      </c>
      <c r="CZ27">
        <v>5.4924527912740846</v>
      </c>
      <c r="DA27">
        <v>0.67775855790881101</v>
      </c>
      <c r="DB27">
        <v>8.1883069466616318E-2</v>
      </c>
      <c r="DC27">
        <v>1</v>
      </c>
      <c r="DD27">
        <v>404.3971219512195</v>
      </c>
      <c r="DE27">
        <v>0.339031358884884</v>
      </c>
      <c r="DF27">
        <v>4.4371598871760891E-2</v>
      </c>
      <c r="DG27">
        <v>-1</v>
      </c>
      <c r="DH27">
        <v>374.98621951219508</v>
      </c>
      <c r="DI27">
        <v>2.7775532338343189E-2</v>
      </c>
      <c r="DJ27">
        <v>0.15769691711651701</v>
      </c>
      <c r="DK27">
        <v>1</v>
      </c>
      <c r="DL27">
        <v>2</v>
      </c>
      <c r="DM27">
        <v>2</v>
      </c>
      <c r="DN27" t="s">
        <v>355</v>
      </c>
      <c r="DO27">
        <v>2.6895600000000002</v>
      </c>
      <c r="DP27">
        <v>2.6621899999999998</v>
      </c>
      <c r="DQ27">
        <v>9.4673999999999994E-2</v>
      </c>
      <c r="DR27">
        <v>9.4539200000000004E-2</v>
      </c>
      <c r="DS27">
        <v>8.3937300000000006E-2</v>
      </c>
      <c r="DT27">
        <v>7.8945799999999997E-2</v>
      </c>
      <c r="DU27">
        <v>27268.400000000001</v>
      </c>
      <c r="DV27">
        <v>30795.8</v>
      </c>
      <c r="DW27">
        <v>28353.1</v>
      </c>
      <c r="DX27">
        <v>32621.200000000001</v>
      </c>
      <c r="DY27">
        <v>36101.300000000003</v>
      </c>
      <c r="DZ27">
        <v>40613.300000000003</v>
      </c>
      <c r="EA27">
        <v>41606.800000000003</v>
      </c>
      <c r="EB27">
        <v>46945.1</v>
      </c>
      <c r="EC27">
        <v>1.7921</v>
      </c>
      <c r="ED27">
        <v>2.1621999999999999</v>
      </c>
      <c r="EE27">
        <v>-1.4528599999999999E-2</v>
      </c>
      <c r="EF27">
        <v>0</v>
      </c>
      <c r="EG27">
        <v>19.307700000000001</v>
      </c>
      <c r="EH27">
        <v>999.9</v>
      </c>
      <c r="EI27">
        <v>48</v>
      </c>
      <c r="EJ27">
        <v>27</v>
      </c>
      <c r="EK27">
        <v>16.984200000000001</v>
      </c>
      <c r="EL27">
        <v>63.3508</v>
      </c>
      <c r="EM27">
        <v>3.3493599999999999</v>
      </c>
      <c r="EN27">
        <v>1</v>
      </c>
      <c r="EO27">
        <v>-0.117912</v>
      </c>
      <c r="EP27">
        <v>3.34721</v>
      </c>
      <c r="EQ27">
        <v>20.212</v>
      </c>
      <c r="ER27">
        <v>5.2243300000000001</v>
      </c>
      <c r="ES27">
        <v>12.0099</v>
      </c>
      <c r="ET27">
        <v>4.9888000000000003</v>
      </c>
      <c r="EU27">
        <v>3.3043300000000002</v>
      </c>
      <c r="EV27">
        <v>6906.1</v>
      </c>
      <c r="EW27">
        <v>9999</v>
      </c>
      <c r="EX27">
        <v>514.70000000000005</v>
      </c>
      <c r="EY27">
        <v>68.3</v>
      </c>
      <c r="EZ27">
        <v>1.85267</v>
      </c>
      <c r="FA27">
        <v>1.8615699999999999</v>
      </c>
      <c r="FB27">
        <v>1.86059</v>
      </c>
      <c r="FC27">
        <v>1.85669</v>
      </c>
      <c r="FD27">
        <v>1.8609599999999999</v>
      </c>
      <c r="FE27">
        <v>1.85727</v>
      </c>
      <c r="FF27">
        <v>1.85931</v>
      </c>
      <c r="FG27">
        <v>1.8621799999999999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-2.6930000000000001</v>
      </c>
      <c r="FV27">
        <v>-0.45129999999999998</v>
      </c>
      <c r="FW27">
        <v>-1.247964175920371</v>
      </c>
      <c r="FX27">
        <v>-4.0117494158234393E-3</v>
      </c>
      <c r="FY27">
        <v>1.087516141204025E-6</v>
      </c>
      <c r="FZ27">
        <v>-8.657206703991749E-11</v>
      </c>
      <c r="GA27">
        <v>-0.45133000000000217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9.6</v>
      </c>
      <c r="GJ27">
        <v>9.5</v>
      </c>
      <c r="GK27">
        <v>1.00464</v>
      </c>
      <c r="GL27">
        <v>2.3742700000000001</v>
      </c>
      <c r="GM27">
        <v>1.5942400000000001</v>
      </c>
      <c r="GN27">
        <v>2.3168899999999999</v>
      </c>
      <c r="GO27">
        <v>1.39893</v>
      </c>
      <c r="GP27">
        <v>2.2558600000000002</v>
      </c>
      <c r="GQ27">
        <v>30.393899999999999</v>
      </c>
      <c r="GR27">
        <v>15.375400000000001</v>
      </c>
      <c r="GS27">
        <v>18</v>
      </c>
      <c r="GT27">
        <v>424.22199999999998</v>
      </c>
      <c r="GU27">
        <v>622.72900000000004</v>
      </c>
      <c r="GV27">
        <v>16.0794</v>
      </c>
      <c r="GW27">
        <v>25.4999</v>
      </c>
      <c r="GX27">
        <v>29.999400000000001</v>
      </c>
      <c r="GY27">
        <v>25.457100000000001</v>
      </c>
      <c r="GZ27">
        <v>25.388200000000001</v>
      </c>
      <c r="HA27">
        <v>20.180399999999999</v>
      </c>
      <c r="HB27">
        <v>10</v>
      </c>
      <c r="HC27">
        <v>-30</v>
      </c>
      <c r="HD27">
        <v>16.104299999999999</v>
      </c>
      <c r="HE27">
        <v>404.46</v>
      </c>
      <c r="HF27">
        <v>0</v>
      </c>
      <c r="HG27">
        <v>104.087</v>
      </c>
      <c r="HH27">
        <v>103.499</v>
      </c>
    </row>
    <row r="28" spans="1:216" x14ac:dyDescent="0.2">
      <c r="A28">
        <v>10</v>
      </c>
      <c r="B28">
        <v>1689812769</v>
      </c>
      <c r="C28">
        <v>544.5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1689812769</v>
      </c>
      <c r="M28">
        <f t="shared" si="0"/>
        <v>8.5851345161402828E-4</v>
      </c>
      <c r="N28">
        <f t="shared" si="1"/>
        <v>0.85851345161402826</v>
      </c>
      <c r="O28">
        <f t="shared" si="2"/>
        <v>4.1498596506091765</v>
      </c>
      <c r="P28">
        <f t="shared" si="3"/>
        <v>400.06799999999998</v>
      </c>
      <c r="Q28">
        <f t="shared" si="4"/>
        <v>342.49644098547657</v>
      </c>
      <c r="R28">
        <f t="shared" si="5"/>
        <v>34.659704161703097</v>
      </c>
      <c r="S28">
        <f t="shared" si="6"/>
        <v>40.485788654230795</v>
      </c>
      <c r="T28">
        <f t="shared" si="7"/>
        <v>0.12611882056355364</v>
      </c>
      <c r="U28">
        <f t="shared" si="8"/>
        <v>3.8568146560050729</v>
      </c>
      <c r="V28">
        <f t="shared" si="9"/>
        <v>0.12387169102118306</v>
      </c>
      <c r="W28">
        <f t="shared" si="10"/>
        <v>7.7618367606130556E-2</v>
      </c>
      <c r="X28">
        <f t="shared" si="11"/>
        <v>41.364783392315069</v>
      </c>
      <c r="Y28">
        <f t="shared" si="12"/>
        <v>18.99642679481402</v>
      </c>
      <c r="Z28">
        <f t="shared" si="13"/>
        <v>18.99642679481402</v>
      </c>
      <c r="AA28">
        <f t="shared" si="14"/>
        <v>2.204688818820606</v>
      </c>
      <c r="AB28">
        <f t="shared" si="15"/>
        <v>68.84126709440217</v>
      </c>
      <c r="AC28">
        <f t="shared" si="16"/>
        <v>1.5162184284886799</v>
      </c>
      <c r="AD28">
        <f t="shared" si="17"/>
        <v>2.2024847776399676</v>
      </c>
      <c r="AE28">
        <f t="shared" si="18"/>
        <v>0.68847039033192603</v>
      </c>
      <c r="AF28">
        <f t="shared" si="19"/>
        <v>-37.860443216178645</v>
      </c>
      <c r="AG28">
        <f t="shared" si="20"/>
        <v>-3.3324288756978864</v>
      </c>
      <c r="AH28">
        <f t="shared" si="21"/>
        <v>-0.17192545526533815</v>
      </c>
      <c r="AI28">
        <f t="shared" si="22"/>
        <v>-1.4154826800893971E-5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54947.646924792527</v>
      </c>
      <c r="AO28">
        <f t="shared" si="26"/>
        <v>250.101</v>
      </c>
      <c r="AP28">
        <f t="shared" si="27"/>
        <v>210.83544300119951</v>
      </c>
      <c r="AQ28">
        <f t="shared" si="28"/>
        <v>0.84300119952019192</v>
      </c>
      <c r="AR28">
        <f t="shared" si="29"/>
        <v>0.1653923150739704</v>
      </c>
      <c r="AS28">
        <v>1689812769</v>
      </c>
      <c r="AT28">
        <v>400.06799999999998</v>
      </c>
      <c r="AU28">
        <v>403.38200000000001</v>
      </c>
      <c r="AV28">
        <v>14.982799999999999</v>
      </c>
      <c r="AW28">
        <v>14.3591</v>
      </c>
      <c r="AX28">
        <v>402.76100000000002</v>
      </c>
      <c r="AY28">
        <v>15.434100000000001</v>
      </c>
      <c r="AZ28">
        <v>399.97899999999998</v>
      </c>
      <c r="BA28">
        <v>101.15600000000001</v>
      </c>
      <c r="BB28">
        <v>4.1268100000000002E-2</v>
      </c>
      <c r="BC28">
        <v>18.980399999999999</v>
      </c>
      <c r="BD28">
        <v>19.0532</v>
      </c>
      <c r="BE28">
        <v>999.9</v>
      </c>
      <c r="BF28">
        <v>0</v>
      </c>
      <c r="BG28">
        <v>0</v>
      </c>
      <c r="BH28">
        <v>9998.1200000000008</v>
      </c>
      <c r="BI28">
        <v>0</v>
      </c>
      <c r="BJ28">
        <v>241.494</v>
      </c>
      <c r="BK28">
        <v>-3.3138700000000001</v>
      </c>
      <c r="BL28">
        <v>406.154</v>
      </c>
      <c r="BM28">
        <v>409.25900000000001</v>
      </c>
      <c r="BN28">
        <v>0.62362300000000004</v>
      </c>
      <c r="BO28">
        <v>403.38200000000001</v>
      </c>
      <c r="BP28">
        <v>14.3591</v>
      </c>
      <c r="BQ28">
        <v>1.51559</v>
      </c>
      <c r="BR28">
        <v>1.45251</v>
      </c>
      <c r="BS28">
        <v>13.1264</v>
      </c>
      <c r="BT28">
        <v>12.4772</v>
      </c>
      <c r="BU28">
        <v>250.101</v>
      </c>
      <c r="BV28">
        <v>0.89995599999999998</v>
      </c>
      <c r="BW28">
        <v>0.10004399999999999</v>
      </c>
      <c r="BX28">
        <v>0</v>
      </c>
      <c r="BY28">
        <v>2.4497</v>
      </c>
      <c r="BZ28">
        <v>0</v>
      </c>
      <c r="CA28">
        <v>1911.57</v>
      </c>
      <c r="CB28">
        <v>2028.62</v>
      </c>
      <c r="CC28">
        <v>34.625</v>
      </c>
      <c r="CD28">
        <v>38.25</v>
      </c>
      <c r="CE28">
        <v>36.625</v>
      </c>
      <c r="CF28">
        <v>36.436999999999998</v>
      </c>
      <c r="CG28">
        <v>34.75</v>
      </c>
      <c r="CH28">
        <v>225.08</v>
      </c>
      <c r="CI28">
        <v>25.02</v>
      </c>
      <c r="CJ28">
        <v>0</v>
      </c>
      <c r="CK28">
        <v>1689812782.5</v>
      </c>
      <c r="CL28">
        <v>0</v>
      </c>
      <c r="CM28">
        <v>1689812140</v>
      </c>
      <c r="CN28" t="s">
        <v>354</v>
      </c>
      <c r="CO28">
        <v>1689812133.5</v>
      </c>
      <c r="CP28">
        <v>1689812140</v>
      </c>
      <c r="CQ28">
        <v>62</v>
      </c>
      <c r="CR28">
        <v>0.314</v>
      </c>
      <c r="CS28">
        <v>1.7999999999999999E-2</v>
      </c>
      <c r="CT28">
        <v>-2.7160000000000002</v>
      </c>
      <c r="CU28">
        <v>-0.45100000000000001</v>
      </c>
      <c r="CV28">
        <v>407</v>
      </c>
      <c r="CW28">
        <v>14</v>
      </c>
      <c r="CX28">
        <v>0.47</v>
      </c>
      <c r="CY28">
        <v>0.16</v>
      </c>
      <c r="CZ28">
        <v>4.0461094486672629</v>
      </c>
      <c r="DA28">
        <v>1.0792865996641721</v>
      </c>
      <c r="DB28">
        <v>0.12194856191462559</v>
      </c>
      <c r="DC28">
        <v>1</v>
      </c>
      <c r="DD28">
        <v>403.37048780487811</v>
      </c>
      <c r="DE28">
        <v>0.43197909407730178</v>
      </c>
      <c r="DF28">
        <v>5.0843673348524132E-2</v>
      </c>
      <c r="DG28">
        <v>-1</v>
      </c>
      <c r="DH28">
        <v>249.99792500000001</v>
      </c>
      <c r="DI28">
        <v>0.17518875447324961</v>
      </c>
      <c r="DJ28">
        <v>0.1280196054321377</v>
      </c>
      <c r="DK28">
        <v>1</v>
      </c>
      <c r="DL28">
        <v>2</v>
      </c>
      <c r="DM28">
        <v>2</v>
      </c>
      <c r="DN28" t="s">
        <v>355</v>
      </c>
      <c r="DO28">
        <v>2.6894200000000001</v>
      </c>
      <c r="DP28">
        <v>2.66289</v>
      </c>
      <c r="DQ28">
        <v>9.4680700000000007E-2</v>
      </c>
      <c r="DR28">
        <v>9.4367800000000002E-2</v>
      </c>
      <c r="DS28">
        <v>8.4179199999999996E-2</v>
      </c>
      <c r="DT28">
        <v>7.9065899999999995E-2</v>
      </c>
      <c r="DU28">
        <v>27269.9</v>
      </c>
      <c r="DV28">
        <v>30804</v>
      </c>
      <c r="DW28">
        <v>28354.7</v>
      </c>
      <c r="DX28">
        <v>32623.5</v>
      </c>
      <c r="DY28">
        <v>36093.5</v>
      </c>
      <c r="DZ28">
        <v>40610.6</v>
      </c>
      <c r="EA28">
        <v>41609.1</v>
      </c>
      <c r="EB28">
        <v>46948</v>
      </c>
      <c r="EC28">
        <v>1.7921499999999999</v>
      </c>
      <c r="ED28">
        <v>2.1627999999999998</v>
      </c>
      <c r="EE28">
        <v>-1.2964E-2</v>
      </c>
      <c r="EF28">
        <v>0</v>
      </c>
      <c r="EG28">
        <v>19.268000000000001</v>
      </c>
      <c r="EH28">
        <v>999.9</v>
      </c>
      <c r="EI28">
        <v>47.9</v>
      </c>
      <c r="EJ28">
        <v>27</v>
      </c>
      <c r="EK28">
        <v>16.9483</v>
      </c>
      <c r="EL28">
        <v>63.4908</v>
      </c>
      <c r="EM28">
        <v>3.40144</v>
      </c>
      <c r="EN28">
        <v>1</v>
      </c>
      <c r="EO28">
        <v>-0.123196</v>
      </c>
      <c r="EP28">
        <v>3.0407899999999999</v>
      </c>
      <c r="EQ28">
        <v>20.2209</v>
      </c>
      <c r="ER28">
        <v>5.2271700000000001</v>
      </c>
      <c r="ES28">
        <v>12.0099</v>
      </c>
      <c r="ET28">
        <v>4.9896500000000001</v>
      </c>
      <c r="EU28">
        <v>3.3050000000000002</v>
      </c>
      <c r="EV28">
        <v>6907.6</v>
      </c>
      <c r="EW28">
        <v>9999</v>
      </c>
      <c r="EX28">
        <v>514.70000000000005</v>
      </c>
      <c r="EY28">
        <v>68.3</v>
      </c>
      <c r="EZ28">
        <v>1.8526899999999999</v>
      </c>
      <c r="FA28">
        <v>1.8615600000000001</v>
      </c>
      <c r="FB28">
        <v>1.8605700000000001</v>
      </c>
      <c r="FC28">
        <v>1.8566499999999999</v>
      </c>
      <c r="FD28">
        <v>1.8609599999999999</v>
      </c>
      <c r="FE28">
        <v>1.85727</v>
      </c>
      <c r="FF28">
        <v>1.85928</v>
      </c>
      <c r="FG28">
        <v>1.8621799999999999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-2.6930000000000001</v>
      </c>
      <c r="FV28">
        <v>-0.45129999999999998</v>
      </c>
      <c r="FW28">
        <v>-1.247964175920371</v>
      </c>
      <c r="FX28">
        <v>-4.0117494158234393E-3</v>
      </c>
      <c r="FY28">
        <v>1.087516141204025E-6</v>
      </c>
      <c r="FZ28">
        <v>-8.657206703991749E-11</v>
      </c>
      <c r="GA28">
        <v>-0.45133000000000217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10.6</v>
      </c>
      <c r="GJ28">
        <v>10.5</v>
      </c>
      <c r="GK28">
        <v>1.00342</v>
      </c>
      <c r="GL28">
        <v>2.3706100000000001</v>
      </c>
      <c r="GM28">
        <v>1.5942400000000001</v>
      </c>
      <c r="GN28">
        <v>2.3168899999999999</v>
      </c>
      <c r="GO28">
        <v>1.40015</v>
      </c>
      <c r="GP28">
        <v>2.2656200000000002</v>
      </c>
      <c r="GQ28">
        <v>30.415400000000002</v>
      </c>
      <c r="GR28">
        <v>15.375400000000001</v>
      </c>
      <c r="GS28">
        <v>18</v>
      </c>
      <c r="GT28">
        <v>424.10700000000003</v>
      </c>
      <c r="GU28">
        <v>623.12900000000002</v>
      </c>
      <c r="GV28">
        <v>16.5075</v>
      </c>
      <c r="GW28">
        <v>25.460999999999999</v>
      </c>
      <c r="GX28">
        <v>29.9999</v>
      </c>
      <c r="GY28">
        <v>25.438199999999998</v>
      </c>
      <c r="GZ28">
        <v>25.3796</v>
      </c>
      <c r="HA28">
        <v>20.139700000000001</v>
      </c>
      <c r="HB28">
        <v>10</v>
      </c>
      <c r="HC28">
        <v>-30</v>
      </c>
      <c r="HD28">
        <v>16.513500000000001</v>
      </c>
      <c r="HE28">
        <v>403.31700000000001</v>
      </c>
      <c r="HF28">
        <v>0</v>
      </c>
      <c r="HG28">
        <v>104.093</v>
      </c>
      <c r="HH28">
        <v>103.506</v>
      </c>
    </row>
    <row r="29" spans="1:216" x14ac:dyDescent="0.2">
      <c r="A29">
        <v>11</v>
      </c>
      <c r="B29">
        <v>1689812829.5</v>
      </c>
      <c r="C29">
        <v>605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1689812829.5</v>
      </c>
      <c r="M29">
        <f t="shared" si="0"/>
        <v>7.0070234476636909E-4</v>
      </c>
      <c r="N29">
        <f t="shared" si="1"/>
        <v>0.70070234476636906</v>
      </c>
      <c r="O29">
        <f t="shared" si="2"/>
        <v>3.0821681104855747</v>
      </c>
      <c r="P29">
        <f t="shared" si="3"/>
        <v>400.05900000000003</v>
      </c>
      <c r="Q29">
        <f t="shared" si="4"/>
        <v>347.09391237389917</v>
      </c>
      <c r="R29">
        <f t="shared" si="5"/>
        <v>35.126272268298408</v>
      </c>
      <c r="S29">
        <f t="shared" si="6"/>
        <v>40.486395342610798</v>
      </c>
      <c r="T29">
        <f t="shared" si="7"/>
        <v>0.1022872063478147</v>
      </c>
      <c r="U29">
        <f t="shared" si="8"/>
        <v>3.8611290850642574</v>
      </c>
      <c r="V29">
        <f t="shared" si="9"/>
        <v>0.10080532886415428</v>
      </c>
      <c r="W29">
        <f t="shared" si="10"/>
        <v>6.3134682847903315E-2</v>
      </c>
      <c r="X29">
        <f t="shared" si="11"/>
        <v>29.768083181581289</v>
      </c>
      <c r="Y29">
        <f t="shared" si="12"/>
        <v>18.946024254813882</v>
      </c>
      <c r="Z29">
        <f t="shared" si="13"/>
        <v>18.946024254813882</v>
      </c>
      <c r="AA29">
        <f t="shared" si="14"/>
        <v>2.1977638614745905</v>
      </c>
      <c r="AB29">
        <f t="shared" si="15"/>
        <v>68.556068466535848</v>
      </c>
      <c r="AC29">
        <f t="shared" si="16"/>
        <v>1.5071874044516</v>
      </c>
      <c r="AD29">
        <f t="shared" si="17"/>
        <v>2.1984740930517344</v>
      </c>
      <c r="AE29">
        <f t="shared" si="18"/>
        <v>0.69057645702299042</v>
      </c>
      <c r="AF29">
        <f t="shared" si="19"/>
        <v>-30.900973404196876</v>
      </c>
      <c r="AG29">
        <f t="shared" si="20"/>
        <v>1.0773892834659904</v>
      </c>
      <c r="AH29">
        <f t="shared" si="21"/>
        <v>5.5499463275712799E-2</v>
      </c>
      <c r="AI29">
        <f t="shared" si="22"/>
        <v>-1.4758738835496388E-6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55038.508144670275</v>
      </c>
      <c r="AO29">
        <f t="shared" si="26"/>
        <v>179.983</v>
      </c>
      <c r="AP29">
        <f t="shared" si="27"/>
        <v>151.72602900600069</v>
      </c>
      <c r="AQ29">
        <f t="shared" si="28"/>
        <v>0.84300200022224703</v>
      </c>
      <c r="AR29">
        <f t="shared" si="29"/>
        <v>0.16539386042893656</v>
      </c>
      <c r="AS29">
        <v>1689812829.5</v>
      </c>
      <c r="AT29">
        <v>400.05900000000003</v>
      </c>
      <c r="AU29">
        <v>402.53800000000001</v>
      </c>
      <c r="AV29">
        <v>14.893000000000001</v>
      </c>
      <c r="AW29">
        <v>14.3841</v>
      </c>
      <c r="AX29">
        <v>402.75200000000001</v>
      </c>
      <c r="AY29">
        <v>15.3443</v>
      </c>
      <c r="AZ29">
        <v>400.13499999999999</v>
      </c>
      <c r="BA29">
        <v>101.161</v>
      </c>
      <c r="BB29">
        <v>4.0061199999999998E-2</v>
      </c>
      <c r="BC29">
        <v>18.9512</v>
      </c>
      <c r="BD29">
        <v>19.005199999999999</v>
      </c>
      <c r="BE29">
        <v>999.9</v>
      </c>
      <c r="BF29">
        <v>0</v>
      </c>
      <c r="BG29">
        <v>0</v>
      </c>
      <c r="BH29">
        <v>10013.799999999999</v>
      </c>
      <c r="BI29">
        <v>0</v>
      </c>
      <c r="BJ29">
        <v>177.96600000000001</v>
      </c>
      <c r="BK29">
        <v>-2.4785499999999998</v>
      </c>
      <c r="BL29">
        <v>406.10700000000003</v>
      </c>
      <c r="BM29">
        <v>408.41199999999998</v>
      </c>
      <c r="BN29">
        <v>0.50886299999999995</v>
      </c>
      <c r="BO29">
        <v>402.53800000000001</v>
      </c>
      <c r="BP29">
        <v>14.3841</v>
      </c>
      <c r="BQ29">
        <v>1.50658</v>
      </c>
      <c r="BR29">
        <v>1.4551099999999999</v>
      </c>
      <c r="BS29">
        <v>13.0352</v>
      </c>
      <c r="BT29">
        <v>12.5044</v>
      </c>
      <c r="BU29">
        <v>179.983</v>
      </c>
      <c r="BV29">
        <v>0.89994499999999999</v>
      </c>
      <c r="BW29">
        <v>0.10005500000000001</v>
      </c>
      <c r="BX29">
        <v>0</v>
      </c>
      <c r="BY29">
        <v>3.0074000000000001</v>
      </c>
      <c r="BZ29">
        <v>0</v>
      </c>
      <c r="CA29">
        <v>1544.79</v>
      </c>
      <c r="CB29">
        <v>1459.87</v>
      </c>
      <c r="CC29">
        <v>34.75</v>
      </c>
      <c r="CD29">
        <v>39.436999999999998</v>
      </c>
      <c r="CE29">
        <v>37.186999999999998</v>
      </c>
      <c r="CF29">
        <v>37.5</v>
      </c>
      <c r="CG29">
        <v>35.061999999999998</v>
      </c>
      <c r="CH29">
        <v>161.97</v>
      </c>
      <c r="CI29">
        <v>18.010000000000002</v>
      </c>
      <c r="CJ29">
        <v>0</v>
      </c>
      <c r="CK29">
        <v>1689812843.0999999</v>
      </c>
      <c r="CL29">
        <v>0</v>
      </c>
      <c r="CM29">
        <v>1689812140</v>
      </c>
      <c r="CN29" t="s">
        <v>354</v>
      </c>
      <c r="CO29">
        <v>1689812133.5</v>
      </c>
      <c r="CP29">
        <v>1689812140</v>
      </c>
      <c r="CQ29">
        <v>62</v>
      </c>
      <c r="CR29">
        <v>0.314</v>
      </c>
      <c r="CS29">
        <v>1.7999999999999999E-2</v>
      </c>
      <c r="CT29">
        <v>-2.7160000000000002</v>
      </c>
      <c r="CU29">
        <v>-0.45100000000000001</v>
      </c>
      <c r="CV29">
        <v>407</v>
      </c>
      <c r="CW29">
        <v>14</v>
      </c>
      <c r="CX29">
        <v>0.47</v>
      </c>
      <c r="CY29">
        <v>0.16</v>
      </c>
      <c r="CZ29">
        <v>2.988772819033982</v>
      </c>
      <c r="DA29">
        <v>0.18963219870664341</v>
      </c>
      <c r="DB29">
        <v>3.7434059062460709E-2</v>
      </c>
      <c r="DC29">
        <v>1</v>
      </c>
      <c r="DD29">
        <v>402.5160243902439</v>
      </c>
      <c r="DE29">
        <v>-0.17772125435629321</v>
      </c>
      <c r="DF29">
        <v>3.1590742550189219E-2</v>
      </c>
      <c r="DG29">
        <v>-1</v>
      </c>
      <c r="DH29">
        <v>179.99709999999999</v>
      </c>
      <c r="DI29">
        <v>-5.7097464929867593E-2</v>
      </c>
      <c r="DJ29">
        <v>8.0118661995815989E-3</v>
      </c>
      <c r="DK29">
        <v>1</v>
      </c>
      <c r="DL29">
        <v>2</v>
      </c>
      <c r="DM29">
        <v>2</v>
      </c>
      <c r="DN29" t="s">
        <v>355</v>
      </c>
      <c r="DO29">
        <v>2.68994</v>
      </c>
      <c r="DP29">
        <v>2.6618300000000001</v>
      </c>
      <c r="DQ29">
        <v>9.4687900000000005E-2</v>
      </c>
      <c r="DR29">
        <v>9.4225799999999998E-2</v>
      </c>
      <c r="DS29">
        <v>8.3826200000000003E-2</v>
      </c>
      <c r="DT29">
        <v>7.9173499999999994E-2</v>
      </c>
      <c r="DU29">
        <v>27271.599999999999</v>
      </c>
      <c r="DV29">
        <v>30810.2</v>
      </c>
      <c r="DW29">
        <v>28356.5</v>
      </c>
      <c r="DX29">
        <v>32624.799999999999</v>
      </c>
      <c r="DY29">
        <v>36110.400000000001</v>
      </c>
      <c r="DZ29">
        <v>40607.800000000003</v>
      </c>
      <c r="EA29">
        <v>41612.199999999997</v>
      </c>
      <c r="EB29">
        <v>46950.2</v>
      </c>
      <c r="EC29">
        <v>1.79315</v>
      </c>
      <c r="ED29">
        <v>2.1624300000000001</v>
      </c>
      <c r="EE29">
        <v>-1.4752100000000001E-2</v>
      </c>
      <c r="EF29">
        <v>0</v>
      </c>
      <c r="EG29">
        <v>19.249600000000001</v>
      </c>
      <c r="EH29">
        <v>999.9</v>
      </c>
      <c r="EI29">
        <v>47.8</v>
      </c>
      <c r="EJ29">
        <v>27.1</v>
      </c>
      <c r="EK29">
        <v>17.011399999999998</v>
      </c>
      <c r="EL29">
        <v>63.130800000000001</v>
      </c>
      <c r="EM29">
        <v>3.82612</v>
      </c>
      <c r="EN29">
        <v>1</v>
      </c>
      <c r="EO29">
        <v>-0.124527</v>
      </c>
      <c r="EP29">
        <v>3.2985199999999999</v>
      </c>
      <c r="EQ29">
        <v>20.216899999999999</v>
      </c>
      <c r="ER29">
        <v>5.2271700000000001</v>
      </c>
      <c r="ES29">
        <v>12.0099</v>
      </c>
      <c r="ET29">
        <v>4.9896000000000003</v>
      </c>
      <c r="EU29">
        <v>3.3050000000000002</v>
      </c>
      <c r="EV29">
        <v>6908.7</v>
      </c>
      <c r="EW29">
        <v>9999</v>
      </c>
      <c r="EX29">
        <v>514.70000000000005</v>
      </c>
      <c r="EY29">
        <v>68.3</v>
      </c>
      <c r="EZ29">
        <v>1.8525799999999999</v>
      </c>
      <c r="FA29">
        <v>1.8615200000000001</v>
      </c>
      <c r="FB29">
        <v>1.8605499999999999</v>
      </c>
      <c r="FC29">
        <v>1.8565799999999999</v>
      </c>
      <c r="FD29">
        <v>1.8609599999999999</v>
      </c>
      <c r="FE29">
        <v>1.85721</v>
      </c>
      <c r="FF29">
        <v>1.85928</v>
      </c>
      <c r="FG29">
        <v>1.8621799999999999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-2.6930000000000001</v>
      </c>
      <c r="FV29">
        <v>-0.45129999999999998</v>
      </c>
      <c r="FW29">
        <v>-1.247964175920371</v>
      </c>
      <c r="FX29">
        <v>-4.0117494158234393E-3</v>
      </c>
      <c r="FY29">
        <v>1.087516141204025E-6</v>
      </c>
      <c r="FZ29">
        <v>-8.657206703991749E-11</v>
      </c>
      <c r="GA29">
        <v>-0.45133000000000217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11.6</v>
      </c>
      <c r="GJ29">
        <v>11.5</v>
      </c>
      <c r="GK29">
        <v>1.0022</v>
      </c>
      <c r="GL29">
        <v>2.3730500000000001</v>
      </c>
      <c r="GM29">
        <v>1.5942400000000001</v>
      </c>
      <c r="GN29">
        <v>2.3168899999999999</v>
      </c>
      <c r="GO29">
        <v>1.40015</v>
      </c>
      <c r="GP29">
        <v>2.3339799999999999</v>
      </c>
      <c r="GQ29">
        <v>30.436900000000001</v>
      </c>
      <c r="GR29">
        <v>15.3666</v>
      </c>
      <c r="GS29">
        <v>18</v>
      </c>
      <c r="GT29">
        <v>424.51100000000002</v>
      </c>
      <c r="GU29">
        <v>622.63499999999999</v>
      </c>
      <c r="GV29">
        <v>16.195499999999999</v>
      </c>
      <c r="GW29">
        <v>25.4222</v>
      </c>
      <c r="GX29">
        <v>29.999300000000002</v>
      </c>
      <c r="GY29">
        <v>25.4176</v>
      </c>
      <c r="GZ29">
        <v>25.364799999999999</v>
      </c>
      <c r="HA29">
        <v>20.112200000000001</v>
      </c>
      <c r="HB29">
        <v>10</v>
      </c>
      <c r="HC29">
        <v>-30</v>
      </c>
      <c r="HD29">
        <v>16.217400000000001</v>
      </c>
      <c r="HE29">
        <v>402.53399999999999</v>
      </c>
      <c r="HF29">
        <v>0</v>
      </c>
      <c r="HG29">
        <v>104.1</v>
      </c>
      <c r="HH29">
        <v>103.51</v>
      </c>
    </row>
    <row r="30" spans="1:216" x14ac:dyDescent="0.2">
      <c r="A30">
        <v>12</v>
      </c>
      <c r="B30">
        <v>1689812890</v>
      </c>
      <c r="C30">
        <v>665.5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1689812890</v>
      </c>
      <c r="M30">
        <f t="shared" si="0"/>
        <v>8.3484301234832521E-4</v>
      </c>
      <c r="N30">
        <f t="shared" si="1"/>
        <v>0.83484301234832525</v>
      </c>
      <c r="O30">
        <f t="shared" si="2"/>
        <v>1.9524028609678785</v>
      </c>
      <c r="P30">
        <f t="shared" si="3"/>
        <v>400.00200000000001</v>
      </c>
      <c r="Q30">
        <f t="shared" si="4"/>
        <v>370.51371486584708</v>
      </c>
      <c r="R30">
        <f t="shared" si="5"/>
        <v>37.49611488242244</v>
      </c>
      <c r="S30">
        <f t="shared" si="6"/>
        <v>40.480339440685199</v>
      </c>
      <c r="T30">
        <f t="shared" si="7"/>
        <v>0.12529062627778331</v>
      </c>
      <c r="U30">
        <f t="shared" si="8"/>
        <v>3.8570618814921893</v>
      </c>
      <c r="V30">
        <f t="shared" si="9"/>
        <v>0.1230727723441227</v>
      </c>
      <c r="W30">
        <f t="shared" si="10"/>
        <v>7.7116477979395567E-2</v>
      </c>
      <c r="X30">
        <f t="shared" si="11"/>
        <v>20.690644460362876</v>
      </c>
      <c r="Y30">
        <f t="shared" si="12"/>
        <v>18.900353712808219</v>
      </c>
      <c r="Z30">
        <f t="shared" si="13"/>
        <v>18.900353712808219</v>
      </c>
      <c r="AA30">
        <f t="shared" si="14"/>
        <v>2.1915055240340964</v>
      </c>
      <c r="AB30">
        <f t="shared" si="15"/>
        <v>68.931568780678759</v>
      </c>
      <c r="AC30">
        <f t="shared" si="16"/>
        <v>1.51761045766386</v>
      </c>
      <c r="AD30">
        <f t="shared" si="17"/>
        <v>2.201618916424894</v>
      </c>
      <c r="AE30">
        <f t="shared" si="18"/>
        <v>0.67389506637023633</v>
      </c>
      <c r="AF30">
        <f t="shared" si="19"/>
        <v>-36.816576844561141</v>
      </c>
      <c r="AG30">
        <f t="shared" si="20"/>
        <v>15.334944562961605</v>
      </c>
      <c r="AH30">
        <f t="shared" si="21"/>
        <v>0.79068819229723752</v>
      </c>
      <c r="AI30">
        <f t="shared" si="22"/>
        <v>-2.9962893942148128E-4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54953.783304019511</v>
      </c>
      <c r="AO30">
        <f t="shared" si="26"/>
        <v>125.10599999999999</v>
      </c>
      <c r="AP30">
        <f t="shared" si="27"/>
        <v>105.46402801055071</v>
      </c>
      <c r="AQ30">
        <f t="shared" si="28"/>
        <v>0.8429973623211573</v>
      </c>
      <c r="AR30">
        <f t="shared" si="29"/>
        <v>0.16538490927983371</v>
      </c>
      <c r="AS30">
        <v>1689812890</v>
      </c>
      <c r="AT30">
        <v>400.00200000000001</v>
      </c>
      <c r="AU30">
        <v>401.68799999999999</v>
      </c>
      <c r="AV30">
        <v>14.9961</v>
      </c>
      <c r="AW30">
        <v>14.389699999999999</v>
      </c>
      <c r="AX30">
        <v>402.69499999999999</v>
      </c>
      <c r="AY30">
        <v>15.4474</v>
      </c>
      <c r="AZ30">
        <v>400.04199999999997</v>
      </c>
      <c r="BA30">
        <v>101.15900000000001</v>
      </c>
      <c r="BB30">
        <v>4.13426E-2</v>
      </c>
      <c r="BC30">
        <v>18.9741</v>
      </c>
      <c r="BD30">
        <v>18.975300000000001</v>
      </c>
      <c r="BE30">
        <v>999.9</v>
      </c>
      <c r="BF30">
        <v>0</v>
      </c>
      <c r="BG30">
        <v>0</v>
      </c>
      <c r="BH30">
        <v>9998.75</v>
      </c>
      <c r="BI30">
        <v>0</v>
      </c>
      <c r="BJ30">
        <v>188.554</v>
      </c>
      <c r="BK30">
        <v>-1.6863999999999999</v>
      </c>
      <c r="BL30">
        <v>406.09199999999998</v>
      </c>
      <c r="BM30">
        <v>407.553</v>
      </c>
      <c r="BN30">
        <v>0.60633000000000004</v>
      </c>
      <c r="BO30">
        <v>401.68799999999999</v>
      </c>
      <c r="BP30">
        <v>14.389699999999999</v>
      </c>
      <c r="BQ30">
        <v>1.5169900000000001</v>
      </c>
      <c r="BR30">
        <v>1.4556500000000001</v>
      </c>
      <c r="BS30">
        <v>13.140499999999999</v>
      </c>
      <c r="BT30">
        <v>12.5101</v>
      </c>
      <c r="BU30">
        <v>125.10599999999999</v>
      </c>
      <c r="BV30">
        <v>0.90008200000000005</v>
      </c>
      <c r="BW30">
        <v>9.9917800000000001E-2</v>
      </c>
      <c r="BX30">
        <v>0</v>
      </c>
      <c r="BY30">
        <v>2.8498000000000001</v>
      </c>
      <c r="BZ30">
        <v>0</v>
      </c>
      <c r="CA30">
        <v>1446.75</v>
      </c>
      <c r="CB30">
        <v>1014.8</v>
      </c>
      <c r="CC30">
        <v>34.811999999999998</v>
      </c>
      <c r="CD30">
        <v>40.061999999999998</v>
      </c>
      <c r="CE30">
        <v>37.5</v>
      </c>
      <c r="CF30">
        <v>38.25</v>
      </c>
      <c r="CG30">
        <v>35.25</v>
      </c>
      <c r="CH30">
        <v>112.61</v>
      </c>
      <c r="CI30">
        <v>12.5</v>
      </c>
      <c r="CJ30">
        <v>0</v>
      </c>
      <c r="CK30">
        <v>1689812903.7</v>
      </c>
      <c r="CL30">
        <v>0</v>
      </c>
      <c r="CM30">
        <v>1689812140</v>
      </c>
      <c r="CN30" t="s">
        <v>354</v>
      </c>
      <c r="CO30">
        <v>1689812133.5</v>
      </c>
      <c r="CP30">
        <v>1689812140</v>
      </c>
      <c r="CQ30">
        <v>62</v>
      </c>
      <c r="CR30">
        <v>0.314</v>
      </c>
      <c r="CS30">
        <v>1.7999999999999999E-2</v>
      </c>
      <c r="CT30">
        <v>-2.7160000000000002</v>
      </c>
      <c r="CU30">
        <v>-0.45100000000000001</v>
      </c>
      <c r="CV30">
        <v>407</v>
      </c>
      <c r="CW30">
        <v>14</v>
      </c>
      <c r="CX30">
        <v>0.47</v>
      </c>
      <c r="CY30">
        <v>0.16</v>
      </c>
      <c r="CZ30">
        <v>1.815667130214953</v>
      </c>
      <c r="DA30">
        <v>0.20712778624275621</v>
      </c>
      <c r="DB30">
        <v>4.8436715279167708E-2</v>
      </c>
      <c r="DC30">
        <v>1</v>
      </c>
      <c r="DD30">
        <v>401.70452499999999</v>
      </c>
      <c r="DE30">
        <v>-0.26630769230822382</v>
      </c>
      <c r="DF30">
        <v>4.4849184775195963E-2</v>
      </c>
      <c r="DG30">
        <v>-1</v>
      </c>
      <c r="DH30">
        <v>124.9651951219513</v>
      </c>
      <c r="DI30">
        <v>0.20682806024333719</v>
      </c>
      <c r="DJ30">
        <v>0.15160027986205349</v>
      </c>
      <c r="DK30">
        <v>1</v>
      </c>
      <c r="DL30">
        <v>2</v>
      </c>
      <c r="DM30">
        <v>2</v>
      </c>
      <c r="DN30" t="s">
        <v>355</v>
      </c>
      <c r="DO30">
        <v>2.6897500000000001</v>
      </c>
      <c r="DP30">
        <v>2.6629700000000001</v>
      </c>
      <c r="DQ30">
        <v>9.4686900000000004E-2</v>
      </c>
      <c r="DR30">
        <v>9.4081799999999993E-2</v>
      </c>
      <c r="DS30">
        <v>8.4248199999999995E-2</v>
      </c>
      <c r="DT30">
        <v>7.92022E-2</v>
      </c>
      <c r="DU30">
        <v>27273.8</v>
      </c>
      <c r="DV30">
        <v>30818</v>
      </c>
      <c r="DW30">
        <v>28358.6</v>
      </c>
      <c r="DX30">
        <v>32627.7</v>
      </c>
      <c r="DY30">
        <v>36095.9</v>
      </c>
      <c r="DZ30">
        <v>40610.199999999997</v>
      </c>
      <c r="EA30">
        <v>41615</v>
      </c>
      <c r="EB30">
        <v>46954.400000000001</v>
      </c>
      <c r="EC30">
        <v>1.79328</v>
      </c>
      <c r="ED30">
        <v>2.1633</v>
      </c>
      <c r="EE30">
        <v>-1.35601E-2</v>
      </c>
      <c r="EF30">
        <v>0</v>
      </c>
      <c r="EG30">
        <v>19.2</v>
      </c>
      <c r="EH30">
        <v>999.9</v>
      </c>
      <c r="EI30">
        <v>47.7</v>
      </c>
      <c r="EJ30">
        <v>27.2</v>
      </c>
      <c r="EK30">
        <v>17.076000000000001</v>
      </c>
      <c r="EL30">
        <v>63.9908</v>
      </c>
      <c r="EM30">
        <v>3.6818900000000001</v>
      </c>
      <c r="EN30">
        <v>1</v>
      </c>
      <c r="EO30">
        <v>-0.131715</v>
      </c>
      <c r="EP30">
        <v>2.8467899999999999</v>
      </c>
      <c r="EQ30">
        <v>20.224900000000002</v>
      </c>
      <c r="ER30">
        <v>5.2270200000000004</v>
      </c>
      <c r="ES30">
        <v>12.0099</v>
      </c>
      <c r="ET30">
        <v>4.9897</v>
      </c>
      <c r="EU30">
        <v>3.3050000000000002</v>
      </c>
      <c r="EV30">
        <v>6910.2</v>
      </c>
      <c r="EW30">
        <v>9999</v>
      </c>
      <c r="EX30">
        <v>514.70000000000005</v>
      </c>
      <c r="EY30">
        <v>68.400000000000006</v>
      </c>
      <c r="EZ30">
        <v>1.8526</v>
      </c>
      <c r="FA30">
        <v>1.86154</v>
      </c>
      <c r="FB30">
        <v>1.8605499999999999</v>
      </c>
      <c r="FC30">
        <v>1.8566199999999999</v>
      </c>
      <c r="FD30">
        <v>1.8609599999999999</v>
      </c>
      <c r="FE30">
        <v>1.8572299999999999</v>
      </c>
      <c r="FF30">
        <v>1.8592900000000001</v>
      </c>
      <c r="FG30">
        <v>1.8621799999999999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-2.6930000000000001</v>
      </c>
      <c r="FV30">
        <v>-0.45129999999999998</v>
      </c>
      <c r="FW30">
        <v>-1.247964175920371</v>
      </c>
      <c r="FX30">
        <v>-4.0117494158234393E-3</v>
      </c>
      <c r="FY30">
        <v>1.087516141204025E-6</v>
      </c>
      <c r="FZ30">
        <v>-8.657206703991749E-11</v>
      </c>
      <c r="GA30">
        <v>-0.45133000000000217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12.6</v>
      </c>
      <c r="GJ30">
        <v>12.5</v>
      </c>
      <c r="GK30">
        <v>1.00098</v>
      </c>
      <c r="GL30">
        <v>2.3754900000000001</v>
      </c>
      <c r="GM30">
        <v>1.5942400000000001</v>
      </c>
      <c r="GN30">
        <v>2.3156699999999999</v>
      </c>
      <c r="GO30">
        <v>1.40015</v>
      </c>
      <c r="GP30">
        <v>2.3010299999999999</v>
      </c>
      <c r="GQ30">
        <v>30.458400000000001</v>
      </c>
      <c r="GR30">
        <v>15.3666</v>
      </c>
      <c r="GS30">
        <v>18</v>
      </c>
      <c r="GT30">
        <v>424.267</v>
      </c>
      <c r="GU30">
        <v>622.91600000000005</v>
      </c>
      <c r="GV30">
        <v>16.638000000000002</v>
      </c>
      <c r="GW30">
        <v>25.365600000000001</v>
      </c>
      <c r="GX30">
        <v>29.999500000000001</v>
      </c>
      <c r="GY30">
        <v>25.3767</v>
      </c>
      <c r="GZ30">
        <v>25.327300000000001</v>
      </c>
      <c r="HA30">
        <v>20.084</v>
      </c>
      <c r="HB30">
        <v>10</v>
      </c>
      <c r="HC30">
        <v>-30</v>
      </c>
      <c r="HD30">
        <v>16.642499999999998</v>
      </c>
      <c r="HE30">
        <v>401.75400000000002</v>
      </c>
      <c r="HF30">
        <v>0</v>
      </c>
      <c r="HG30">
        <v>104.107</v>
      </c>
      <c r="HH30">
        <v>103.52</v>
      </c>
    </row>
    <row r="31" spans="1:216" x14ac:dyDescent="0.2">
      <c r="A31">
        <v>13</v>
      </c>
      <c r="B31">
        <v>1689812950.5</v>
      </c>
      <c r="C31">
        <v>726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1689812950.5</v>
      </c>
      <c r="M31">
        <f t="shared" si="0"/>
        <v>7.1534056835766688E-4</v>
      </c>
      <c r="N31">
        <f t="shared" si="1"/>
        <v>0.71534056835766691</v>
      </c>
      <c r="O31">
        <f t="shared" si="2"/>
        <v>1.4152241094587548</v>
      </c>
      <c r="P31">
        <f t="shared" si="3"/>
        <v>399.98599999999999</v>
      </c>
      <c r="Q31">
        <f t="shared" si="4"/>
        <v>373.97521928108426</v>
      </c>
      <c r="R31">
        <f t="shared" si="5"/>
        <v>37.844901452200268</v>
      </c>
      <c r="S31">
        <f t="shared" si="6"/>
        <v>40.477095732063198</v>
      </c>
      <c r="T31">
        <f t="shared" si="7"/>
        <v>0.10543600966170343</v>
      </c>
      <c r="U31">
        <f t="shared" si="8"/>
        <v>3.8537883144885101</v>
      </c>
      <c r="V31">
        <f t="shared" si="9"/>
        <v>0.10385929925076333</v>
      </c>
      <c r="W31">
        <f t="shared" si="10"/>
        <v>6.505175899898763E-2</v>
      </c>
      <c r="X31">
        <f t="shared" si="11"/>
        <v>16.538751768419999</v>
      </c>
      <c r="Y31">
        <f t="shared" si="12"/>
        <v>18.916012177764387</v>
      </c>
      <c r="Z31">
        <f t="shared" si="13"/>
        <v>18.916012177764387</v>
      </c>
      <c r="AA31">
        <f t="shared" si="14"/>
        <v>2.1936494763293299</v>
      </c>
      <c r="AB31">
        <f t="shared" si="15"/>
        <v>68.513446530931645</v>
      </c>
      <c r="AC31">
        <f t="shared" si="16"/>
        <v>1.50940325186672</v>
      </c>
      <c r="AD31">
        <f t="shared" si="17"/>
        <v>2.2030759336932091</v>
      </c>
      <c r="AE31">
        <f t="shared" si="18"/>
        <v>0.68424622446260996</v>
      </c>
      <c r="AF31">
        <f t="shared" si="19"/>
        <v>-31.546519064573111</v>
      </c>
      <c r="AG31">
        <f t="shared" si="20"/>
        <v>14.270955307932887</v>
      </c>
      <c r="AH31">
        <f t="shared" si="21"/>
        <v>0.73655203243735334</v>
      </c>
      <c r="AI31">
        <f t="shared" si="22"/>
        <v>-2.5995578287307808E-4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54887.035525049643</v>
      </c>
      <c r="AO31">
        <f t="shared" si="26"/>
        <v>100.002</v>
      </c>
      <c r="AP31">
        <f t="shared" si="27"/>
        <v>84.301385994</v>
      </c>
      <c r="AQ31">
        <f t="shared" si="28"/>
        <v>0.842997</v>
      </c>
      <c r="AR31">
        <f t="shared" si="29"/>
        <v>0.16538421</v>
      </c>
      <c r="AS31">
        <v>1689812950.5</v>
      </c>
      <c r="AT31">
        <v>399.98599999999999</v>
      </c>
      <c r="AU31">
        <v>401.24099999999999</v>
      </c>
      <c r="AV31">
        <v>14.9156</v>
      </c>
      <c r="AW31">
        <v>14.395799999999999</v>
      </c>
      <c r="AX31">
        <v>402.67899999999997</v>
      </c>
      <c r="AY31">
        <v>15.366899999999999</v>
      </c>
      <c r="AZ31">
        <v>399.91899999999998</v>
      </c>
      <c r="BA31">
        <v>101.155</v>
      </c>
      <c r="BB31">
        <v>4.1281199999999997E-2</v>
      </c>
      <c r="BC31">
        <v>18.9847</v>
      </c>
      <c r="BD31">
        <v>18.967400000000001</v>
      </c>
      <c r="BE31">
        <v>999.9</v>
      </c>
      <c r="BF31">
        <v>0</v>
      </c>
      <c r="BG31">
        <v>0</v>
      </c>
      <c r="BH31">
        <v>9986.8799999999992</v>
      </c>
      <c r="BI31">
        <v>0</v>
      </c>
      <c r="BJ31">
        <v>202.88200000000001</v>
      </c>
      <c r="BK31">
        <v>-1.2549399999999999</v>
      </c>
      <c r="BL31">
        <v>406.04300000000001</v>
      </c>
      <c r="BM31">
        <v>407.10199999999998</v>
      </c>
      <c r="BN31">
        <v>0.51975800000000005</v>
      </c>
      <c r="BO31">
        <v>401.24099999999999</v>
      </c>
      <c r="BP31">
        <v>14.395799999999999</v>
      </c>
      <c r="BQ31">
        <v>1.5087900000000001</v>
      </c>
      <c r="BR31">
        <v>1.45621</v>
      </c>
      <c r="BS31">
        <v>13.057499999999999</v>
      </c>
      <c r="BT31">
        <v>12.516</v>
      </c>
      <c r="BU31">
        <v>100.002</v>
      </c>
      <c r="BV31">
        <v>0.900088</v>
      </c>
      <c r="BW31">
        <v>9.9911700000000006E-2</v>
      </c>
      <c r="BX31">
        <v>0</v>
      </c>
      <c r="BY31">
        <v>2.3121999999999998</v>
      </c>
      <c r="BZ31">
        <v>0</v>
      </c>
      <c r="CA31">
        <v>1461.98</v>
      </c>
      <c r="CB31">
        <v>811.17100000000005</v>
      </c>
      <c r="CC31">
        <v>34.875</v>
      </c>
      <c r="CD31">
        <v>40.436999999999998</v>
      </c>
      <c r="CE31">
        <v>37.686999999999998</v>
      </c>
      <c r="CF31">
        <v>38.875</v>
      </c>
      <c r="CG31">
        <v>35.375</v>
      </c>
      <c r="CH31">
        <v>90.01</v>
      </c>
      <c r="CI31">
        <v>9.99</v>
      </c>
      <c r="CJ31">
        <v>0</v>
      </c>
      <c r="CK31">
        <v>1689812964.3</v>
      </c>
      <c r="CL31">
        <v>0</v>
      </c>
      <c r="CM31">
        <v>1689812140</v>
      </c>
      <c r="CN31" t="s">
        <v>354</v>
      </c>
      <c r="CO31">
        <v>1689812133.5</v>
      </c>
      <c r="CP31">
        <v>1689812140</v>
      </c>
      <c r="CQ31">
        <v>62</v>
      </c>
      <c r="CR31">
        <v>0.314</v>
      </c>
      <c r="CS31">
        <v>1.7999999999999999E-2</v>
      </c>
      <c r="CT31">
        <v>-2.7160000000000002</v>
      </c>
      <c r="CU31">
        <v>-0.45100000000000001</v>
      </c>
      <c r="CV31">
        <v>407</v>
      </c>
      <c r="CW31">
        <v>14</v>
      </c>
      <c r="CX31">
        <v>0.47</v>
      </c>
      <c r="CY31">
        <v>0.16</v>
      </c>
      <c r="CZ31">
        <v>1.3964345097069131</v>
      </c>
      <c r="DA31">
        <v>2.6785445759489691E-2</v>
      </c>
      <c r="DB31">
        <v>4.9148789045493642E-2</v>
      </c>
      <c r="DC31">
        <v>1</v>
      </c>
      <c r="DD31">
        <v>401.30057499999998</v>
      </c>
      <c r="DE31">
        <v>-0.1038686679175419</v>
      </c>
      <c r="DF31">
        <v>3.7055962745561437E-2</v>
      </c>
      <c r="DG31">
        <v>-1</v>
      </c>
      <c r="DH31">
        <v>99.999499999999998</v>
      </c>
      <c r="DI31">
        <v>1.321950742028039E-3</v>
      </c>
      <c r="DJ31">
        <v>8.3428112767819102E-3</v>
      </c>
      <c r="DK31">
        <v>1</v>
      </c>
      <c r="DL31">
        <v>2</v>
      </c>
      <c r="DM31">
        <v>2</v>
      </c>
      <c r="DN31" t="s">
        <v>355</v>
      </c>
      <c r="DO31">
        <v>2.6895099999999998</v>
      </c>
      <c r="DP31">
        <v>2.6628099999999999</v>
      </c>
      <c r="DQ31">
        <v>9.4693700000000006E-2</v>
      </c>
      <c r="DR31">
        <v>9.40111E-2</v>
      </c>
      <c r="DS31">
        <v>8.3933099999999997E-2</v>
      </c>
      <c r="DT31">
        <v>7.9233899999999996E-2</v>
      </c>
      <c r="DU31">
        <v>27276.400000000001</v>
      </c>
      <c r="DV31">
        <v>30823.3</v>
      </c>
      <c r="DW31">
        <v>28361.200000000001</v>
      </c>
      <c r="DX31">
        <v>32630.400000000001</v>
      </c>
      <c r="DY31">
        <v>36112.199999999997</v>
      </c>
      <c r="DZ31">
        <v>40612.1</v>
      </c>
      <c r="EA31">
        <v>41619.300000000003</v>
      </c>
      <c r="EB31">
        <v>46958.1</v>
      </c>
      <c r="EC31">
        <v>1.79375</v>
      </c>
      <c r="ED31">
        <v>2.1642700000000001</v>
      </c>
      <c r="EE31">
        <v>-1.1585700000000001E-2</v>
      </c>
      <c r="EF31">
        <v>0</v>
      </c>
      <c r="EG31">
        <v>19.159300000000002</v>
      </c>
      <c r="EH31">
        <v>999.9</v>
      </c>
      <c r="EI31">
        <v>47.6</v>
      </c>
      <c r="EJ31">
        <v>27.2</v>
      </c>
      <c r="EK31">
        <v>17.040800000000001</v>
      </c>
      <c r="EL31">
        <v>63.570799999999998</v>
      </c>
      <c r="EM31">
        <v>4.0544900000000004</v>
      </c>
      <c r="EN31">
        <v>1</v>
      </c>
      <c r="EO31">
        <v>-0.137022</v>
      </c>
      <c r="EP31">
        <v>3.09178</v>
      </c>
      <c r="EQ31">
        <v>20.2211</v>
      </c>
      <c r="ER31">
        <v>5.2276199999999999</v>
      </c>
      <c r="ES31">
        <v>12.0099</v>
      </c>
      <c r="ET31">
        <v>4.9897</v>
      </c>
      <c r="EU31">
        <v>3.3050000000000002</v>
      </c>
      <c r="EV31">
        <v>6911.6</v>
      </c>
      <c r="EW31">
        <v>9999</v>
      </c>
      <c r="EX31">
        <v>514.70000000000005</v>
      </c>
      <c r="EY31">
        <v>68.400000000000006</v>
      </c>
      <c r="EZ31">
        <v>1.8526499999999999</v>
      </c>
      <c r="FA31">
        <v>1.8615600000000001</v>
      </c>
      <c r="FB31">
        <v>1.86059</v>
      </c>
      <c r="FC31">
        <v>1.85667</v>
      </c>
      <c r="FD31">
        <v>1.8609599999999999</v>
      </c>
      <c r="FE31">
        <v>1.8572900000000001</v>
      </c>
      <c r="FF31">
        <v>1.8593</v>
      </c>
      <c r="FG31">
        <v>1.8621799999999999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-2.6930000000000001</v>
      </c>
      <c r="FV31">
        <v>-0.45129999999999998</v>
      </c>
      <c r="FW31">
        <v>-1.247964175920371</v>
      </c>
      <c r="FX31">
        <v>-4.0117494158234393E-3</v>
      </c>
      <c r="FY31">
        <v>1.087516141204025E-6</v>
      </c>
      <c r="FZ31">
        <v>-8.657206703991749E-11</v>
      </c>
      <c r="GA31">
        <v>-0.45133000000000217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13.6</v>
      </c>
      <c r="GJ31">
        <v>13.5</v>
      </c>
      <c r="GK31">
        <v>0.99975599999999998</v>
      </c>
      <c r="GL31">
        <v>2.3706100000000001</v>
      </c>
      <c r="GM31">
        <v>1.5942400000000001</v>
      </c>
      <c r="GN31">
        <v>2.3168899999999999</v>
      </c>
      <c r="GO31">
        <v>1.39893</v>
      </c>
      <c r="GP31">
        <v>2.36206</v>
      </c>
      <c r="GQ31">
        <v>30.458400000000001</v>
      </c>
      <c r="GR31">
        <v>15.3666</v>
      </c>
      <c r="GS31">
        <v>18</v>
      </c>
      <c r="GT31">
        <v>424.096</v>
      </c>
      <c r="GU31">
        <v>623.10400000000004</v>
      </c>
      <c r="GV31">
        <v>16.425799999999999</v>
      </c>
      <c r="GW31">
        <v>25.2926</v>
      </c>
      <c r="GX31">
        <v>29.999300000000002</v>
      </c>
      <c r="GY31">
        <v>25.319400000000002</v>
      </c>
      <c r="GZ31">
        <v>25.275200000000002</v>
      </c>
      <c r="HA31">
        <v>20.0745</v>
      </c>
      <c r="HB31">
        <v>10</v>
      </c>
      <c r="HC31">
        <v>-30</v>
      </c>
      <c r="HD31">
        <v>16.433199999999999</v>
      </c>
      <c r="HE31">
        <v>401.32400000000001</v>
      </c>
      <c r="HF31">
        <v>0</v>
      </c>
      <c r="HG31">
        <v>104.117</v>
      </c>
      <c r="HH31">
        <v>103.52800000000001</v>
      </c>
    </row>
    <row r="32" spans="1:216" x14ac:dyDescent="0.2">
      <c r="A32">
        <v>14</v>
      </c>
      <c r="B32">
        <v>1689813011</v>
      </c>
      <c r="C32">
        <v>786.5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1689813011</v>
      </c>
      <c r="M32">
        <f t="shared" si="0"/>
        <v>7.4341654549236731E-4</v>
      </c>
      <c r="N32">
        <f t="shared" si="1"/>
        <v>0.74341654549236735</v>
      </c>
      <c r="O32">
        <f t="shared" si="2"/>
        <v>0.76557637993302319</v>
      </c>
      <c r="P32">
        <f t="shared" si="3"/>
        <v>400.07</v>
      </c>
      <c r="Q32">
        <f t="shared" si="4"/>
        <v>384.53489537168798</v>
      </c>
      <c r="R32">
        <f t="shared" si="5"/>
        <v>38.91429304523502</v>
      </c>
      <c r="S32">
        <f t="shared" si="6"/>
        <v>40.486419843793001</v>
      </c>
      <c r="T32">
        <f t="shared" si="7"/>
        <v>0.11036583065080346</v>
      </c>
      <c r="U32">
        <f t="shared" si="8"/>
        <v>3.8583828377423282</v>
      </c>
      <c r="V32">
        <f t="shared" si="9"/>
        <v>0.1086415527989487</v>
      </c>
      <c r="W32">
        <f t="shared" si="10"/>
        <v>6.8053645963420006E-2</v>
      </c>
      <c r="X32">
        <f t="shared" si="11"/>
        <v>12.384180244672097</v>
      </c>
      <c r="Y32">
        <f t="shared" si="12"/>
        <v>18.91113732577848</v>
      </c>
      <c r="Z32">
        <f t="shared" si="13"/>
        <v>18.91113732577848</v>
      </c>
      <c r="AA32">
        <f t="shared" si="14"/>
        <v>2.192981816018178</v>
      </c>
      <c r="AB32">
        <f t="shared" si="15"/>
        <v>68.600411603902813</v>
      </c>
      <c r="AC32">
        <f t="shared" si="16"/>
        <v>1.5131782971887402</v>
      </c>
      <c r="AD32">
        <f t="shared" si="17"/>
        <v>2.2057860321972944</v>
      </c>
      <c r="AE32">
        <f t="shared" si="18"/>
        <v>0.67980351882943779</v>
      </c>
      <c r="AF32">
        <f t="shared" si="19"/>
        <v>-32.784669656213396</v>
      </c>
      <c r="AG32">
        <f t="shared" si="20"/>
        <v>19.399861294444108</v>
      </c>
      <c r="AH32">
        <f t="shared" si="21"/>
        <v>1.0001488363807225</v>
      </c>
      <c r="AI32">
        <f t="shared" si="22"/>
        <v>-4.7928071646907711E-4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54974.154358987624</v>
      </c>
      <c r="AO32">
        <f t="shared" si="26"/>
        <v>74.870599999999996</v>
      </c>
      <c r="AP32">
        <f t="shared" si="27"/>
        <v>63.116605805529581</v>
      </c>
      <c r="AQ32">
        <f t="shared" si="28"/>
        <v>0.84300921597435552</v>
      </c>
      <c r="AR32">
        <f t="shared" si="29"/>
        <v>0.16540778683050619</v>
      </c>
      <c r="AS32">
        <v>1689813011</v>
      </c>
      <c r="AT32">
        <v>400.07</v>
      </c>
      <c r="AU32">
        <v>400.85399999999998</v>
      </c>
      <c r="AV32">
        <v>14.9526</v>
      </c>
      <c r="AW32">
        <v>14.4125</v>
      </c>
      <c r="AX32">
        <v>402.76299999999998</v>
      </c>
      <c r="AY32">
        <v>15.4039</v>
      </c>
      <c r="AZ32">
        <v>399.97899999999998</v>
      </c>
      <c r="BA32">
        <v>101.158</v>
      </c>
      <c r="BB32">
        <v>4.0339899999999998E-2</v>
      </c>
      <c r="BC32">
        <v>19.0044</v>
      </c>
      <c r="BD32">
        <v>18.9863</v>
      </c>
      <c r="BE32">
        <v>999.9</v>
      </c>
      <c r="BF32">
        <v>0</v>
      </c>
      <c r="BG32">
        <v>0</v>
      </c>
      <c r="BH32">
        <v>10003.799999999999</v>
      </c>
      <c r="BI32">
        <v>0</v>
      </c>
      <c r="BJ32">
        <v>264.62400000000002</v>
      </c>
      <c r="BK32">
        <v>-0.78335600000000005</v>
      </c>
      <c r="BL32">
        <v>406.14299999999997</v>
      </c>
      <c r="BM32">
        <v>406.71600000000001</v>
      </c>
      <c r="BN32">
        <v>0.54013999999999995</v>
      </c>
      <c r="BO32">
        <v>400.85399999999998</v>
      </c>
      <c r="BP32">
        <v>14.4125</v>
      </c>
      <c r="BQ32">
        <v>1.51258</v>
      </c>
      <c r="BR32">
        <v>1.45794</v>
      </c>
      <c r="BS32">
        <v>13.0959</v>
      </c>
      <c r="BT32">
        <v>12.5341</v>
      </c>
      <c r="BU32">
        <v>74.870599999999996</v>
      </c>
      <c r="BV32">
        <v>0.89971699999999999</v>
      </c>
      <c r="BW32">
        <v>0.100283</v>
      </c>
      <c r="BX32">
        <v>0</v>
      </c>
      <c r="BY32">
        <v>2.6513</v>
      </c>
      <c r="BZ32">
        <v>0</v>
      </c>
      <c r="CA32">
        <v>1596.85</v>
      </c>
      <c r="CB32">
        <v>607.24699999999996</v>
      </c>
      <c r="CC32">
        <v>34.936999999999998</v>
      </c>
      <c r="CD32">
        <v>40.75</v>
      </c>
      <c r="CE32">
        <v>37.875</v>
      </c>
      <c r="CF32">
        <v>39.311999999999998</v>
      </c>
      <c r="CG32">
        <v>35.436999999999998</v>
      </c>
      <c r="CH32">
        <v>67.36</v>
      </c>
      <c r="CI32">
        <v>7.51</v>
      </c>
      <c r="CJ32">
        <v>0</v>
      </c>
      <c r="CK32">
        <v>1689813024.9000001</v>
      </c>
      <c r="CL32">
        <v>0</v>
      </c>
      <c r="CM32">
        <v>1689812140</v>
      </c>
      <c r="CN32" t="s">
        <v>354</v>
      </c>
      <c r="CO32">
        <v>1689812133.5</v>
      </c>
      <c r="CP32">
        <v>1689812140</v>
      </c>
      <c r="CQ32">
        <v>62</v>
      </c>
      <c r="CR32">
        <v>0.314</v>
      </c>
      <c r="CS32">
        <v>1.7999999999999999E-2</v>
      </c>
      <c r="CT32">
        <v>-2.7160000000000002</v>
      </c>
      <c r="CU32">
        <v>-0.45100000000000001</v>
      </c>
      <c r="CV32">
        <v>407</v>
      </c>
      <c r="CW32">
        <v>14</v>
      </c>
      <c r="CX32">
        <v>0.47</v>
      </c>
      <c r="CY32">
        <v>0.16</v>
      </c>
      <c r="CZ32">
        <v>0.76468453720194174</v>
      </c>
      <c r="DA32">
        <v>0.18107187464182489</v>
      </c>
      <c r="DB32">
        <v>3.528612450735364E-2</v>
      </c>
      <c r="DC32">
        <v>1</v>
      </c>
      <c r="DD32">
        <v>400.85877499999998</v>
      </c>
      <c r="DE32">
        <v>-0.16436397748810411</v>
      </c>
      <c r="DF32">
        <v>2.4232712910442451E-2</v>
      </c>
      <c r="DG32">
        <v>-1</v>
      </c>
      <c r="DH32">
        <v>75.01186097560975</v>
      </c>
      <c r="DI32">
        <v>-0.186106964033938</v>
      </c>
      <c r="DJ32">
        <v>0.16091387618930769</v>
      </c>
      <c r="DK32">
        <v>1</v>
      </c>
      <c r="DL32">
        <v>2</v>
      </c>
      <c r="DM32">
        <v>2</v>
      </c>
      <c r="DN32" t="s">
        <v>355</v>
      </c>
      <c r="DO32">
        <v>2.6897899999999999</v>
      </c>
      <c r="DP32">
        <v>2.6620200000000001</v>
      </c>
      <c r="DQ32">
        <v>9.4725000000000004E-2</v>
      </c>
      <c r="DR32">
        <v>9.3955499999999997E-2</v>
      </c>
      <c r="DS32">
        <v>8.4095900000000001E-2</v>
      </c>
      <c r="DT32">
        <v>7.9312199999999999E-2</v>
      </c>
      <c r="DU32">
        <v>27278.2</v>
      </c>
      <c r="DV32">
        <v>30827.3</v>
      </c>
      <c r="DW32">
        <v>28363.9</v>
      </c>
      <c r="DX32">
        <v>32632.400000000001</v>
      </c>
      <c r="DY32">
        <v>36109</v>
      </c>
      <c r="DZ32">
        <v>40611.1</v>
      </c>
      <c r="EA32">
        <v>41623.1</v>
      </c>
      <c r="EB32">
        <v>46960.9</v>
      </c>
      <c r="EC32">
        <v>1.7941</v>
      </c>
      <c r="ED32">
        <v>2.1650700000000001</v>
      </c>
      <c r="EE32">
        <v>-8.7358100000000001E-3</v>
      </c>
      <c r="EF32">
        <v>0</v>
      </c>
      <c r="EG32">
        <v>19.1311</v>
      </c>
      <c r="EH32">
        <v>999.9</v>
      </c>
      <c r="EI32">
        <v>47.6</v>
      </c>
      <c r="EJ32">
        <v>27.3</v>
      </c>
      <c r="EK32">
        <v>17.141100000000002</v>
      </c>
      <c r="EL32">
        <v>63.080800000000004</v>
      </c>
      <c r="EM32">
        <v>3.4615399999999998</v>
      </c>
      <c r="EN32">
        <v>1</v>
      </c>
      <c r="EO32">
        <v>-0.141405</v>
      </c>
      <c r="EP32">
        <v>3.33663</v>
      </c>
      <c r="EQ32">
        <v>20.2164</v>
      </c>
      <c r="ER32">
        <v>5.2271700000000001</v>
      </c>
      <c r="ES32">
        <v>12.0099</v>
      </c>
      <c r="ET32">
        <v>4.9897</v>
      </c>
      <c r="EU32">
        <v>3.3050000000000002</v>
      </c>
      <c r="EV32">
        <v>6913</v>
      </c>
      <c r="EW32">
        <v>9999</v>
      </c>
      <c r="EX32">
        <v>514.70000000000005</v>
      </c>
      <c r="EY32">
        <v>68.400000000000006</v>
      </c>
      <c r="EZ32">
        <v>1.8526800000000001</v>
      </c>
      <c r="FA32">
        <v>1.8615699999999999</v>
      </c>
      <c r="FB32">
        <v>1.8605700000000001</v>
      </c>
      <c r="FC32">
        <v>1.8566800000000001</v>
      </c>
      <c r="FD32">
        <v>1.8609599999999999</v>
      </c>
      <c r="FE32">
        <v>1.8572599999999999</v>
      </c>
      <c r="FF32">
        <v>1.85931</v>
      </c>
      <c r="FG32">
        <v>1.8621799999999999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-2.6930000000000001</v>
      </c>
      <c r="FV32">
        <v>-0.45129999999999998</v>
      </c>
      <c r="FW32">
        <v>-1.247964175920371</v>
      </c>
      <c r="FX32">
        <v>-4.0117494158234393E-3</v>
      </c>
      <c r="FY32">
        <v>1.087516141204025E-6</v>
      </c>
      <c r="FZ32">
        <v>-8.657206703991749E-11</v>
      </c>
      <c r="GA32">
        <v>-0.45133000000000217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14.6</v>
      </c>
      <c r="GJ32">
        <v>14.5</v>
      </c>
      <c r="GK32">
        <v>0.99853499999999995</v>
      </c>
      <c r="GL32">
        <v>2.36938</v>
      </c>
      <c r="GM32">
        <v>1.5942400000000001</v>
      </c>
      <c r="GN32">
        <v>2.3156699999999999</v>
      </c>
      <c r="GO32">
        <v>1.40015</v>
      </c>
      <c r="GP32">
        <v>2.2766099999999998</v>
      </c>
      <c r="GQ32">
        <v>30.458400000000001</v>
      </c>
      <c r="GR32">
        <v>15.3491</v>
      </c>
      <c r="GS32">
        <v>18</v>
      </c>
      <c r="GT32">
        <v>423.88299999999998</v>
      </c>
      <c r="GU32">
        <v>623.23800000000006</v>
      </c>
      <c r="GV32">
        <v>16.514600000000002</v>
      </c>
      <c r="GW32">
        <v>25.2286</v>
      </c>
      <c r="GX32">
        <v>30.000499999999999</v>
      </c>
      <c r="GY32">
        <v>25.265999999999998</v>
      </c>
      <c r="GZ32">
        <v>25.230799999999999</v>
      </c>
      <c r="HA32">
        <v>20.058599999999998</v>
      </c>
      <c r="HB32">
        <v>10</v>
      </c>
      <c r="HC32">
        <v>-30</v>
      </c>
      <c r="HD32">
        <v>16.476500000000001</v>
      </c>
      <c r="HE32">
        <v>400.798</v>
      </c>
      <c r="HF32">
        <v>0</v>
      </c>
      <c r="HG32">
        <v>104.127</v>
      </c>
      <c r="HH32">
        <v>103.53400000000001</v>
      </c>
    </row>
    <row r="33" spans="1:216" x14ac:dyDescent="0.2">
      <c r="A33">
        <v>15</v>
      </c>
      <c r="B33">
        <v>1689813071.5</v>
      </c>
      <c r="C33">
        <v>847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1689813071.5</v>
      </c>
      <c r="M33">
        <f t="shared" si="0"/>
        <v>6.9458913598029334E-4</v>
      </c>
      <c r="N33">
        <f t="shared" si="1"/>
        <v>0.69458913598029337</v>
      </c>
      <c r="O33">
        <f t="shared" si="2"/>
        <v>0.45464552390468788</v>
      </c>
      <c r="P33">
        <f t="shared" si="3"/>
        <v>400.02699999999999</v>
      </c>
      <c r="Q33">
        <f t="shared" si="4"/>
        <v>388.56577411915481</v>
      </c>
      <c r="R33">
        <f t="shared" si="5"/>
        <v>39.323143257826075</v>
      </c>
      <c r="S33">
        <f t="shared" si="6"/>
        <v>40.483027779936798</v>
      </c>
      <c r="T33">
        <f t="shared" si="7"/>
        <v>0.10299210657193535</v>
      </c>
      <c r="U33">
        <f t="shared" si="8"/>
        <v>3.8587557155179564</v>
      </c>
      <c r="V33">
        <f t="shared" si="9"/>
        <v>0.10148898665940782</v>
      </c>
      <c r="W33">
        <f t="shared" si="10"/>
        <v>6.3563838483465446E-2</v>
      </c>
      <c r="X33">
        <f t="shared" si="11"/>
        <v>9.9219694984580755</v>
      </c>
      <c r="Y33">
        <f t="shared" si="12"/>
        <v>18.906033584513789</v>
      </c>
      <c r="Z33">
        <f t="shared" si="13"/>
        <v>18.906033584513789</v>
      </c>
      <c r="AA33">
        <f t="shared" si="14"/>
        <v>2.1922829979208172</v>
      </c>
      <c r="AB33">
        <f t="shared" si="15"/>
        <v>68.578412943727486</v>
      </c>
      <c r="AC33">
        <f t="shared" si="16"/>
        <v>1.5123438346496001</v>
      </c>
      <c r="AD33">
        <f t="shared" si="17"/>
        <v>2.2052768061147243</v>
      </c>
      <c r="AE33">
        <f t="shared" si="18"/>
        <v>0.67993916327121706</v>
      </c>
      <c r="AF33">
        <f t="shared" si="19"/>
        <v>-30.631380896730935</v>
      </c>
      <c r="AG33">
        <f t="shared" si="20"/>
        <v>19.693760956229781</v>
      </c>
      <c r="AH33">
        <f t="shared" si="21"/>
        <v>1.0151566390777802</v>
      </c>
      <c r="AI33">
        <f t="shared" si="22"/>
        <v>-4.938029652983289E-4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54982.262211313617</v>
      </c>
      <c r="AO33">
        <f t="shared" si="26"/>
        <v>59.987499999999997</v>
      </c>
      <c r="AP33">
        <f t="shared" si="27"/>
        <v>50.569792486247707</v>
      </c>
      <c r="AQ33">
        <f t="shared" si="28"/>
        <v>0.84300550091681947</v>
      </c>
      <c r="AR33">
        <f t="shared" si="29"/>
        <v>0.16540061676946158</v>
      </c>
      <c r="AS33">
        <v>1689813071.5</v>
      </c>
      <c r="AT33">
        <v>400.02699999999999</v>
      </c>
      <c r="AU33">
        <v>400.56700000000001</v>
      </c>
      <c r="AV33">
        <v>14.944000000000001</v>
      </c>
      <c r="AW33">
        <v>14.4396</v>
      </c>
      <c r="AX33">
        <v>402.72</v>
      </c>
      <c r="AY33">
        <v>15.395300000000001</v>
      </c>
      <c r="AZ33">
        <v>400.16199999999998</v>
      </c>
      <c r="BA33">
        <v>101.16</v>
      </c>
      <c r="BB33">
        <v>4.0738400000000001E-2</v>
      </c>
      <c r="BC33">
        <v>19.000699999999998</v>
      </c>
      <c r="BD33">
        <v>18.977799999999998</v>
      </c>
      <c r="BE33">
        <v>999.9</v>
      </c>
      <c r="BF33">
        <v>0</v>
      </c>
      <c r="BG33">
        <v>0</v>
      </c>
      <c r="BH33">
        <v>10005</v>
      </c>
      <c r="BI33">
        <v>0</v>
      </c>
      <c r="BJ33">
        <v>216.63900000000001</v>
      </c>
      <c r="BK33">
        <v>-0.53909300000000004</v>
      </c>
      <c r="BL33">
        <v>406.096</v>
      </c>
      <c r="BM33">
        <v>406.435</v>
      </c>
      <c r="BN33">
        <v>0.50439699999999998</v>
      </c>
      <c r="BO33">
        <v>400.56700000000001</v>
      </c>
      <c r="BP33">
        <v>14.4396</v>
      </c>
      <c r="BQ33">
        <v>1.51173</v>
      </c>
      <c r="BR33">
        <v>1.46071</v>
      </c>
      <c r="BS33">
        <v>13.087400000000001</v>
      </c>
      <c r="BT33">
        <v>12.563000000000001</v>
      </c>
      <c r="BU33">
        <v>59.987499999999997</v>
      </c>
      <c r="BV33">
        <v>0.89983199999999997</v>
      </c>
      <c r="BW33">
        <v>0.10016799999999999</v>
      </c>
      <c r="BX33">
        <v>0</v>
      </c>
      <c r="BY33">
        <v>2.5678999999999998</v>
      </c>
      <c r="BZ33">
        <v>0</v>
      </c>
      <c r="CA33">
        <v>1392.38</v>
      </c>
      <c r="CB33">
        <v>486.553</v>
      </c>
      <c r="CC33">
        <v>35</v>
      </c>
      <c r="CD33">
        <v>41</v>
      </c>
      <c r="CE33">
        <v>38</v>
      </c>
      <c r="CF33">
        <v>39.686999999999998</v>
      </c>
      <c r="CG33">
        <v>35.561999999999998</v>
      </c>
      <c r="CH33">
        <v>53.98</v>
      </c>
      <c r="CI33">
        <v>6.01</v>
      </c>
      <c r="CJ33">
        <v>0</v>
      </c>
      <c r="CK33">
        <v>1689813085.5</v>
      </c>
      <c r="CL33">
        <v>0</v>
      </c>
      <c r="CM33">
        <v>1689812140</v>
      </c>
      <c r="CN33" t="s">
        <v>354</v>
      </c>
      <c r="CO33">
        <v>1689812133.5</v>
      </c>
      <c r="CP33">
        <v>1689812140</v>
      </c>
      <c r="CQ33">
        <v>62</v>
      </c>
      <c r="CR33">
        <v>0.314</v>
      </c>
      <c r="CS33">
        <v>1.7999999999999999E-2</v>
      </c>
      <c r="CT33">
        <v>-2.7160000000000002</v>
      </c>
      <c r="CU33">
        <v>-0.45100000000000001</v>
      </c>
      <c r="CV33">
        <v>407</v>
      </c>
      <c r="CW33">
        <v>14</v>
      </c>
      <c r="CX33">
        <v>0.47</v>
      </c>
      <c r="CY33">
        <v>0.16</v>
      </c>
      <c r="CZ33">
        <v>0.41955572916165301</v>
      </c>
      <c r="DA33">
        <v>0.46340270530914601</v>
      </c>
      <c r="DB33">
        <v>5.5637352574199293E-2</v>
      </c>
      <c r="DC33">
        <v>1</v>
      </c>
      <c r="DD33">
        <v>400.54402499999998</v>
      </c>
      <c r="DE33">
        <v>0.10945215759738711</v>
      </c>
      <c r="DF33">
        <v>2.4315105901472449E-2</v>
      </c>
      <c r="DG33">
        <v>-1</v>
      </c>
      <c r="DH33">
        <v>60.004159999999999</v>
      </c>
      <c r="DI33">
        <v>-0.12543493609024281</v>
      </c>
      <c r="DJ33">
        <v>8.1825670788573307E-2</v>
      </c>
      <c r="DK33">
        <v>1</v>
      </c>
      <c r="DL33">
        <v>2</v>
      </c>
      <c r="DM33">
        <v>2</v>
      </c>
      <c r="DN33" t="s">
        <v>355</v>
      </c>
      <c r="DO33">
        <v>2.6903800000000002</v>
      </c>
      <c r="DP33">
        <v>2.6624300000000001</v>
      </c>
      <c r="DQ33">
        <v>9.4725500000000004E-2</v>
      </c>
      <c r="DR33">
        <v>9.3911400000000006E-2</v>
      </c>
      <c r="DS33">
        <v>8.4068299999999999E-2</v>
      </c>
      <c r="DT33">
        <v>7.9427200000000003E-2</v>
      </c>
      <c r="DU33">
        <v>27278.7</v>
      </c>
      <c r="DV33">
        <v>30829.3</v>
      </c>
      <c r="DW33">
        <v>28364.3</v>
      </c>
      <c r="DX33">
        <v>32632.9</v>
      </c>
      <c r="DY33">
        <v>36110.800000000003</v>
      </c>
      <c r="DZ33">
        <v>40606.5</v>
      </c>
      <c r="EA33">
        <v>41623.9</v>
      </c>
      <c r="EB33">
        <v>46961.4</v>
      </c>
      <c r="EC33">
        <v>1.79508</v>
      </c>
      <c r="ED33">
        <v>2.1648499999999999</v>
      </c>
      <c r="EE33">
        <v>-9.3504799999999996E-3</v>
      </c>
      <c r="EF33">
        <v>0</v>
      </c>
      <c r="EG33">
        <v>19.1328</v>
      </c>
      <c r="EH33">
        <v>999.9</v>
      </c>
      <c r="EI33">
        <v>47.5</v>
      </c>
      <c r="EJ33">
        <v>27.3</v>
      </c>
      <c r="EK33">
        <v>17.105699999999999</v>
      </c>
      <c r="EL33">
        <v>63.470799999999997</v>
      </c>
      <c r="EM33">
        <v>3.51763</v>
      </c>
      <c r="EN33">
        <v>1</v>
      </c>
      <c r="EO33">
        <v>-0.143155</v>
      </c>
      <c r="EP33">
        <v>3.19157</v>
      </c>
      <c r="EQ33">
        <v>20.219799999999999</v>
      </c>
      <c r="ER33">
        <v>5.2270200000000004</v>
      </c>
      <c r="ES33">
        <v>12.0099</v>
      </c>
      <c r="ET33">
        <v>4.9894499999999997</v>
      </c>
      <c r="EU33">
        <v>3.3050000000000002</v>
      </c>
      <c r="EV33">
        <v>6914.2</v>
      </c>
      <c r="EW33">
        <v>9999</v>
      </c>
      <c r="EX33">
        <v>514.70000000000005</v>
      </c>
      <c r="EY33">
        <v>68.400000000000006</v>
      </c>
      <c r="EZ33">
        <v>1.85263</v>
      </c>
      <c r="FA33">
        <v>1.86154</v>
      </c>
      <c r="FB33">
        <v>1.86056</v>
      </c>
      <c r="FC33">
        <v>1.85663</v>
      </c>
      <c r="FD33">
        <v>1.8609599999999999</v>
      </c>
      <c r="FE33">
        <v>1.8572900000000001</v>
      </c>
      <c r="FF33">
        <v>1.85928</v>
      </c>
      <c r="FG33">
        <v>1.8621799999999999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-2.6930000000000001</v>
      </c>
      <c r="FV33">
        <v>-0.45129999999999998</v>
      </c>
      <c r="FW33">
        <v>-1.247964175920371</v>
      </c>
      <c r="FX33">
        <v>-4.0117494158234393E-3</v>
      </c>
      <c r="FY33">
        <v>1.087516141204025E-6</v>
      </c>
      <c r="FZ33">
        <v>-8.657206703991749E-11</v>
      </c>
      <c r="GA33">
        <v>-0.45133000000000217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15.6</v>
      </c>
      <c r="GJ33">
        <v>15.5</v>
      </c>
      <c r="GK33">
        <v>0.99853499999999995</v>
      </c>
      <c r="GL33">
        <v>2.3718300000000001</v>
      </c>
      <c r="GM33">
        <v>1.5942400000000001</v>
      </c>
      <c r="GN33">
        <v>2.3156699999999999</v>
      </c>
      <c r="GO33">
        <v>1.40015</v>
      </c>
      <c r="GP33">
        <v>2.3278799999999999</v>
      </c>
      <c r="GQ33">
        <v>30.48</v>
      </c>
      <c r="GR33">
        <v>15.3491</v>
      </c>
      <c r="GS33">
        <v>18</v>
      </c>
      <c r="GT33">
        <v>424.21600000000001</v>
      </c>
      <c r="GU33">
        <v>622.77599999999995</v>
      </c>
      <c r="GV33">
        <v>16.453600000000002</v>
      </c>
      <c r="GW33">
        <v>25.1997</v>
      </c>
      <c r="GX33">
        <v>30</v>
      </c>
      <c r="GY33">
        <v>25.238099999999999</v>
      </c>
      <c r="GZ33">
        <v>25.208300000000001</v>
      </c>
      <c r="HA33">
        <v>20.052299999999999</v>
      </c>
      <c r="HB33">
        <v>10</v>
      </c>
      <c r="HC33">
        <v>-30</v>
      </c>
      <c r="HD33">
        <v>16.4528</v>
      </c>
      <c r="HE33">
        <v>400.73500000000001</v>
      </c>
      <c r="HF33">
        <v>0</v>
      </c>
      <c r="HG33">
        <v>104.129</v>
      </c>
      <c r="HH33">
        <v>103.535</v>
      </c>
    </row>
    <row r="34" spans="1:216" x14ac:dyDescent="0.2">
      <c r="A34">
        <v>16</v>
      </c>
      <c r="B34">
        <v>1689813132</v>
      </c>
      <c r="C34">
        <v>907.5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1689813132</v>
      </c>
      <c r="M34">
        <f t="shared" si="0"/>
        <v>6.6346680854051366E-4</v>
      </c>
      <c r="N34">
        <f t="shared" si="1"/>
        <v>0.66346680854051365</v>
      </c>
      <c r="O34">
        <f t="shared" si="2"/>
        <v>0.19841759972786421</v>
      </c>
      <c r="P34">
        <f t="shared" si="3"/>
        <v>400.012</v>
      </c>
      <c r="Q34">
        <f t="shared" si="4"/>
        <v>392.42733837600321</v>
      </c>
      <c r="R34">
        <f t="shared" si="5"/>
        <v>39.712084194203783</v>
      </c>
      <c r="S34">
        <f t="shared" si="6"/>
        <v>40.479621752222002</v>
      </c>
      <c r="T34">
        <f t="shared" si="7"/>
        <v>9.8491561373741099E-2</v>
      </c>
      <c r="U34">
        <f t="shared" si="8"/>
        <v>3.8594506607248373</v>
      </c>
      <c r="V34">
        <f t="shared" si="9"/>
        <v>9.7116235741485563E-2</v>
      </c>
      <c r="W34">
        <f t="shared" si="10"/>
        <v>6.0819614900884909E-2</v>
      </c>
      <c r="X34">
        <f t="shared" si="11"/>
        <v>8.2392752472515571</v>
      </c>
      <c r="Y34">
        <f t="shared" si="12"/>
        <v>18.908132229029302</v>
      </c>
      <c r="Z34">
        <f t="shared" si="13"/>
        <v>18.908132229029302</v>
      </c>
      <c r="AA34">
        <f t="shared" si="14"/>
        <v>2.1925703263811762</v>
      </c>
      <c r="AB34">
        <f t="shared" si="15"/>
        <v>68.633643897683854</v>
      </c>
      <c r="AC34">
        <f t="shared" si="16"/>
        <v>1.5138924367600002</v>
      </c>
      <c r="AD34">
        <f t="shared" si="17"/>
        <v>2.2057585038277252</v>
      </c>
      <c r="AE34">
        <f t="shared" si="18"/>
        <v>0.67867788962117603</v>
      </c>
      <c r="AF34">
        <f t="shared" si="19"/>
        <v>-29.258886256636654</v>
      </c>
      <c r="AG34">
        <f t="shared" si="20"/>
        <v>19.988888739601183</v>
      </c>
      <c r="AH34">
        <f t="shared" si="21"/>
        <v>1.0302137284262414</v>
      </c>
      <c r="AI34">
        <f t="shared" si="22"/>
        <v>-5.0854135767153252E-4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54995.22151392349</v>
      </c>
      <c r="AO34">
        <f t="shared" si="26"/>
        <v>49.810600000000001</v>
      </c>
      <c r="AP34">
        <f t="shared" si="27"/>
        <v>41.990905806866095</v>
      </c>
      <c r="AQ34">
        <f t="shared" si="28"/>
        <v>0.84301144348524393</v>
      </c>
      <c r="AR34">
        <f t="shared" si="29"/>
        <v>0.16541208592652079</v>
      </c>
      <c r="AS34">
        <v>1689813132</v>
      </c>
      <c r="AT34">
        <v>400.012</v>
      </c>
      <c r="AU34">
        <v>400.35399999999998</v>
      </c>
      <c r="AV34">
        <v>14.96</v>
      </c>
      <c r="AW34">
        <v>14.4781</v>
      </c>
      <c r="AX34">
        <v>402.70499999999998</v>
      </c>
      <c r="AY34">
        <v>15.411300000000001</v>
      </c>
      <c r="AZ34">
        <v>400.072</v>
      </c>
      <c r="BA34">
        <v>101.155</v>
      </c>
      <c r="BB34">
        <v>4.1018499999999999E-2</v>
      </c>
      <c r="BC34">
        <v>19.004200000000001</v>
      </c>
      <c r="BD34">
        <v>18.975999999999999</v>
      </c>
      <c r="BE34">
        <v>999.9</v>
      </c>
      <c r="BF34">
        <v>0</v>
      </c>
      <c r="BG34">
        <v>0</v>
      </c>
      <c r="BH34">
        <v>10008.1</v>
      </c>
      <c r="BI34">
        <v>0</v>
      </c>
      <c r="BJ34">
        <v>197.69900000000001</v>
      </c>
      <c r="BK34">
        <v>-0.34161399999999997</v>
      </c>
      <c r="BL34">
        <v>406.08699999999999</v>
      </c>
      <c r="BM34">
        <v>406.23500000000001</v>
      </c>
      <c r="BN34">
        <v>0.48182900000000001</v>
      </c>
      <c r="BO34">
        <v>400.35399999999998</v>
      </c>
      <c r="BP34">
        <v>14.4781</v>
      </c>
      <c r="BQ34">
        <v>1.5132699999999999</v>
      </c>
      <c r="BR34">
        <v>1.4645300000000001</v>
      </c>
      <c r="BS34">
        <v>13.1029</v>
      </c>
      <c r="BT34">
        <v>12.6028</v>
      </c>
      <c r="BU34">
        <v>49.810600000000001</v>
      </c>
      <c r="BV34">
        <v>0.89958199999999999</v>
      </c>
      <c r="BW34">
        <v>0.10041799999999999</v>
      </c>
      <c r="BX34">
        <v>0</v>
      </c>
      <c r="BY34">
        <v>2.3277999999999999</v>
      </c>
      <c r="BZ34">
        <v>0</v>
      </c>
      <c r="CA34">
        <v>1317.32</v>
      </c>
      <c r="CB34">
        <v>403.97899999999998</v>
      </c>
      <c r="CC34">
        <v>35.061999999999998</v>
      </c>
      <c r="CD34">
        <v>41.25</v>
      </c>
      <c r="CE34">
        <v>38.125</v>
      </c>
      <c r="CF34">
        <v>40</v>
      </c>
      <c r="CG34">
        <v>35.625</v>
      </c>
      <c r="CH34">
        <v>44.81</v>
      </c>
      <c r="CI34">
        <v>5</v>
      </c>
      <c r="CJ34">
        <v>0</v>
      </c>
      <c r="CK34">
        <v>1689813145.5</v>
      </c>
      <c r="CL34">
        <v>0</v>
      </c>
      <c r="CM34">
        <v>1689812140</v>
      </c>
      <c r="CN34" t="s">
        <v>354</v>
      </c>
      <c r="CO34">
        <v>1689812133.5</v>
      </c>
      <c r="CP34">
        <v>1689812140</v>
      </c>
      <c r="CQ34">
        <v>62</v>
      </c>
      <c r="CR34">
        <v>0.314</v>
      </c>
      <c r="CS34">
        <v>1.7999999999999999E-2</v>
      </c>
      <c r="CT34">
        <v>-2.7160000000000002</v>
      </c>
      <c r="CU34">
        <v>-0.45100000000000001</v>
      </c>
      <c r="CV34">
        <v>407</v>
      </c>
      <c r="CW34">
        <v>14</v>
      </c>
      <c r="CX34">
        <v>0.47</v>
      </c>
      <c r="CY34">
        <v>0.16</v>
      </c>
      <c r="CZ34">
        <v>0.15821157796568819</v>
      </c>
      <c r="DA34">
        <v>3.9056732112715313E-2</v>
      </c>
      <c r="DB34">
        <v>4.5479473758917643E-2</v>
      </c>
      <c r="DC34">
        <v>1</v>
      </c>
      <c r="DD34">
        <v>400.33800000000002</v>
      </c>
      <c r="DE34">
        <v>2.0285178236034061E-2</v>
      </c>
      <c r="DF34">
        <v>3.0031649971324639E-2</v>
      </c>
      <c r="DG34">
        <v>-1</v>
      </c>
      <c r="DH34">
        <v>49.99288</v>
      </c>
      <c r="DI34">
        <v>0.1293300413535107</v>
      </c>
      <c r="DJ34">
        <v>0.14619314997632429</v>
      </c>
      <c r="DK34">
        <v>1</v>
      </c>
      <c r="DL34">
        <v>2</v>
      </c>
      <c r="DM34">
        <v>2</v>
      </c>
      <c r="DN34" t="s">
        <v>355</v>
      </c>
      <c r="DO34">
        <v>2.6901199999999998</v>
      </c>
      <c r="DP34">
        <v>2.6627399999999999</v>
      </c>
      <c r="DQ34">
        <v>9.4718899999999995E-2</v>
      </c>
      <c r="DR34">
        <v>9.3869800000000003E-2</v>
      </c>
      <c r="DS34">
        <v>8.4129099999999998E-2</v>
      </c>
      <c r="DT34">
        <v>7.9579300000000006E-2</v>
      </c>
      <c r="DU34">
        <v>27278</v>
      </c>
      <c r="DV34">
        <v>30828.6</v>
      </c>
      <c r="DW34">
        <v>28363.3</v>
      </c>
      <c r="DX34">
        <v>32630.5</v>
      </c>
      <c r="DY34">
        <v>36107.199999999997</v>
      </c>
      <c r="DZ34">
        <v>40596.699999999997</v>
      </c>
      <c r="EA34">
        <v>41622.6</v>
      </c>
      <c r="EB34">
        <v>46957.8</v>
      </c>
      <c r="EC34">
        <v>1.7948200000000001</v>
      </c>
      <c r="ED34">
        <v>2.1643500000000002</v>
      </c>
      <c r="EE34">
        <v>-1.01142E-2</v>
      </c>
      <c r="EF34">
        <v>0</v>
      </c>
      <c r="EG34">
        <v>19.143599999999999</v>
      </c>
      <c r="EH34">
        <v>999.9</v>
      </c>
      <c r="EI34">
        <v>47.4</v>
      </c>
      <c r="EJ34">
        <v>27.4</v>
      </c>
      <c r="EK34">
        <v>17.170500000000001</v>
      </c>
      <c r="EL34">
        <v>63.4908</v>
      </c>
      <c r="EM34">
        <v>3.55769</v>
      </c>
      <c r="EN34">
        <v>1</v>
      </c>
      <c r="EO34">
        <v>-0.14214399999999999</v>
      </c>
      <c r="EP34">
        <v>3.2699400000000001</v>
      </c>
      <c r="EQ34">
        <v>20.218499999999999</v>
      </c>
      <c r="ER34">
        <v>5.2279200000000001</v>
      </c>
      <c r="ES34">
        <v>12.0099</v>
      </c>
      <c r="ET34">
        <v>4.9896000000000003</v>
      </c>
      <c r="EU34">
        <v>3.3050000000000002</v>
      </c>
      <c r="EV34">
        <v>6915.6</v>
      </c>
      <c r="EW34">
        <v>9999</v>
      </c>
      <c r="EX34">
        <v>514.70000000000005</v>
      </c>
      <c r="EY34">
        <v>68.400000000000006</v>
      </c>
      <c r="EZ34">
        <v>1.8526400000000001</v>
      </c>
      <c r="FA34">
        <v>1.86154</v>
      </c>
      <c r="FB34">
        <v>1.8605799999999999</v>
      </c>
      <c r="FC34">
        <v>1.85667</v>
      </c>
      <c r="FD34">
        <v>1.8609599999999999</v>
      </c>
      <c r="FE34">
        <v>1.85727</v>
      </c>
      <c r="FF34">
        <v>1.8593</v>
      </c>
      <c r="FG34">
        <v>1.8621799999999999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-2.6930000000000001</v>
      </c>
      <c r="FV34">
        <v>-0.45129999999999998</v>
      </c>
      <c r="FW34">
        <v>-1.247964175920371</v>
      </c>
      <c r="FX34">
        <v>-4.0117494158234393E-3</v>
      </c>
      <c r="FY34">
        <v>1.087516141204025E-6</v>
      </c>
      <c r="FZ34">
        <v>-8.657206703991749E-11</v>
      </c>
      <c r="GA34">
        <v>-0.45133000000000217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16.600000000000001</v>
      </c>
      <c r="GJ34">
        <v>16.5</v>
      </c>
      <c r="GK34">
        <v>0.99853499999999995</v>
      </c>
      <c r="GL34">
        <v>2.3754900000000001</v>
      </c>
      <c r="GM34">
        <v>1.5942400000000001</v>
      </c>
      <c r="GN34">
        <v>2.3156699999999999</v>
      </c>
      <c r="GO34">
        <v>1.39893</v>
      </c>
      <c r="GP34">
        <v>2.2729499999999998</v>
      </c>
      <c r="GQ34">
        <v>30.523099999999999</v>
      </c>
      <c r="GR34">
        <v>15.3316</v>
      </c>
      <c r="GS34">
        <v>18</v>
      </c>
      <c r="GT34">
        <v>424.03699999999998</v>
      </c>
      <c r="GU34">
        <v>622.29600000000005</v>
      </c>
      <c r="GV34">
        <v>16.448699999999999</v>
      </c>
      <c r="GW34">
        <v>25.1981</v>
      </c>
      <c r="GX34">
        <v>30.000299999999999</v>
      </c>
      <c r="GY34">
        <v>25.2331</v>
      </c>
      <c r="GZ34">
        <v>25.203499999999998</v>
      </c>
      <c r="HA34">
        <v>20.0458</v>
      </c>
      <c r="HB34">
        <v>10</v>
      </c>
      <c r="HC34">
        <v>-30</v>
      </c>
      <c r="HD34">
        <v>16.440100000000001</v>
      </c>
      <c r="HE34">
        <v>400.46499999999997</v>
      </c>
      <c r="HF34">
        <v>0</v>
      </c>
      <c r="HG34">
        <v>104.126</v>
      </c>
      <c r="HH34">
        <v>103.52800000000001</v>
      </c>
    </row>
    <row r="35" spans="1:216" x14ac:dyDescent="0.2">
      <c r="A35">
        <v>17</v>
      </c>
      <c r="B35">
        <v>1689813192.5</v>
      </c>
      <c r="C35">
        <v>968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1689813192.5</v>
      </c>
      <c r="M35">
        <f t="shared" si="0"/>
        <v>6.2599844407184582E-4</v>
      </c>
      <c r="N35">
        <f t="shared" si="1"/>
        <v>0.62599844407184579</v>
      </c>
      <c r="O35">
        <f t="shared" si="2"/>
        <v>-0.61246524633155586</v>
      </c>
      <c r="P35">
        <f t="shared" si="3"/>
        <v>400.09300000000002</v>
      </c>
      <c r="Q35">
        <f t="shared" si="4"/>
        <v>406.34908217213189</v>
      </c>
      <c r="R35">
        <f t="shared" si="5"/>
        <v>41.121111192442918</v>
      </c>
      <c r="S35">
        <f t="shared" si="6"/>
        <v>40.488017475941504</v>
      </c>
      <c r="T35">
        <f t="shared" si="7"/>
        <v>9.3141175032948734E-2</v>
      </c>
      <c r="U35">
        <f t="shared" si="8"/>
        <v>3.8523114303828634</v>
      </c>
      <c r="V35">
        <f t="shared" si="9"/>
        <v>9.190795953121042E-2</v>
      </c>
      <c r="W35">
        <f t="shared" si="10"/>
        <v>5.7551913815728245E-2</v>
      </c>
      <c r="X35">
        <f t="shared" si="11"/>
        <v>4.9464427016549646</v>
      </c>
      <c r="Y35">
        <f t="shared" si="12"/>
        <v>18.893651751423498</v>
      </c>
      <c r="Z35">
        <f t="shared" si="13"/>
        <v>18.893651751423498</v>
      </c>
      <c r="AA35">
        <f t="shared" si="14"/>
        <v>2.1905884550850243</v>
      </c>
      <c r="AB35">
        <f t="shared" si="15"/>
        <v>68.664946973354077</v>
      </c>
      <c r="AC35">
        <f t="shared" si="16"/>
        <v>1.5139403504862001</v>
      </c>
      <c r="AD35">
        <f t="shared" si="17"/>
        <v>2.2048227184588018</v>
      </c>
      <c r="AE35">
        <f t="shared" si="18"/>
        <v>0.67664810459882418</v>
      </c>
      <c r="AF35">
        <f t="shared" si="19"/>
        <v>-27.606531383568399</v>
      </c>
      <c r="AG35">
        <f t="shared" si="20"/>
        <v>21.547039439545863</v>
      </c>
      <c r="AH35">
        <f t="shared" si="21"/>
        <v>1.1124561742846346</v>
      </c>
      <c r="AI35">
        <f t="shared" si="22"/>
        <v>-5.9306808293513313E-4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54855.50233521466</v>
      </c>
      <c r="AO35">
        <f t="shared" si="26"/>
        <v>29.9011</v>
      </c>
      <c r="AP35">
        <f t="shared" si="27"/>
        <v>25.207197130391172</v>
      </c>
      <c r="AQ35">
        <f t="shared" si="28"/>
        <v>0.84301905717151449</v>
      </c>
      <c r="AR35">
        <f t="shared" si="29"/>
        <v>0.16542678034102307</v>
      </c>
      <c r="AS35">
        <v>1689813192.5</v>
      </c>
      <c r="AT35">
        <v>400.09300000000002</v>
      </c>
      <c r="AU35">
        <v>399.82600000000002</v>
      </c>
      <c r="AV35">
        <v>14.9604</v>
      </c>
      <c r="AW35">
        <v>14.505599999999999</v>
      </c>
      <c r="AX35">
        <v>402.786</v>
      </c>
      <c r="AY35">
        <v>15.4117</v>
      </c>
      <c r="AZ35">
        <v>399.971</v>
      </c>
      <c r="BA35">
        <v>101.15600000000001</v>
      </c>
      <c r="BB35">
        <v>4.0515500000000003E-2</v>
      </c>
      <c r="BC35">
        <v>18.997399999999999</v>
      </c>
      <c r="BD35">
        <v>18.9758</v>
      </c>
      <c r="BE35">
        <v>999.9</v>
      </c>
      <c r="BF35">
        <v>0</v>
      </c>
      <c r="BG35">
        <v>0</v>
      </c>
      <c r="BH35">
        <v>9981.25</v>
      </c>
      <c r="BI35">
        <v>0</v>
      </c>
      <c r="BJ35">
        <v>193.45500000000001</v>
      </c>
      <c r="BK35">
        <v>0.26693699999999998</v>
      </c>
      <c r="BL35">
        <v>406.16899999999998</v>
      </c>
      <c r="BM35">
        <v>405.71100000000001</v>
      </c>
      <c r="BN35">
        <v>0.454764</v>
      </c>
      <c r="BO35">
        <v>399.82600000000002</v>
      </c>
      <c r="BP35">
        <v>14.505599999999999</v>
      </c>
      <c r="BQ35">
        <v>1.5133300000000001</v>
      </c>
      <c r="BR35">
        <v>1.46733</v>
      </c>
      <c r="BS35">
        <v>13.1035</v>
      </c>
      <c r="BT35">
        <v>12.6319</v>
      </c>
      <c r="BU35">
        <v>29.9011</v>
      </c>
      <c r="BV35">
        <v>0.89948399999999995</v>
      </c>
      <c r="BW35">
        <v>0.10051599999999999</v>
      </c>
      <c r="BX35">
        <v>0</v>
      </c>
      <c r="BY35">
        <v>3.0996999999999999</v>
      </c>
      <c r="BZ35">
        <v>0</v>
      </c>
      <c r="CA35">
        <v>1250.8800000000001</v>
      </c>
      <c r="CB35">
        <v>242.5</v>
      </c>
      <c r="CC35">
        <v>35.061999999999998</v>
      </c>
      <c r="CD35">
        <v>41.436999999999998</v>
      </c>
      <c r="CE35">
        <v>38.186999999999998</v>
      </c>
      <c r="CF35">
        <v>40.061999999999998</v>
      </c>
      <c r="CG35">
        <v>35.75</v>
      </c>
      <c r="CH35">
        <v>26.9</v>
      </c>
      <c r="CI35">
        <v>3.01</v>
      </c>
      <c r="CJ35">
        <v>0</v>
      </c>
      <c r="CK35">
        <v>1689813206.0999999</v>
      </c>
      <c r="CL35">
        <v>0</v>
      </c>
      <c r="CM35">
        <v>1689812140</v>
      </c>
      <c r="CN35" t="s">
        <v>354</v>
      </c>
      <c r="CO35">
        <v>1689812133.5</v>
      </c>
      <c r="CP35">
        <v>1689812140</v>
      </c>
      <c r="CQ35">
        <v>62</v>
      </c>
      <c r="CR35">
        <v>0.314</v>
      </c>
      <c r="CS35">
        <v>1.7999999999999999E-2</v>
      </c>
      <c r="CT35">
        <v>-2.7160000000000002</v>
      </c>
      <c r="CU35">
        <v>-0.45100000000000001</v>
      </c>
      <c r="CV35">
        <v>407</v>
      </c>
      <c r="CW35">
        <v>14</v>
      </c>
      <c r="CX35">
        <v>0.47</v>
      </c>
      <c r="CY35">
        <v>0.16</v>
      </c>
      <c r="CZ35">
        <v>-0.50518754377702424</v>
      </c>
      <c r="DA35">
        <v>0.15512302553944199</v>
      </c>
      <c r="DB35">
        <v>2.8964597295765771E-2</v>
      </c>
      <c r="DC35">
        <v>1</v>
      </c>
      <c r="DD35">
        <v>399.88473170731709</v>
      </c>
      <c r="DE35">
        <v>-8.7763066201971107E-2</v>
      </c>
      <c r="DF35">
        <v>1.8764294570903839E-2</v>
      </c>
      <c r="DG35">
        <v>-1</v>
      </c>
      <c r="DH35">
        <v>30.010897560975611</v>
      </c>
      <c r="DI35">
        <v>-0.16473034085581439</v>
      </c>
      <c r="DJ35">
        <v>0.15008888340207091</v>
      </c>
      <c r="DK35">
        <v>1</v>
      </c>
      <c r="DL35">
        <v>2</v>
      </c>
      <c r="DM35">
        <v>2</v>
      </c>
      <c r="DN35" t="s">
        <v>355</v>
      </c>
      <c r="DO35">
        <v>2.6898</v>
      </c>
      <c r="DP35">
        <v>2.6619999999999999</v>
      </c>
      <c r="DQ35">
        <v>9.4733700000000004E-2</v>
      </c>
      <c r="DR35">
        <v>9.3776999999999999E-2</v>
      </c>
      <c r="DS35">
        <v>8.41311E-2</v>
      </c>
      <c r="DT35">
        <v>7.9691100000000001E-2</v>
      </c>
      <c r="DU35">
        <v>27277.1</v>
      </c>
      <c r="DV35">
        <v>30831.599999999999</v>
      </c>
      <c r="DW35">
        <v>28362.9</v>
      </c>
      <c r="DX35">
        <v>32630.400000000001</v>
      </c>
      <c r="DY35">
        <v>36106.5</v>
      </c>
      <c r="DZ35">
        <v>40591.699999999997</v>
      </c>
      <c r="EA35">
        <v>41621.9</v>
      </c>
      <c r="EB35">
        <v>46957.8</v>
      </c>
      <c r="EC35">
        <v>1.7948200000000001</v>
      </c>
      <c r="ED35">
        <v>2.1636500000000001</v>
      </c>
      <c r="EE35">
        <v>-1.1585700000000001E-2</v>
      </c>
      <c r="EF35">
        <v>0</v>
      </c>
      <c r="EG35">
        <v>19.1677</v>
      </c>
      <c r="EH35">
        <v>999.9</v>
      </c>
      <c r="EI35">
        <v>47.4</v>
      </c>
      <c r="EJ35">
        <v>27.4</v>
      </c>
      <c r="EK35">
        <v>17.168700000000001</v>
      </c>
      <c r="EL35">
        <v>63.400799999999997</v>
      </c>
      <c r="EM35">
        <v>3.8942299999999999</v>
      </c>
      <c r="EN35">
        <v>1</v>
      </c>
      <c r="EO35">
        <v>-0.140823</v>
      </c>
      <c r="EP35">
        <v>3.2015400000000001</v>
      </c>
      <c r="EQ35">
        <v>20.22</v>
      </c>
      <c r="ER35">
        <v>5.2274700000000003</v>
      </c>
      <c r="ES35">
        <v>12.0099</v>
      </c>
      <c r="ET35">
        <v>4.9895500000000004</v>
      </c>
      <c r="EU35">
        <v>3.3050000000000002</v>
      </c>
      <c r="EV35">
        <v>6917</v>
      </c>
      <c r="EW35">
        <v>9999</v>
      </c>
      <c r="EX35">
        <v>514.70000000000005</v>
      </c>
      <c r="EY35">
        <v>68.400000000000006</v>
      </c>
      <c r="EZ35">
        <v>1.8527100000000001</v>
      </c>
      <c r="FA35">
        <v>1.8615699999999999</v>
      </c>
      <c r="FB35">
        <v>1.86066</v>
      </c>
      <c r="FC35">
        <v>1.85669</v>
      </c>
      <c r="FD35">
        <v>1.8609800000000001</v>
      </c>
      <c r="FE35">
        <v>1.8572900000000001</v>
      </c>
      <c r="FF35">
        <v>1.8593200000000001</v>
      </c>
      <c r="FG35">
        <v>1.86222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-2.6930000000000001</v>
      </c>
      <c r="FV35">
        <v>-0.45129999999999998</v>
      </c>
      <c r="FW35">
        <v>-1.247964175920371</v>
      </c>
      <c r="FX35">
        <v>-4.0117494158234393E-3</v>
      </c>
      <c r="FY35">
        <v>1.087516141204025E-6</v>
      </c>
      <c r="FZ35">
        <v>-8.657206703991749E-11</v>
      </c>
      <c r="GA35">
        <v>-0.45133000000000217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17.600000000000001</v>
      </c>
      <c r="GJ35">
        <v>17.5</v>
      </c>
      <c r="GK35">
        <v>0.99853499999999995</v>
      </c>
      <c r="GL35">
        <v>2.3754900000000001</v>
      </c>
      <c r="GM35">
        <v>1.5942400000000001</v>
      </c>
      <c r="GN35">
        <v>2.3156699999999999</v>
      </c>
      <c r="GO35">
        <v>1.40015</v>
      </c>
      <c r="GP35">
        <v>2.3303199999999999</v>
      </c>
      <c r="GQ35">
        <v>30.566199999999998</v>
      </c>
      <c r="GR35">
        <v>15.322800000000001</v>
      </c>
      <c r="GS35">
        <v>18</v>
      </c>
      <c r="GT35">
        <v>424.072</v>
      </c>
      <c r="GU35">
        <v>621.70899999999995</v>
      </c>
      <c r="GV35">
        <v>16.418500000000002</v>
      </c>
      <c r="GW35">
        <v>25.213000000000001</v>
      </c>
      <c r="GX35">
        <v>29.9999</v>
      </c>
      <c r="GY35">
        <v>25.237500000000001</v>
      </c>
      <c r="GZ35">
        <v>25.203499999999998</v>
      </c>
      <c r="HA35">
        <v>20.029399999999999</v>
      </c>
      <c r="HB35">
        <v>10</v>
      </c>
      <c r="HC35">
        <v>-30</v>
      </c>
      <c r="HD35">
        <v>16.4269</v>
      </c>
      <c r="HE35">
        <v>399.952</v>
      </c>
      <c r="HF35">
        <v>0</v>
      </c>
      <c r="HG35">
        <v>104.124</v>
      </c>
      <c r="HH35">
        <v>103.52800000000001</v>
      </c>
    </row>
    <row r="36" spans="1:216" x14ac:dyDescent="0.2">
      <c r="A36">
        <v>18</v>
      </c>
      <c r="B36">
        <v>1689813253</v>
      </c>
      <c r="C36">
        <v>1028.5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1689813253</v>
      </c>
      <c r="M36">
        <f t="shared" si="0"/>
        <v>6.1527194174048456E-4</v>
      </c>
      <c r="N36">
        <f t="shared" si="1"/>
        <v>0.61527194174048461</v>
      </c>
      <c r="O36">
        <f t="shared" si="2"/>
        <v>-0.88365233273456611</v>
      </c>
      <c r="P36">
        <f t="shared" si="3"/>
        <v>400.00599999999997</v>
      </c>
      <c r="Q36">
        <f t="shared" si="4"/>
        <v>411.18855109790582</v>
      </c>
      <c r="R36">
        <f t="shared" si="5"/>
        <v>41.6118386443951</v>
      </c>
      <c r="S36">
        <f t="shared" si="6"/>
        <v>40.480176513539803</v>
      </c>
      <c r="T36">
        <f t="shared" si="7"/>
        <v>9.1753080738379122E-2</v>
      </c>
      <c r="U36">
        <f t="shared" si="8"/>
        <v>3.8558693481494095</v>
      </c>
      <c r="V36">
        <f t="shared" si="9"/>
        <v>9.0557183095855573E-2</v>
      </c>
      <c r="W36">
        <f t="shared" si="10"/>
        <v>5.6704387388103392E-2</v>
      </c>
      <c r="X36">
        <f t="shared" si="11"/>
        <v>3.3371071149157578</v>
      </c>
      <c r="Y36">
        <f t="shared" si="12"/>
        <v>18.878744325154727</v>
      </c>
      <c r="Z36">
        <f t="shared" si="13"/>
        <v>18.878744325154727</v>
      </c>
      <c r="AA36">
        <f t="shared" si="14"/>
        <v>2.1885497904170927</v>
      </c>
      <c r="AB36">
        <f t="shared" si="15"/>
        <v>68.689299560945344</v>
      </c>
      <c r="AC36">
        <f t="shared" si="16"/>
        <v>1.51355133665946</v>
      </c>
      <c r="AD36">
        <f t="shared" si="17"/>
        <v>2.2034746988743779</v>
      </c>
      <c r="AE36">
        <f t="shared" si="18"/>
        <v>0.67499845375763279</v>
      </c>
      <c r="AF36">
        <f t="shared" si="19"/>
        <v>-27.13349263075537</v>
      </c>
      <c r="AG36">
        <f t="shared" si="20"/>
        <v>22.6286595135517</v>
      </c>
      <c r="AH36">
        <f t="shared" si="21"/>
        <v>1.1670731560081986</v>
      </c>
      <c r="AI36">
        <f t="shared" si="22"/>
        <v>-6.5284627971351483E-4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54927.662276069335</v>
      </c>
      <c r="AO36">
        <f t="shared" si="26"/>
        <v>20.176500000000001</v>
      </c>
      <c r="AP36">
        <f t="shared" si="27"/>
        <v>17.008849489593654</v>
      </c>
      <c r="AQ36">
        <f t="shared" si="28"/>
        <v>0.8430029732408324</v>
      </c>
      <c r="AR36">
        <f t="shared" si="29"/>
        <v>0.16539573835480673</v>
      </c>
      <c r="AS36">
        <v>1689813253</v>
      </c>
      <c r="AT36">
        <v>400.00599999999997</v>
      </c>
      <c r="AU36">
        <v>399.536</v>
      </c>
      <c r="AV36">
        <v>14.956200000000001</v>
      </c>
      <c r="AW36">
        <v>14.509399999999999</v>
      </c>
      <c r="AX36">
        <v>402.69900000000001</v>
      </c>
      <c r="AY36">
        <v>15.407500000000001</v>
      </c>
      <c r="AZ36">
        <v>400.15800000000002</v>
      </c>
      <c r="BA36">
        <v>101.158</v>
      </c>
      <c r="BB36">
        <v>4.0923300000000003E-2</v>
      </c>
      <c r="BC36">
        <v>18.9876</v>
      </c>
      <c r="BD36">
        <v>18.954000000000001</v>
      </c>
      <c r="BE36">
        <v>999.9</v>
      </c>
      <c r="BF36">
        <v>0</v>
      </c>
      <c r="BG36">
        <v>0</v>
      </c>
      <c r="BH36">
        <v>9994.3799999999992</v>
      </c>
      <c r="BI36">
        <v>0</v>
      </c>
      <c r="BJ36">
        <v>174.40899999999999</v>
      </c>
      <c r="BK36">
        <v>0.47049000000000002</v>
      </c>
      <c r="BL36">
        <v>406.08</v>
      </c>
      <c r="BM36">
        <v>405.41800000000001</v>
      </c>
      <c r="BN36">
        <v>0.44680999999999998</v>
      </c>
      <c r="BO36">
        <v>399.536</v>
      </c>
      <c r="BP36">
        <v>14.509399999999999</v>
      </c>
      <c r="BQ36">
        <v>1.5129300000000001</v>
      </c>
      <c r="BR36">
        <v>1.46773</v>
      </c>
      <c r="BS36">
        <v>13.099500000000001</v>
      </c>
      <c r="BT36">
        <v>12.636100000000001</v>
      </c>
      <c r="BU36">
        <v>20.176500000000001</v>
      </c>
      <c r="BV36">
        <v>0.90002499999999996</v>
      </c>
      <c r="BW36">
        <v>9.9974900000000005E-2</v>
      </c>
      <c r="BX36">
        <v>0</v>
      </c>
      <c r="BY36">
        <v>2.1736</v>
      </c>
      <c r="BZ36">
        <v>0</v>
      </c>
      <c r="CA36">
        <v>1144.43</v>
      </c>
      <c r="CB36">
        <v>163.65899999999999</v>
      </c>
      <c r="CC36">
        <v>35.125</v>
      </c>
      <c r="CD36">
        <v>41.5</v>
      </c>
      <c r="CE36">
        <v>38.25</v>
      </c>
      <c r="CF36">
        <v>40.25</v>
      </c>
      <c r="CG36">
        <v>35.75</v>
      </c>
      <c r="CH36">
        <v>18.16</v>
      </c>
      <c r="CI36">
        <v>2.02</v>
      </c>
      <c r="CJ36">
        <v>0</v>
      </c>
      <c r="CK36">
        <v>1689813266.7</v>
      </c>
      <c r="CL36">
        <v>0</v>
      </c>
      <c r="CM36">
        <v>1689812140</v>
      </c>
      <c r="CN36" t="s">
        <v>354</v>
      </c>
      <c r="CO36">
        <v>1689812133.5</v>
      </c>
      <c r="CP36">
        <v>1689812140</v>
      </c>
      <c r="CQ36">
        <v>62</v>
      </c>
      <c r="CR36">
        <v>0.314</v>
      </c>
      <c r="CS36">
        <v>1.7999999999999999E-2</v>
      </c>
      <c r="CT36">
        <v>-2.7160000000000002</v>
      </c>
      <c r="CU36">
        <v>-0.45100000000000001</v>
      </c>
      <c r="CV36">
        <v>407</v>
      </c>
      <c r="CW36">
        <v>14</v>
      </c>
      <c r="CX36">
        <v>0.47</v>
      </c>
      <c r="CY36">
        <v>0.16</v>
      </c>
      <c r="CZ36">
        <v>-0.84521741675828854</v>
      </c>
      <c r="DA36">
        <v>-0.69385717055517948</v>
      </c>
      <c r="DB36">
        <v>9.8149972476205022E-2</v>
      </c>
      <c r="DC36">
        <v>1</v>
      </c>
      <c r="DD36">
        <v>399.61026829268292</v>
      </c>
      <c r="DE36">
        <v>-0.54846689895389966</v>
      </c>
      <c r="DF36">
        <v>6.0746986029919792E-2</v>
      </c>
      <c r="DG36">
        <v>-1</v>
      </c>
      <c r="DH36">
        <v>19.968172500000001</v>
      </c>
      <c r="DI36">
        <v>-6.2824706300331568E-3</v>
      </c>
      <c r="DJ36">
        <v>0.16599390197760289</v>
      </c>
      <c r="DK36">
        <v>1</v>
      </c>
      <c r="DL36">
        <v>2</v>
      </c>
      <c r="DM36">
        <v>2</v>
      </c>
      <c r="DN36" t="s">
        <v>355</v>
      </c>
      <c r="DO36">
        <v>2.69035</v>
      </c>
      <c r="DP36">
        <v>2.6625200000000002</v>
      </c>
      <c r="DQ36">
        <v>9.4722500000000001E-2</v>
      </c>
      <c r="DR36">
        <v>9.3730999999999995E-2</v>
      </c>
      <c r="DS36">
        <v>8.4118100000000001E-2</v>
      </c>
      <c r="DT36">
        <v>7.9711199999999996E-2</v>
      </c>
      <c r="DU36">
        <v>27277</v>
      </c>
      <c r="DV36">
        <v>30834.2</v>
      </c>
      <c r="DW36">
        <v>28362.5</v>
      </c>
      <c r="DX36">
        <v>32631.599999999999</v>
      </c>
      <c r="DY36">
        <v>36106.199999999997</v>
      </c>
      <c r="DZ36">
        <v>40592</v>
      </c>
      <c r="EA36">
        <v>41620.9</v>
      </c>
      <c r="EB36">
        <v>46959.1</v>
      </c>
      <c r="EC36">
        <v>1.7947299999999999</v>
      </c>
      <c r="ED36">
        <v>2.1635</v>
      </c>
      <c r="EE36">
        <v>-1.2870899999999999E-2</v>
      </c>
      <c r="EF36">
        <v>0</v>
      </c>
      <c r="EG36">
        <v>19.167300000000001</v>
      </c>
      <c r="EH36">
        <v>999.9</v>
      </c>
      <c r="EI36">
        <v>47.3</v>
      </c>
      <c r="EJ36">
        <v>27.4</v>
      </c>
      <c r="EK36">
        <v>17.133199999999999</v>
      </c>
      <c r="EL36">
        <v>63.480800000000002</v>
      </c>
      <c r="EM36">
        <v>3.5256400000000001</v>
      </c>
      <c r="EN36">
        <v>1</v>
      </c>
      <c r="EO36">
        <v>-0.14216500000000001</v>
      </c>
      <c r="EP36">
        <v>3.14968</v>
      </c>
      <c r="EQ36">
        <v>20.220800000000001</v>
      </c>
      <c r="ER36">
        <v>5.2277699999999996</v>
      </c>
      <c r="ES36">
        <v>12.0099</v>
      </c>
      <c r="ET36">
        <v>4.9897999999999998</v>
      </c>
      <c r="EU36">
        <v>3.3050000000000002</v>
      </c>
      <c r="EV36">
        <v>6918.4</v>
      </c>
      <c r="EW36">
        <v>9999</v>
      </c>
      <c r="EX36">
        <v>514.70000000000005</v>
      </c>
      <c r="EY36">
        <v>68.5</v>
      </c>
      <c r="EZ36">
        <v>1.8526899999999999</v>
      </c>
      <c r="FA36">
        <v>1.8615699999999999</v>
      </c>
      <c r="FB36">
        <v>1.8606400000000001</v>
      </c>
      <c r="FC36">
        <v>1.85667</v>
      </c>
      <c r="FD36">
        <v>1.86097</v>
      </c>
      <c r="FE36">
        <v>1.8573</v>
      </c>
      <c r="FF36">
        <v>1.85934</v>
      </c>
      <c r="FG36">
        <v>1.86219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-2.6930000000000001</v>
      </c>
      <c r="FV36">
        <v>-0.45129999999999998</v>
      </c>
      <c r="FW36">
        <v>-1.247964175920371</v>
      </c>
      <c r="FX36">
        <v>-4.0117494158234393E-3</v>
      </c>
      <c r="FY36">
        <v>1.087516141204025E-6</v>
      </c>
      <c r="FZ36">
        <v>-8.657206703991749E-11</v>
      </c>
      <c r="GA36">
        <v>-0.45133000000000217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18.7</v>
      </c>
      <c r="GJ36">
        <v>18.600000000000001</v>
      </c>
      <c r="GK36">
        <v>0.99731400000000003</v>
      </c>
      <c r="GL36">
        <v>2.3706100000000001</v>
      </c>
      <c r="GM36">
        <v>1.5942400000000001</v>
      </c>
      <c r="GN36">
        <v>2.3156699999999999</v>
      </c>
      <c r="GO36">
        <v>1.40015</v>
      </c>
      <c r="GP36">
        <v>2.2778299999999998</v>
      </c>
      <c r="GQ36">
        <v>30.566199999999998</v>
      </c>
      <c r="GR36">
        <v>15.322800000000001</v>
      </c>
      <c r="GS36">
        <v>18</v>
      </c>
      <c r="GT36">
        <v>423.91699999999997</v>
      </c>
      <c r="GU36">
        <v>621.35299999999995</v>
      </c>
      <c r="GV36">
        <v>16.459199999999999</v>
      </c>
      <c r="GW36">
        <v>25.2058</v>
      </c>
      <c r="GX36">
        <v>29.9998</v>
      </c>
      <c r="GY36">
        <v>25.224900000000002</v>
      </c>
      <c r="GZ36">
        <v>25.1845</v>
      </c>
      <c r="HA36">
        <v>20.023199999999999</v>
      </c>
      <c r="HB36">
        <v>10</v>
      </c>
      <c r="HC36">
        <v>-30</v>
      </c>
      <c r="HD36">
        <v>16.465900000000001</v>
      </c>
      <c r="HE36">
        <v>399.58100000000002</v>
      </c>
      <c r="HF36">
        <v>0</v>
      </c>
      <c r="HG36">
        <v>104.122</v>
      </c>
      <c r="HH36">
        <v>103.53100000000001</v>
      </c>
    </row>
    <row r="37" spans="1:216" x14ac:dyDescent="0.2">
      <c r="A37">
        <v>19</v>
      </c>
      <c r="B37">
        <v>1689813313.5</v>
      </c>
      <c r="C37">
        <v>1089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1689813313.5</v>
      </c>
      <c r="M37">
        <f t="shared" si="0"/>
        <v>6.1072729656363751E-4</v>
      </c>
      <c r="N37">
        <f t="shared" si="1"/>
        <v>0.61072729656363756</v>
      </c>
      <c r="O37">
        <f t="shared" si="2"/>
        <v>-1.597793923816563</v>
      </c>
      <c r="P37">
        <f t="shared" si="3"/>
        <v>400.06400000000002</v>
      </c>
      <c r="Q37">
        <f t="shared" si="4"/>
        <v>423.92458865081295</v>
      </c>
      <c r="R37">
        <f t="shared" si="5"/>
        <v>42.899928180078177</v>
      </c>
      <c r="S37">
        <f t="shared" si="6"/>
        <v>40.485306412768004</v>
      </c>
      <c r="T37">
        <f t="shared" si="7"/>
        <v>9.1284489112143236E-2</v>
      </c>
      <c r="U37">
        <f t="shared" si="8"/>
        <v>3.8586501832115983</v>
      </c>
      <c r="V37">
        <f t="shared" si="9"/>
        <v>9.0101531626886291E-2</v>
      </c>
      <c r="W37">
        <f t="shared" si="10"/>
        <v>5.6418464017973874E-2</v>
      </c>
      <c r="X37">
        <f t="shared" si="11"/>
        <v>0</v>
      </c>
      <c r="Y37">
        <f t="shared" si="12"/>
        <v>18.858779744790233</v>
      </c>
      <c r="Z37">
        <f t="shared" si="13"/>
        <v>18.858779744790233</v>
      </c>
      <c r="AA37">
        <f t="shared" si="14"/>
        <v>2.1858221405519456</v>
      </c>
      <c r="AB37">
        <f t="shared" si="15"/>
        <v>68.662406660549109</v>
      </c>
      <c r="AC37">
        <f t="shared" si="16"/>
        <v>1.5124206375248499</v>
      </c>
      <c r="AD37">
        <f t="shared" si="17"/>
        <v>2.2026909790708387</v>
      </c>
      <c r="AE37">
        <f t="shared" si="18"/>
        <v>0.67340150302709567</v>
      </c>
      <c r="AF37">
        <f t="shared" si="19"/>
        <v>-26.933073778456414</v>
      </c>
      <c r="AG37">
        <f t="shared" si="20"/>
        <v>25.612404883811717</v>
      </c>
      <c r="AH37">
        <f t="shared" si="21"/>
        <v>1.3198337980848924</v>
      </c>
      <c r="AI37">
        <f t="shared" si="22"/>
        <v>-8.350965598040716E-4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54983.628173379337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1689813313.5</v>
      </c>
      <c r="AT37">
        <v>400.06400000000002</v>
      </c>
      <c r="AU37">
        <v>399.06599999999997</v>
      </c>
      <c r="AV37">
        <v>14.9453</v>
      </c>
      <c r="AW37">
        <v>14.5017</v>
      </c>
      <c r="AX37">
        <v>402.75700000000001</v>
      </c>
      <c r="AY37">
        <v>15.396599999999999</v>
      </c>
      <c r="AZ37">
        <v>400.072</v>
      </c>
      <c r="BA37">
        <v>101.15600000000001</v>
      </c>
      <c r="BB37">
        <v>4.10745E-2</v>
      </c>
      <c r="BC37">
        <v>18.9819</v>
      </c>
      <c r="BD37">
        <v>18.954599999999999</v>
      </c>
      <c r="BE37">
        <v>999.9</v>
      </c>
      <c r="BF37">
        <v>0</v>
      </c>
      <c r="BG37">
        <v>0</v>
      </c>
      <c r="BH37">
        <v>10005</v>
      </c>
      <c r="BI37">
        <v>0</v>
      </c>
      <c r="BJ37">
        <v>162.297</v>
      </c>
      <c r="BK37">
        <v>0.99832200000000004</v>
      </c>
      <c r="BL37">
        <v>406.13400000000001</v>
      </c>
      <c r="BM37">
        <v>404.93799999999999</v>
      </c>
      <c r="BN37">
        <v>0.44356000000000001</v>
      </c>
      <c r="BO37">
        <v>399.06599999999997</v>
      </c>
      <c r="BP37">
        <v>14.5017</v>
      </c>
      <c r="BQ37">
        <v>1.5118</v>
      </c>
      <c r="BR37">
        <v>1.4669300000000001</v>
      </c>
      <c r="BS37">
        <v>13.087999999999999</v>
      </c>
      <c r="BT37">
        <v>12.627800000000001</v>
      </c>
      <c r="BU37">
        <v>0</v>
      </c>
      <c r="BV37">
        <v>0</v>
      </c>
      <c r="BW37">
        <v>0</v>
      </c>
      <c r="BX37">
        <v>0</v>
      </c>
      <c r="BY37">
        <v>2.2400000000000002</v>
      </c>
      <c r="BZ37">
        <v>0</v>
      </c>
      <c r="CA37">
        <v>1058.81</v>
      </c>
      <c r="CB37">
        <v>0.72</v>
      </c>
      <c r="CC37">
        <v>35.125</v>
      </c>
      <c r="CD37">
        <v>41.5</v>
      </c>
      <c r="CE37">
        <v>38.311999999999998</v>
      </c>
      <c r="CF37">
        <v>40.436999999999998</v>
      </c>
      <c r="CG37">
        <v>35.75</v>
      </c>
      <c r="CH37">
        <v>0</v>
      </c>
      <c r="CI37">
        <v>0</v>
      </c>
      <c r="CJ37">
        <v>0</v>
      </c>
      <c r="CK37">
        <v>1689813326.8</v>
      </c>
      <c r="CL37">
        <v>0</v>
      </c>
      <c r="CM37">
        <v>1689812140</v>
      </c>
      <c r="CN37" t="s">
        <v>354</v>
      </c>
      <c r="CO37">
        <v>1689812133.5</v>
      </c>
      <c r="CP37">
        <v>1689812140</v>
      </c>
      <c r="CQ37">
        <v>62</v>
      </c>
      <c r="CR37">
        <v>0.314</v>
      </c>
      <c r="CS37">
        <v>1.7999999999999999E-2</v>
      </c>
      <c r="CT37">
        <v>-2.7160000000000002</v>
      </c>
      <c r="CU37">
        <v>-0.45100000000000001</v>
      </c>
      <c r="CV37">
        <v>407</v>
      </c>
      <c r="CW37">
        <v>14</v>
      </c>
      <c r="CX37">
        <v>0.47</v>
      </c>
      <c r="CY37">
        <v>0.16</v>
      </c>
      <c r="CZ37">
        <v>-1.4729385625460021</v>
      </c>
      <c r="DA37">
        <v>-0.51461406292546175</v>
      </c>
      <c r="DB37">
        <v>5.9934003706655477E-2</v>
      </c>
      <c r="DC37">
        <v>1</v>
      </c>
      <c r="DD37">
        <v>399.14212500000002</v>
      </c>
      <c r="DE37">
        <v>-0.27439024390257438</v>
      </c>
      <c r="DF37">
        <v>3.7789011299579879E-2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2.6901700000000002</v>
      </c>
      <c r="DP37">
        <v>2.66276</v>
      </c>
      <c r="DQ37">
        <v>9.4739699999999996E-2</v>
      </c>
      <c r="DR37">
        <v>9.3654200000000007E-2</v>
      </c>
      <c r="DS37">
        <v>8.4079899999999999E-2</v>
      </c>
      <c r="DT37">
        <v>7.9686099999999996E-2</v>
      </c>
      <c r="DU37">
        <v>27278.6</v>
      </c>
      <c r="DV37">
        <v>30838.3</v>
      </c>
      <c r="DW37">
        <v>28364.6</v>
      </c>
      <c r="DX37">
        <v>32633</v>
      </c>
      <c r="DY37">
        <v>36110.699999999997</v>
      </c>
      <c r="DZ37">
        <v>40595.1</v>
      </c>
      <c r="EA37">
        <v>41624.300000000003</v>
      </c>
      <c r="EB37">
        <v>46961.4</v>
      </c>
      <c r="EC37">
        <v>1.7953300000000001</v>
      </c>
      <c r="ED37">
        <v>2.1639499999999998</v>
      </c>
      <c r="EE37">
        <v>-1.1101400000000001E-2</v>
      </c>
      <c r="EF37">
        <v>0</v>
      </c>
      <c r="EG37">
        <v>19.1386</v>
      </c>
      <c r="EH37">
        <v>999.9</v>
      </c>
      <c r="EI37">
        <v>47.2</v>
      </c>
      <c r="EJ37">
        <v>27.5</v>
      </c>
      <c r="EK37">
        <v>17.1968</v>
      </c>
      <c r="EL37">
        <v>63.300800000000002</v>
      </c>
      <c r="EM37">
        <v>3.7700300000000002</v>
      </c>
      <c r="EN37">
        <v>1</v>
      </c>
      <c r="EO37">
        <v>-0.14660300000000001</v>
      </c>
      <c r="EP37">
        <v>2.9776899999999999</v>
      </c>
      <c r="EQ37">
        <v>20.2239</v>
      </c>
      <c r="ER37">
        <v>5.22912</v>
      </c>
      <c r="ES37">
        <v>12.0099</v>
      </c>
      <c r="ET37">
        <v>4.9897</v>
      </c>
      <c r="EU37">
        <v>3.3050000000000002</v>
      </c>
      <c r="EV37">
        <v>6919.8</v>
      </c>
      <c r="EW37">
        <v>9999</v>
      </c>
      <c r="EX37">
        <v>514.70000000000005</v>
      </c>
      <c r="EY37">
        <v>68.5</v>
      </c>
      <c r="EZ37">
        <v>1.85266</v>
      </c>
      <c r="FA37">
        <v>1.8615600000000001</v>
      </c>
      <c r="FB37">
        <v>1.8606100000000001</v>
      </c>
      <c r="FC37">
        <v>1.8566800000000001</v>
      </c>
      <c r="FD37">
        <v>1.8609599999999999</v>
      </c>
      <c r="FE37">
        <v>1.85721</v>
      </c>
      <c r="FF37">
        <v>1.8592900000000001</v>
      </c>
      <c r="FG37">
        <v>1.8621799999999999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-2.6930000000000001</v>
      </c>
      <c r="FV37">
        <v>-0.45129999999999998</v>
      </c>
      <c r="FW37">
        <v>-1.247964175920371</v>
      </c>
      <c r="FX37">
        <v>-4.0117494158234393E-3</v>
      </c>
      <c r="FY37">
        <v>1.087516141204025E-6</v>
      </c>
      <c r="FZ37">
        <v>-8.657206703991749E-11</v>
      </c>
      <c r="GA37">
        <v>-0.45133000000000217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19.7</v>
      </c>
      <c r="GJ37">
        <v>19.600000000000001</v>
      </c>
      <c r="GK37">
        <v>0.99609400000000003</v>
      </c>
      <c r="GL37">
        <v>2.3706100000000001</v>
      </c>
      <c r="GM37">
        <v>1.5942400000000001</v>
      </c>
      <c r="GN37">
        <v>2.3156699999999999</v>
      </c>
      <c r="GO37">
        <v>1.39893</v>
      </c>
      <c r="GP37">
        <v>2.3547400000000001</v>
      </c>
      <c r="GQ37">
        <v>30.566199999999998</v>
      </c>
      <c r="GR37">
        <v>15.322800000000001</v>
      </c>
      <c r="GS37">
        <v>18</v>
      </c>
      <c r="GT37">
        <v>423.99</v>
      </c>
      <c r="GU37">
        <v>621.28399999999999</v>
      </c>
      <c r="GV37">
        <v>16.579899999999999</v>
      </c>
      <c r="GW37">
        <v>25.169499999999999</v>
      </c>
      <c r="GX37">
        <v>29.999700000000001</v>
      </c>
      <c r="GY37">
        <v>25.1904</v>
      </c>
      <c r="GZ37">
        <v>25.1477</v>
      </c>
      <c r="HA37">
        <v>20.0077</v>
      </c>
      <c r="HB37">
        <v>10</v>
      </c>
      <c r="HC37">
        <v>-30</v>
      </c>
      <c r="HD37">
        <v>16.5868</v>
      </c>
      <c r="HE37">
        <v>399.06</v>
      </c>
      <c r="HF37">
        <v>0</v>
      </c>
      <c r="HG37">
        <v>104.13</v>
      </c>
      <c r="HH37">
        <v>103.536</v>
      </c>
    </row>
    <row r="38" spans="1:216" x14ac:dyDescent="0.2">
      <c r="A38">
        <v>20</v>
      </c>
      <c r="B38">
        <v>1689813378.5</v>
      </c>
      <c r="C38">
        <v>1154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1689813378.5</v>
      </c>
      <c r="M38">
        <f t="shared" si="0"/>
        <v>5.0764964566149694E-5</v>
      </c>
      <c r="N38">
        <f t="shared" si="1"/>
        <v>5.0764964566149692E-2</v>
      </c>
      <c r="O38">
        <f t="shared" si="2"/>
        <v>4.9675705151349741</v>
      </c>
      <c r="P38">
        <f t="shared" si="3"/>
        <v>399.49799999999999</v>
      </c>
      <c r="Q38">
        <f t="shared" si="4"/>
        <v>-1069.3378375789086</v>
      </c>
      <c r="R38">
        <f t="shared" si="5"/>
        <v>-108.20843125227142</v>
      </c>
      <c r="S38">
        <f t="shared" si="6"/>
        <v>40.426000417506003</v>
      </c>
      <c r="T38">
        <f t="shared" si="7"/>
        <v>5.3962319170132713E-3</v>
      </c>
      <c r="U38">
        <f t="shared" si="8"/>
        <v>3.8583318342889896</v>
      </c>
      <c r="V38">
        <f t="shared" si="9"/>
        <v>5.3920425842447633E-3</v>
      </c>
      <c r="W38">
        <f t="shared" si="10"/>
        <v>3.3704027302909373E-3</v>
      </c>
      <c r="X38">
        <f t="shared" si="11"/>
        <v>297.713751</v>
      </c>
      <c r="Y38">
        <f t="shared" si="12"/>
        <v>20.392082500105893</v>
      </c>
      <c r="Z38">
        <f t="shared" si="13"/>
        <v>20.392082500105893</v>
      </c>
      <c r="AA38">
        <f t="shared" si="14"/>
        <v>2.404198373879646</v>
      </c>
      <c r="AB38">
        <f t="shared" si="15"/>
        <v>66.477571607630836</v>
      </c>
      <c r="AC38">
        <f t="shared" si="16"/>
        <v>1.4697328028274002</v>
      </c>
      <c r="AD38">
        <f t="shared" si="17"/>
        <v>2.2108701736311502</v>
      </c>
      <c r="AE38">
        <f t="shared" si="18"/>
        <v>0.93446557105224581</v>
      </c>
      <c r="AF38">
        <f t="shared" si="19"/>
        <v>-2.2387349373672016</v>
      </c>
      <c r="AG38">
        <f t="shared" si="20"/>
        <v>-280.97678904670852</v>
      </c>
      <c r="AH38">
        <f t="shared" si="21"/>
        <v>-14.599125805431473</v>
      </c>
      <c r="AI38">
        <f t="shared" si="22"/>
        <v>-0.10089878950719822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54966.022679184767</v>
      </c>
      <c r="AO38">
        <f t="shared" si="26"/>
        <v>1800.07</v>
      </c>
      <c r="AP38">
        <f t="shared" si="27"/>
        <v>1517.4591</v>
      </c>
      <c r="AQ38">
        <f t="shared" si="28"/>
        <v>0.84300004999805567</v>
      </c>
      <c r="AR38">
        <f t="shared" si="29"/>
        <v>0.16539009649624736</v>
      </c>
      <c r="AS38">
        <v>1689813378.5</v>
      </c>
      <c r="AT38">
        <v>399.49799999999999</v>
      </c>
      <c r="AU38">
        <v>403.17700000000002</v>
      </c>
      <c r="AV38">
        <v>14.5242</v>
      </c>
      <c r="AW38">
        <v>14.487299999999999</v>
      </c>
      <c r="AX38">
        <v>402.18900000000002</v>
      </c>
      <c r="AY38">
        <v>14.9756</v>
      </c>
      <c r="AZ38">
        <v>399.95</v>
      </c>
      <c r="BA38">
        <v>101.15</v>
      </c>
      <c r="BB38">
        <v>4.1997E-2</v>
      </c>
      <c r="BC38">
        <v>19.0413</v>
      </c>
      <c r="BD38">
        <v>19.710699999999999</v>
      </c>
      <c r="BE38">
        <v>999.9</v>
      </c>
      <c r="BF38">
        <v>0</v>
      </c>
      <c r="BG38">
        <v>0</v>
      </c>
      <c r="BH38">
        <v>10004.4</v>
      </c>
      <c r="BI38">
        <v>0</v>
      </c>
      <c r="BJ38">
        <v>177.44399999999999</v>
      </c>
      <c r="BK38">
        <v>-3.67862</v>
      </c>
      <c r="BL38">
        <v>405.38600000000002</v>
      </c>
      <c r="BM38">
        <v>409.10399999999998</v>
      </c>
      <c r="BN38">
        <v>3.6895799999999999E-2</v>
      </c>
      <c r="BO38">
        <v>403.17700000000002</v>
      </c>
      <c r="BP38">
        <v>14.487299999999999</v>
      </c>
      <c r="BQ38">
        <v>1.46912</v>
      </c>
      <c r="BR38">
        <v>1.46539</v>
      </c>
      <c r="BS38">
        <v>12.650499999999999</v>
      </c>
      <c r="BT38">
        <v>12.611700000000001</v>
      </c>
      <c r="BU38">
        <v>1800.07</v>
      </c>
      <c r="BV38">
        <v>0.89999899999999999</v>
      </c>
      <c r="BW38">
        <v>0.10000100000000001</v>
      </c>
      <c r="BX38">
        <v>0</v>
      </c>
      <c r="BY38">
        <v>2.7452000000000001</v>
      </c>
      <c r="BZ38">
        <v>0</v>
      </c>
      <c r="CA38">
        <v>5476.82</v>
      </c>
      <c r="CB38">
        <v>14600.9</v>
      </c>
      <c r="CC38">
        <v>36.75</v>
      </c>
      <c r="CD38">
        <v>41.561999999999998</v>
      </c>
      <c r="CE38">
        <v>38.561999999999998</v>
      </c>
      <c r="CF38">
        <v>40.5</v>
      </c>
      <c r="CG38">
        <v>36.561999999999998</v>
      </c>
      <c r="CH38">
        <v>1620.06</v>
      </c>
      <c r="CI38">
        <v>180.01</v>
      </c>
      <c r="CJ38">
        <v>0</v>
      </c>
      <c r="CK38">
        <v>1689813392.2</v>
      </c>
      <c r="CL38">
        <v>0</v>
      </c>
      <c r="CM38">
        <v>1689812140</v>
      </c>
      <c r="CN38" t="s">
        <v>354</v>
      </c>
      <c r="CO38">
        <v>1689812133.5</v>
      </c>
      <c r="CP38">
        <v>1689812140</v>
      </c>
      <c r="CQ38">
        <v>62</v>
      </c>
      <c r="CR38">
        <v>0.314</v>
      </c>
      <c r="CS38">
        <v>1.7999999999999999E-2</v>
      </c>
      <c r="CT38">
        <v>-2.7160000000000002</v>
      </c>
      <c r="CU38">
        <v>-0.45100000000000001</v>
      </c>
      <c r="CV38">
        <v>407</v>
      </c>
      <c r="CW38">
        <v>14</v>
      </c>
      <c r="CX38">
        <v>0.47</v>
      </c>
      <c r="CY38">
        <v>0.16</v>
      </c>
      <c r="CZ38">
        <v>4.4178513721969246</v>
      </c>
      <c r="DA38">
        <v>1.7577408548200479</v>
      </c>
      <c r="DB38">
        <v>0.18063273340602701</v>
      </c>
      <c r="DC38">
        <v>1</v>
      </c>
      <c r="DD38">
        <v>402.81114634146343</v>
      </c>
      <c r="DE38">
        <v>1.856090592334992</v>
      </c>
      <c r="DF38">
        <v>0.18629501400389989</v>
      </c>
      <c r="DG38">
        <v>-1</v>
      </c>
      <c r="DH38">
        <v>1799.952195121951</v>
      </c>
      <c r="DI38">
        <v>-5.4096758803704903E-2</v>
      </c>
      <c r="DJ38">
        <v>0.1099337315934536</v>
      </c>
      <c r="DK38">
        <v>1</v>
      </c>
      <c r="DL38">
        <v>2</v>
      </c>
      <c r="DM38">
        <v>2</v>
      </c>
      <c r="DN38" t="s">
        <v>355</v>
      </c>
      <c r="DO38">
        <v>2.6899099999999998</v>
      </c>
      <c r="DP38">
        <v>2.6636700000000002</v>
      </c>
      <c r="DQ38">
        <v>9.4643699999999997E-2</v>
      </c>
      <c r="DR38">
        <v>9.4397599999999998E-2</v>
      </c>
      <c r="DS38">
        <v>8.2383899999999996E-2</v>
      </c>
      <c r="DT38">
        <v>7.9635499999999998E-2</v>
      </c>
      <c r="DU38">
        <v>27284.3</v>
      </c>
      <c r="DV38">
        <v>30817.200000000001</v>
      </c>
      <c r="DW38">
        <v>28367.200000000001</v>
      </c>
      <c r="DX38">
        <v>32637.1</v>
      </c>
      <c r="DY38">
        <v>36182.400000000001</v>
      </c>
      <c r="DZ38">
        <v>40602.400000000001</v>
      </c>
      <c r="EA38">
        <v>41628.699999999997</v>
      </c>
      <c r="EB38">
        <v>46967.1</v>
      </c>
      <c r="EC38">
        <v>1.79478</v>
      </c>
      <c r="ED38">
        <v>2.1650700000000001</v>
      </c>
      <c r="EE38">
        <v>2.8163199999999999E-2</v>
      </c>
      <c r="EF38">
        <v>0</v>
      </c>
      <c r="EG38">
        <v>19.244399999999999</v>
      </c>
      <c r="EH38">
        <v>999.9</v>
      </c>
      <c r="EI38">
        <v>47.1</v>
      </c>
      <c r="EJ38">
        <v>27.5</v>
      </c>
      <c r="EK38">
        <v>17.1615</v>
      </c>
      <c r="EL38">
        <v>64.300700000000006</v>
      </c>
      <c r="EM38">
        <v>4.41106</v>
      </c>
      <c r="EN38">
        <v>1</v>
      </c>
      <c r="EO38">
        <v>-0.140628</v>
      </c>
      <c r="EP38">
        <v>5.4230999999999998</v>
      </c>
      <c r="EQ38">
        <v>20.148599999999998</v>
      </c>
      <c r="ER38">
        <v>5.2292699999999996</v>
      </c>
      <c r="ES38">
        <v>12.0099</v>
      </c>
      <c r="ET38">
        <v>4.9900500000000001</v>
      </c>
      <c r="EU38">
        <v>3.3050000000000002</v>
      </c>
      <c r="EV38">
        <v>6921.3</v>
      </c>
      <c r="EW38">
        <v>9999</v>
      </c>
      <c r="EX38">
        <v>514.70000000000005</v>
      </c>
      <c r="EY38">
        <v>68.5</v>
      </c>
      <c r="EZ38">
        <v>1.85259</v>
      </c>
      <c r="FA38">
        <v>1.86151</v>
      </c>
      <c r="FB38">
        <v>1.86052</v>
      </c>
      <c r="FC38">
        <v>1.8566100000000001</v>
      </c>
      <c r="FD38">
        <v>1.8609599999999999</v>
      </c>
      <c r="FE38">
        <v>1.85717</v>
      </c>
      <c r="FF38">
        <v>1.85928</v>
      </c>
      <c r="FG38">
        <v>1.8621799999999999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-2.6909999999999998</v>
      </c>
      <c r="FV38">
        <v>-0.45140000000000002</v>
      </c>
      <c r="FW38">
        <v>-1.247964175920371</v>
      </c>
      <c r="FX38">
        <v>-4.0117494158234393E-3</v>
      </c>
      <c r="FY38">
        <v>1.087516141204025E-6</v>
      </c>
      <c r="FZ38">
        <v>-8.657206703991749E-11</v>
      </c>
      <c r="GA38">
        <v>-0.45133000000000217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20.8</v>
      </c>
      <c r="GJ38">
        <v>20.6</v>
      </c>
      <c r="GK38">
        <v>1.00464</v>
      </c>
      <c r="GL38">
        <v>2.3718300000000001</v>
      </c>
      <c r="GM38">
        <v>1.5942400000000001</v>
      </c>
      <c r="GN38">
        <v>2.3156699999999999</v>
      </c>
      <c r="GO38">
        <v>1.40015</v>
      </c>
      <c r="GP38">
        <v>2.36572</v>
      </c>
      <c r="GQ38">
        <v>30.544599999999999</v>
      </c>
      <c r="GR38">
        <v>15.2003</v>
      </c>
      <c r="GS38">
        <v>18</v>
      </c>
      <c r="GT38">
        <v>423.20100000000002</v>
      </c>
      <c r="GU38">
        <v>621.48800000000006</v>
      </c>
      <c r="GV38">
        <v>14.6747</v>
      </c>
      <c r="GW38">
        <v>25.101900000000001</v>
      </c>
      <c r="GX38">
        <v>29.998899999999999</v>
      </c>
      <c r="GY38">
        <v>25.127500000000001</v>
      </c>
      <c r="GZ38">
        <v>25.086600000000001</v>
      </c>
      <c r="HA38">
        <v>20.178100000000001</v>
      </c>
      <c r="HB38">
        <v>10</v>
      </c>
      <c r="HC38">
        <v>-30</v>
      </c>
      <c r="HD38">
        <v>14.6579</v>
      </c>
      <c r="HE38">
        <v>403.40100000000001</v>
      </c>
      <c r="HF38">
        <v>0</v>
      </c>
      <c r="HG38">
        <v>104.14100000000001</v>
      </c>
      <c r="HH38">
        <v>103.548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2023-07-20T00:47:33Z</dcterms:created>
  <dcterms:modified xsi:type="dcterms:W3CDTF">2023-07-25T18:16:09Z</dcterms:modified>
</cp:coreProperties>
</file>