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554BB2A5-4ACA-4D4C-A0EA-8E7DC5AC8381}" xr6:coauthVersionLast="47" xr6:coauthVersionMax="47" xr10:uidLastSave="{00000000-0000-0000-0000-000000000000}"/>
  <bookViews>
    <workbookView xWindow="240" yWindow="760" windowWidth="19140" windowHeight="143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S38" i="1"/>
  <c r="AR37" i="1"/>
  <c r="AQ37" i="1"/>
  <c r="AO37" i="1"/>
  <c r="AP37" i="1" s="1"/>
  <c r="AN37" i="1"/>
  <c r="AL37" i="1"/>
  <c r="P37" i="1" s="1"/>
  <c r="AD37" i="1"/>
  <c r="AC37" i="1"/>
  <c r="AB37" i="1"/>
  <c r="U37" i="1"/>
  <c r="AR36" i="1"/>
  <c r="AQ36" i="1"/>
  <c r="AO36" i="1"/>
  <c r="AP36" i="1" s="1"/>
  <c r="AN36" i="1"/>
  <c r="AL36" i="1"/>
  <c r="N36" i="1" s="1"/>
  <c r="M36" i="1" s="1"/>
  <c r="AD36" i="1"/>
  <c r="AC36" i="1"/>
  <c r="AB36" i="1"/>
  <c r="U36" i="1"/>
  <c r="S36" i="1"/>
  <c r="P36" i="1"/>
  <c r="O36" i="1"/>
  <c r="AR35" i="1"/>
  <c r="AQ35" i="1"/>
  <c r="AP35" i="1"/>
  <c r="AO35" i="1"/>
  <c r="AN35" i="1"/>
  <c r="AL35" i="1" s="1"/>
  <c r="AD35" i="1"/>
  <c r="AC35" i="1"/>
  <c r="AB35" i="1" s="1"/>
  <c r="X35" i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S34" i="1"/>
  <c r="AR33" i="1"/>
  <c r="AQ33" i="1"/>
  <c r="AO33" i="1"/>
  <c r="AP33" i="1" s="1"/>
  <c r="AN33" i="1"/>
  <c r="AL33" i="1"/>
  <c r="P33" i="1" s="1"/>
  <c r="AD33" i="1"/>
  <c r="AC33" i="1"/>
  <c r="AB33" i="1"/>
  <c r="U33" i="1"/>
  <c r="AR32" i="1"/>
  <c r="AQ32" i="1"/>
  <c r="AO32" i="1"/>
  <c r="X32" i="1" s="1"/>
  <c r="AN32" i="1"/>
  <c r="AM32" i="1"/>
  <c r="AL32" i="1"/>
  <c r="N32" i="1" s="1"/>
  <c r="M32" i="1" s="1"/>
  <c r="AD32" i="1"/>
  <c r="AC32" i="1"/>
  <c r="AB32" i="1" s="1"/>
  <c r="U32" i="1"/>
  <c r="S32" i="1"/>
  <c r="P32" i="1"/>
  <c r="O32" i="1"/>
  <c r="AR31" i="1"/>
  <c r="AQ31" i="1"/>
  <c r="AP31" i="1"/>
  <c r="AO31" i="1"/>
  <c r="AN31" i="1"/>
  <c r="AL31" i="1" s="1"/>
  <c r="AD31" i="1"/>
  <c r="AC31" i="1"/>
  <c r="AB31" i="1" s="1"/>
  <c r="X31" i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S30" i="1"/>
  <c r="AR29" i="1"/>
  <c r="AQ29" i="1"/>
  <c r="AO29" i="1"/>
  <c r="AP29" i="1" s="1"/>
  <c r="AN29" i="1"/>
  <c r="AL29" i="1"/>
  <c r="P29" i="1" s="1"/>
  <c r="AD29" i="1"/>
  <c r="AC29" i="1"/>
  <c r="AB29" i="1"/>
  <c r="U29" i="1"/>
  <c r="AR28" i="1"/>
  <c r="AQ28" i="1"/>
  <c r="AO28" i="1"/>
  <c r="X28" i="1" s="1"/>
  <c r="AN28" i="1"/>
  <c r="AM28" i="1"/>
  <c r="AL28" i="1"/>
  <c r="N28" i="1" s="1"/>
  <c r="M28" i="1" s="1"/>
  <c r="AD28" i="1"/>
  <c r="AC28" i="1"/>
  <c r="AB28" i="1" s="1"/>
  <c r="U28" i="1"/>
  <c r="S28" i="1"/>
  <c r="P28" i="1"/>
  <c r="O28" i="1"/>
  <c r="AR27" i="1"/>
  <c r="AQ27" i="1"/>
  <c r="AP27" i="1"/>
  <c r="AO27" i="1"/>
  <c r="AN27" i="1"/>
  <c r="AL27" i="1" s="1"/>
  <c r="AD27" i="1"/>
  <c r="AC27" i="1"/>
  <c r="AB27" i="1" s="1"/>
  <c r="X27" i="1"/>
  <c r="U27" i="1"/>
  <c r="AR26" i="1"/>
  <c r="AQ26" i="1"/>
  <c r="AO26" i="1"/>
  <c r="AP26" i="1" s="1"/>
  <c r="AN26" i="1"/>
  <c r="AL26" i="1"/>
  <c r="P26" i="1" s="1"/>
  <c r="AD26" i="1"/>
  <c r="AC26" i="1"/>
  <c r="AB26" i="1"/>
  <c r="U26" i="1"/>
  <c r="S26" i="1"/>
  <c r="AR25" i="1"/>
  <c r="AQ25" i="1"/>
  <c r="AO25" i="1"/>
  <c r="AP25" i="1" s="1"/>
  <c r="AN25" i="1"/>
  <c r="AL25" i="1"/>
  <c r="P25" i="1" s="1"/>
  <c r="AD25" i="1"/>
  <c r="AC25" i="1"/>
  <c r="AB25" i="1"/>
  <c r="U25" i="1"/>
  <c r="AR24" i="1"/>
  <c r="AQ24" i="1"/>
  <c r="AO24" i="1"/>
  <c r="X24" i="1" s="1"/>
  <c r="AN24" i="1"/>
  <c r="AM24" i="1"/>
  <c r="AL24" i="1"/>
  <c r="N24" i="1" s="1"/>
  <c r="M24" i="1" s="1"/>
  <c r="AD24" i="1"/>
  <c r="AC24" i="1"/>
  <c r="AB24" i="1" s="1"/>
  <c r="U24" i="1"/>
  <c r="S24" i="1"/>
  <c r="P24" i="1"/>
  <c r="O24" i="1"/>
  <c r="AR23" i="1"/>
  <c r="AQ23" i="1"/>
  <c r="AP23" i="1"/>
  <c r="AO23" i="1"/>
  <c r="AN23" i="1"/>
  <c r="AL23" i="1" s="1"/>
  <c r="AD23" i="1"/>
  <c r="AC23" i="1"/>
  <c r="AB23" i="1" s="1"/>
  <c r="X23" i="1"/>
  <c r="U23" i="1"/>
  <c r="AR22" i="1"/>
  <c r="AQ22" i="1"/>
  <c r="AO22" i="1"/>
  <c r="AP22" i="1" s="1"/>
  <c r="AN22" i="1"/>
  <c r="AL22" i="1"/>
  <c r="P22" i="1" s="1"/>
  <c r="AD22" i="1"/>
  <c r="AC22" i="1"/>
  <c r="AB22" i="1"/>
  <c r="U22" i="1"/>
  <c r="S22" i="1"/>
  <c r="AR21" i="1"/>
  <c r="AQ21" i="1"/>
  <c r="AO21" i="1"/>
  <c r="AP21" i="1" s="1"/>
  <c r="AN21" i="1"/>
  <c r="AL21" i="1"/>
  <c r="P21" i="1" s="1"/>
  <c r="AD21" i="1"/>
  <c r="AC21" i="1"/>
  <c r="AB21" i="1"/>
  <c r="U21" i="1"/>
  <c r="AR20" i="1"/>
  <c r="AQ20" i="1"/>
  <c r="AO20" i="1"/>
  <c r="X20" i="1" s="1"/>
  <c r="AN20" i="1"/>
  <c r="AM20" i="1"/>
  <c r="AL20" i="1"/>
  <c r="N20" i="1" s="1"/>
  <c r="M20" i="1" s="1"/>
  <c r="AD20" i="1"/>
  <c r="AC20" i="1"/>
  <c r="AB20" i="1" s="1"/>
  <c r="U20" i="1"/>
  <c r="S20" i="1"/>
  <c r="P20" i="1"/>
  <c r="O20" i="1"/>
  <c r="AR19" i="1"/>
  <c r="AQ19" i="1"/>
  <c r="AP19" i="1"/>
  <c r="AO19" i="1"/>
  <c r="AN19" i="1"/>
  <c r="AL19" i="1" s="1"/>
  <c r="AD19" i="1"/>
  <c r="AC19" i="1"/>
  <c r="AB19" i="1" s="1"/>
  <c r="X19" i="1"/>
  <c r="U19" i="1"/>
  <c r="AF36" i="1" l="1"/>
  <c r="Y20" i="1"/>
  <c r="Z20" i="1" s="1"/>
  <c r="Y24" i="1"/>
  <c r="Z24" i="1" s="1"/>
  <c r="Y28" i="1"/>
  <c r="Z28" i="1" s="1"/>
  <c r="Y32" i="1"/>
  <c r="Z32" i="1" s="1"/>
  <c r="V32" i="1" s="1"/>
  <c r="T32" i="1" s="1"/>
  <c r="W32" i="1" s="1"/>
  <c r="Q32" i="1" s="1"/>
  <c r="R32" i="1" s="1"/>
  <c r="S31" i="1"/>
  <c r="P31" i="1"/>
  <c r="N31" i="1"/>
  <c r="M31" i="1" s="1"/>
  <c r="Y31" i="1" s="1"/>
  <c r="Z31" i="1" s="1"/>
  <c r="AG31" i="1" s="1"/>
  <c r="O31" i="1"/>
  <c r="AM31" i="1"/>
  <c r="S19" i="1"/>
  <c r="P19" i="1"/>
  <c r="AM19" i="1"/>
  <c r="N19" i="1"/>
  <c r="M19" i="1" s="1"/>
  <c r="O19" i="1"/>
  <c r="S23" i="1"/>
  <c r="AM23" i="1"/>
  <c r="P23" i="1"/>
  <c r="N23" i="1"/>
  <c r="M23" i="1" s="1"/>
  <c r="O23" i="1"/>
  <c r="S27" i="1"/>
  <c r="N27" i="1"/>
  <c r="M27" i="1" s="1"/>
  <c r="Y27" i="1" s="1"/>
  <c r="Z27" i="1" s="1"/>
  <c r="P27" i="1"/>
  <c r="O27" i="1"/>
  <c r="AM27" i="1"/>
  <c r="N35" i="1"/>
  <c r="M35" i="1" s="1"/>
  <c r="S35" i="1"/>
  <c r="AM35" i="1"/>
  <c r="P35" i="1"/>
  <c r="O35" i="1"/>
  <c r="V20" i="1"/>
  <c r="T20" i="1" s="1"/>
  <c r="W20" i="1" s="1"/>
  <c r="Q20" i="1" s="1"/>
  <c r="R20" i="1" s="1"/>
  <c r="AF20" i="1"/>
  <c r="AF24" i="1"/>
  <c r="AF28" i="1"/>
  <c r="AF32" i="1"/>
  <c r="AP28" i="1"/>
  <c r="X36" i="1"/>
  <c r="S21" i="1"/>
  <c r="AM22" i="1"/>
  <c r="S25" i="1"/>
  <c r="AM26" i="1"/>
  <c r="S29" i="1"/>
  <c r="AM30" i="1"/>
  <c r="S33" i="1"/>
  <c r="AM34" i="1"/>
  <c r="S37" i="1"/>
  <c r="AM38" i="1"/>
  <c r="AP20" i="1"/>
  <c r="N22" i="1"/>
  <c r="M22" i="1" s="1"/>
  <c r="N26" i="1"/>
  <c r="M26" i="1" s="1"/>
  <c r="N30" i="1"/>
  <c r="M30" i="1" s="1"/>
  <c r="N34" i="1"/>
  <c r="M34" i="1" s="1"/>
  <c r="N38" i="1"/>
  <c r="M38" i="1" s="1"/>
  <c r="AP24" i="1"/>
  <c r="Y19" i="1"/>
  <c r="Z19" i="1" s="1"/>
  <c r="AG19" i="1" s="1"/>
  <c r="AM21" i="1"/>
  <c r="O22" i="1"/>
  <c r="AM25" i="1"/>
  <c r="O26" i="1"/>
  <c r="AM29" i="1"/>
  <c r="O30" i="1"/>
  <c r="AM33" i="1"/>
  <c r="O34" i="1"/>
  <c r="AM37" i="1"/>
  <c r="O38" i="1"/>
  <c r="N21" i="1"/>
  <c r="M21" i="1" s="1"/>
  <c r="X22" i="1"/>
  <c r="N25" i="1"/>
  <c r="M25" i="1" s="1"/>
  <c r="X26" i="1"/>
  <c r="N29" i="1"/>
  <c r="M29" i="1" s="1"/>
  <c r="X30" i="1"/>
  <c r="N33" i="1"/>
  <c r="M33" i="1" s="1"/>
  <c r="X34" i="1"/>
  <c r="N37" i="1"/>
  <c r="M37" i="1" s="1"/>
  <c r="X38" i="1"/>
  <c r="AP32" i="1"/>
  <c r="O21" i="1"/>
  <c r="O25" i="1"/>
  <c r="O29" i="1"/>
  <c r="O33" i="1"/>
  <c r="AM36" i="1"/>
  <c r="O37" i="1"/>
  <c r="X21" i="1"/>
  <c r="X25" i="1"/>
  <c r="X29" i="1"/>
  <c r="X33" i="1"/>
  <c r="X37" i="1"/>
  <c r="Y29" i="1" l="1"/>
  <c r="Z29" i="1" s="1"/>
  <c r="V29" i="1" s="1"/>
  <c r="T29" i="1" s="1"/>
  <c r="W29" i="1" s="1"/>
  <c r="Q29" i="1" s="1"/>
  <c r="R29" i="1" s="1"/>
  <c r="Y26" i="1"/>
  <c r="Z26" i="1" s="1"/>
  <c r="V26" i="1" s="1"/>
  <c r="T26" i="1" s="1"/>
  <c r="W26" i="1" s="1"/>
  <c r="Q26" i="1" s="1"/>
  <c r="R26" i="1" s="1"/>
  <c r="AF22" i="1"/>
  <c r="AF23" i="1"/>
  <c r="AA28" i="1"/>
  <c r="AE28" i="1" s="1"/>
  <c r="AH28" i="1"/>
  <c r="AG28" i="1"/>
  <c r="Y38" i="1"/>
  <c r="Z38" i="1" s="1"/>
  <c r="Y25" i="1"/>
  <c r="Z25" i="1" s="1"/>
  <c r="AF35" i="1"/>
  <c r="Y22" i="1"/>
  <c r="Z22" i="1" s="1"/>
  <c r="V22" i="1" s="1"/>
  <c r="T22" i="1" s="1"/>
  <c r="W22" i="1" s="1"/>
  <c r="Q22" i="1" s="1"/>
  <c r="R22" i="1" s="1"/>
  <c r="V31" i="1"/>
  <c r="T31" i="1" s="1"/>
  <c r="W31" i="1" s="1"/>
  <c r="Q31" i="1" s="1"/>
  <c r="R31" i="1" s="1"/>
  <c r="AF31" i="1"/>
  <c r="AA27" i="1"/>
  <c r="AE27" i="1" s="1"/>
  <c r="AH27" i="1"/>
  <c r="AI27" i="1" s="1"/>
  <c r="AF34" i="1"/>
  <c r="AF27" i="1"/>
  <c r="V27" i="1"/>
  <c r="T27" i="1" s="1"/>
  <c r="W27" i="1" s="1"/>
  <c r="Q27" i="1" s="1"/>
  <c r="R27" i="1" s="1"/>
  <c r="V19" i="1"/>
  <c r="T19" i="1" s="1"/>
  <c r="W19" i="1" s="1"/>
  <c r="Q19" i="1" s="1"/>
  <c r="R19" i="1" s="1"/>
  <c r="AF19" i="1"/>
  <c r="AH20" i="1"/>
  <c r="AA20" i="1"/>
  <c r="AE20" i="1" s="1"/>
  <c r="AG20" i="1"/>
  <c r="AF25" i="1"/>
  <c r="AA19" i="1"/>
  <c r="AE19" i="1" s="1"/>
  <c r="AH19" i="1"/>
  <c r="AF37" i="1"/>
  <c r="V28" i="1"/>
  <c r="T28" i="1" s="1"/>
  <c r="W28" i="1" s="1"/>
  <c r="Q28" i="1" s="1"/>
  <c r="R28" i="1" s="1"/>
  <c r="Y37" i="1"/>
  <c r="Z37" i="1" s="1"/>
  <c r="V37" i="1" s="1"/>
  <c r="T37" i="1" s="1"/>
  <c r="W37" i="1" s="1"/>
  <c r="Q37" i="1" s="1"/>
  <c r="R37" i="1" s="1"/>
  <c r="Y30" i="1"/>
  <c r="Z30" i="1" s="1"/>
  <c r="V30" i="1" s="1"/>
  <c r="T30" i="1" s="1"/>
  <c r="W30" i="1" s="1"/>
  <c r="Q30" i="1" s="1"/>
  <c r="R30" i="1" s="1"/>
  <c r="Y35" i="1"/>
  <c r="Z35" i="1" s="1"/>
  <c r="V35" i="1" s="1"/>
  <c r="T35" i="1" s="1"/>
  <c r="W35" i="1" s="1"/>
  <c r="Q35" i="1" s="1"/>
  <c r="R35" i="1" s="1"/>
  <c r="AF30" i="1"/>
  <c r="AA31" i="1"/>
  <c r="AE31" i="1" s="1"/>
  <c r="AH31" i="1"/>
  <c r="Y21" i="1"/>
  <c r="Z21" i="1" s="1"/>
  <c r="V21" i="1" s="1"/>
  <c r="T21" i="1" s="1"/>
  <c r="W21" i="1" s="1"/>
  <c r="Q21" i="1" s="1"/>
  <c r="R21" i="1" s="1"/>
  <c r="AF21" i="1"/>
  <c r="AA24" i="1"/>
  <c r="AE24" i="1" s="1"/>
  <c r="AH24" i="1"/>
  <c r="AG24" i="1"/>
  <c r="Y34" i="1"/>
  <c r="Z34" i="1" s="1"/>
  <c r="AF38" i="1"/>
  <c r="Y36" i="1"/>
  <c r="Z36" i="1" s="1"/>
  <c r="AF33" i="1"/>
  <c r="Y33" i="1"/>
  <c r="Z33" i="1" s="1"/>
  <c r="V33" i="1" s="1"/>
  <c r="T33" i="1" s="1"/>
  <c r="W33" i="1" s="1"/>
  <c r="Q33" i="1" s="1"/>
  <c r="R33" i="1" s="1"/>
  <c r="AF29" i="1"/>
  <c r="Y23" i="1"/>
  <c r="Z23" i="1" s="1"/>
  <c r="V23" i="1" s="1"/>
  <c r="T23" i="1" s="1"/>
  <c r="W23" i="1" s="1"/>
  <c r="Q23" i="1" s="1"/>
  <c r="R23" i="1" s="1"/>
  <c r="AF26" i="1"/>
  <c r="V24" i="1"/>
  <c r="T24" i="1" s="1"/>
  <c r="W24" i="1" s="1"/>
  <c r="Q24" i="1" s="1"/>
  <c r="R24" i="1" s="1"/>
  <c r="AA32" i="1"/>
  <c r="AE32" i="1" s="1"/>
  <c r="AH32" i="1"/>
  <c r="AG32" i="1"/>
  <c r="AG27" i="1"/>
  <c r="AI28" i="1" l="1"/>
  <c r="AI20" i="1"/>
  <c r="AG33" i="1"/>
  <c r="AA33" i="1"/>
  <c r="AE33" i="1" s="1"/>
  <c r="AH33" i="1"/>
  <c r="AI33" i="1" s="1"/>
  <c r="AI31" i="1"/>
  <c r="AI24" i="1"/>
  <c r="AA36" i="1"/>
  <c r="AE36" i="1" s="1"/>
  <c r="AH36" i="1"/>
  <c r="AG36" i="1"/>
  <c r="V36" i="1"/>
  <c r="T36" i="1" s="1"/>
  <c r="W36" i="1" s="1"/>
  <c r="Q36" i="1" s="1"/>
  <c r="R36" i="1" s="1"/>
  <c r="AH26" i="1"/>
  <c r="AA26" i="1"/>
  <c r="AE26" i="1" s="1"/>
  <c r="AG26" i="1"/>
  <c r="AH22" i="1"/>
  <c r="AA22" i="1"/>
  <c r="AE22" i="1" s="1"/>
  <c r="AG22" i="1"/>
  <c r="AH29" i="1"/>
  <c r="AG29" i="1"/>
  <c r="AA29" i="1"/>
  <c r="AE29" i="1" s="1"/>
  <c r="AH25" i="1"/>
  <c r="AA25" i="1"/>
  <c r="AE25" i="1" s="1"/>
  <c r="AG25" i="1"/>
  <c r="AA23" i="1"/>
  <c r="AE23" i="1" s="1"/>
  <c r="AH23" i="1"/>
  <c r="AG23" i="1"/>
  <c r="AA35" i="1"/>
  <c r="AE35" i="1" s="1"/>
  <c r="AH35" i="1"/>
  <c r="AG35" i="1"/>
  <c r="AI19" i="1"/>
  <c r="AH38" i="1"/>
  <c r="AA38" i="1"/>
  <c r="AE38" i="1" s="1"/>
  <c r="AG38" i="1"/>
  <c r="V38" i="1"/>
  <c r="T38" i="1" s="1"/>
  <c r="W38" i="1" s="1"/>
  <c r="Q38" i="1" s="1"/>
  <c r="R38" i="1" s="1"/>
  <c r="AH30" i="1"/>
  <c r="AA30" i="1"/>
  <c r="AE30" i="1" s="1"/>
  <c r="AG30" i="1"/>
  <c r="V25" i="1"/>
  <c r="T25" i="1" s="1"/>
  <c r="W25" i="1" s="1"/>
  <c r="Q25" i="1" s="1"/>
  <c r="R25" i="1" s="1"/>
  <c r="AI32" i="1"/>
  <c r="AH34" i="1"/>
  <c r="AA34" i="1"/>
  <c r="AE34" i="1" s="1"/>
  <c r="AG34" i="1"/>
  <c r="AG21" i="1"/>
  <c r="AH21" i="1"/>
  <c r="AA21" i="1"/>
  <c r="AE21" i="1" s="1"/>
  <c r="AG37" i="1"/>
  <c r="AH37" i="1"/>
  <c r="AI37" i="1" s="1"/>
  <c r="AA37" i="1"/>
  <c r="AE37" i="1" s="1"/>
  <c r="V34" i="1"/>
  <c r="T34" i="1" s="1"/>
  <c r="W34" i="1" s="1"/>
  <c r="Q34" i="1" s="1"/>
  <c r="R34" i="1" s="1"/>
  <c r="AI25" i="1" l="1"/>
  <c r="AI26" i="1"/>
  <c r="AI30" i="1"/>
  <c r="AI29" i="1"/>
  <c r="AI23" i="1"/>
  <c r="AI36" i="1"/>
  <c r="AI34" i="1"/>
  <c r="AI38" i="1"/>
  <c r="AI22" i="1"/>
  <c r="AI21" i="1"/>
  <c r="AI35" i="1"/>
</calcChain>
</file>

<file path=xl/sharedStrings.xml><?xml version="1.0" encoding="utf-8"?>
<sst xmlns="http://schemas.openxmlformats.org/spreadsheetml/2006/main" count="1012" uniqueCount="393">
  <si>
    <t>File opened</t>
  </si>
  <si>
    <t>2023-07-19 13:53:16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</si>
  <si>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</si>
  <si>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</si>
  <si>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</si>
  <si>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</si>
  <si>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</si>
  <si>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</si>
  <si>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</si>
  <si>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</si>
  <si>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</si>
  <si>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</si>
  <si>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</si>
  <si>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"1.00102", "flowazero": "0.25022", "flowbzero": "0.36914", "chamberpressurezero": "2.57423",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</si>
  <si>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</si>
  <si>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</si>
  <si>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</si>
  <si>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</si>
  <si>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</si>
  <si>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</si>
  <si>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</si>
  <si>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</si>
  <si>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</si>
  <si>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</si>
  <si>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</si>
  <si>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</si>
  <si>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</si>
  <si>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13:53:16</t>
  </si>
  <si>
    <t>Stability Definition:	CO2_r (Meas): Per=20	A (GasEx): Std&lt;0.2 Per=20	Qin (LeafQ): Std&lt;1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</si>
  <si>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</si>
  <si>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</si>
  <si>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</si>
  <si>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</si>
  <si>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</si>
  <si>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</si>
  <si>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</si>
  <si>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</si>
  <si>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</si>
  <si>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</si>
  <si>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</si>
  <si>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</si>
  <si>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</si>
  <si>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</si>
  <si>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</si>
  <si>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</si>
  <si>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</si>
  <si>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</si>
  <si>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</si>
  <si>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</si>
  <si>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</si>
  <si>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</si>
  <si>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</si>
  <si>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</si>
  <si>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</si>
  <si>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</si>
  <si>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</si>
  <si>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</si>
  <si>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</si>
  <si>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</si>
  <si>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</si>
  <si>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</si>
  <si>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</si>
  <si>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</si>
  <si>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</si>
  <si>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</si>
  <si>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</si>
  <si>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</si>
  <si>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</si>
  <si>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</si>
  <si>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</si>
  <si>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</si>
  <si>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</si>
  <si>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</si>
  <si>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</si>
  <si>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</si>
  <si>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</si>
  <si>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</si>
  <si>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</si>
  <si>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</si>
  <si>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</si>
  <si>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</si>
  <si>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</si>
  <si>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</si>
  <si>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</si>
  <si>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</si>
  <si>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</si>
  <si>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</si>
  <si>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-3.49991 72.9012 374.158 621.594 878.699 1068.97 1282.3 1395.21</t>
  </si>
  <si>
    <t>Fs_true</t>
  </si>
  <si>
    <t>0.212971 100.337 401.724 600.836 803.198 1000.91 1201.56 1401.34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</si>
  <si>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</si>
  <si>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</si>
  <si>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</si>
  <si>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</si>
  <si>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</si>
  <si>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</si>
  <si>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</si>
  <si>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</si>
  <si>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</si>
  <si>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</si>
  <si>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</si>
  <si>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</si>
  <si>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</si>
  <si>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</si>
  <si>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</si>
  <si>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</si>
  <si>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</si>
  <si>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</si>
  <si>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</si>
  <si>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</si>
  <si>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</si>
  <si>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</si>
  <si>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</si>
  <si>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</si>
  <si>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</si>
  <si>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</si>
  <si>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</si>
  <si>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</si>
  <si>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</si>
  <si>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</si>
  <si>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</si>
  <si>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</si>
  <si>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</si>
  <si>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</si>
  <si>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</si>
  <si>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</si>
  <si>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</si>
  <si>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</si>
  <si>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</si>
  <si>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</si>
  <si>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</si>
  <si>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</si>
  <si>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</si>
  <si>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</si>
  <si>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</si>
  <si>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</si>
  <si>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</si>
  <si>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</si>
  <si>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</si>
  <si>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</si>
  <si>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</si>
  <si>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</si>
  <si>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</si>
  <si>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</si>
  <si>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</si>
  <si>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</si>
  <si>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</si>
  <si>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</si>
  <si>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</si>
  <si>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</si>
  <si>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</si>
  <si>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</si>
  <si>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</si>
  <si>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</si>
  <si>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</si>
  <si>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</si>
  <si>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</si>
  <si>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</si>
  <si>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</si>
  <si>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</si>
  <si>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</si>
  <si>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</si>
  <si>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</si>
  <si>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</si>
  <si>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</si>
  <si>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</si>
  <si>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</si>
  <si>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</si>
  <si>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</si>
  <si>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</si>
  <si>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</si>
  <si>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</si>
  <si>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</si>
  <si>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</si>
  <si>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</si>
  <si>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</si>
  <si>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</si>
  <si>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</si>
  <si>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</si>
  <si>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</si>
  <si>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</si>
  <si>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</si>
  <si>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</si>
  <si>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</si>
  <si>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</si>
  <si>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</si>
  <si>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</si>
  <si>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</si>
  <si>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</si>
  <si>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</si>
  <si>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</si>
  <si>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</si>
  <si>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</si>
  <si>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</si>
  <si>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</si>
  <si>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</si>
  <si>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</si>
  <si>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</si>
  <si>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</si>
  <si>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</si>
  <si>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</si>
  <si>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</si>
  <si>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</si>
  <si>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</si>
  <si>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</si>
  <si>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</si>
  <si>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</si>
  <si>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</si>
  <si>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</si>
  <si>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</si>
  <si>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</si>
  <si>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</si>
  <si>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</si>
  <si>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</si>
  <si>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</si>
  <si>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</si>
  <si>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</si>
  <si>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</si>
  <si>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</si>
  <si>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</si>
  <si>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</si>
  <si>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</si>
  <si>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</si>
  <si>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</si>
  <si>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</si>
  <si>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</si>
  <si>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</si>
  <si>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</si>
  <si>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</si>
  <si>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</si>
  <si>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</si>
  <si>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</si>
  <si>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</si>
  <si>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</si>
  <si>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</si>
  <si>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</si>
  <si>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</si>
  <si>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</si>
  <si>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</si>
  <si>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</si>
  <si>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</si>
  <si>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</si>
  <si>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</si>
  <si>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</si>
  <si>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</si>
  <si>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</si>
  <si>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</si>
  <si>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</si>
  <si>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</si>
  <si>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</si>
  <si>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</si>
  <si>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</si>
  <si>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</si>
  <si>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</si>
  <si>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</si>
  <si>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</si>
  <si>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</si>
  <si>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</si>
  <si>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</si>
  <si>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</si>
  <si>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</si>
  <si>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</si>
  <si>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</si>
  <si>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</si>
  <si>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</si>
  <si>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</si>
  <si>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</si>
  <si>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</si>
  <si>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</si>
  <si>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</si>
  <si>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</si>
  <si>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</si>
  <si>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</si>
  <si>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</si>
  <si>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</si>
  <si>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</si>
  <si>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</si>
  <si>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</si>
  <si>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</si>
  <si>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</si>
  <si>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</si>
  <si>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</si>
  <si>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</si>
  <si>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</si>
  <si>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</si>
  <si>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</si>
  <si>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</si>
  <si>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</si>
  <si>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</si>
  <si>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</si>
  <si>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</si>
  <si>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</si>
  <si>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</si>
  <si>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</si>
  <si>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</si>
  <si>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</si>
  <si>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</si>
  <si>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</si>
  <si>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</si>
  <si>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</si>
  <si>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</si>
  <si>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</si>
  <si>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</si>
  <si>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</si>
  <si>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</si>
  <si>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</si>
  <si>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</si>
  <si>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</si>
  <si>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</si>
  <si>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</si>
  <si>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</si>
  <si>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</si>
  <si>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</si>
  <si>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</si>
  <si>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</si>
  <si>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</si>
  <si>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</si>
  <si>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</si>
  <si>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</si>
  <si>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</si>
  <si>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</si>
  <si>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</si>
  <si>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</si>
  <si>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</si>
  <si>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</si>
  <si>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</si>
  <si>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</si>
  <si>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</si>
  <si>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</si>
  <si>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</si>
  <si>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</si>
  <si>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</si>
  <si>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</si>
  <si>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</si>
  <si>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</si>
  <si>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</si>
  <si>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</si>
  <si>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</si>
  <si>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</si>
  <si>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</si>
  <si>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</si>
  <si>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</si>
  <si>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20230719 14:11:56</t>
  </si>
  <si>
    <t>14:11:56</t>
  </si>
  <si>
    <t>none</t>
  </si>
  <si>
    <t>Picabo</t>
  </si>
  <si>
    <t>20230719</t>
  </si>
  <si>
    <t>kse</t>
  </si>
  <si>
    <t>LEPA11</t>
  </si>
  <si>
    <t>BNL21865</t>
  </si>
  <si>
    <t>14:09:33</t>
  </si>
  <si>
    <t>2/2</t>
  </si>
  <si>
    <t>00000000</t>
  </si>
  <si>
    <t>iiiiiiii</t>
  </si>
  <si>
    <t>off</t>
  </si>
  <si>
    <t>20230719 14:12:56</t>
  </si>
  <si>
    <t>14:12:56</t>
  </si>
  <si>
    <t>20230719 14:13:57</t>
  </si>
  <si>
    <t>14:13:57</t>
  </si>
  <si>
    <t>20230719 14:14:57</t>
  </si>
  <si>
    <t>14:14:57</t>
  </si>
  <si>
    <t>20230719 14:15:58</t>
  </si>
  <si>
    <t>14:15:58</t>
  </si>
  <si>
    <t>20230719 14:16:58</t>
  </si>
  <si>
    <t>14:16:58</t>
  </si>
  <si>
    <t>20230719 14:17:59</t>
  </si>
  <si>
    <t>14:17:59</t>
  </si>
  <si>
    <t>20230719 14:19:00</t>
  </si>
  <si>
    <t>14:19:00</t>
  </si>
  <si>
    <t>20230719 14:20:00</t>
  </si>
  <si>
    <t>14:20:00</t>
  </si>
  <si>
    <t>20230719 14:21:01</t>
  </si>
  <si>
    <t>14:21:01</t>
  </si>
  <si>
    <t>20230719 14:22:01</t>
  </si>
  <si>
    <t>14:22:01</t>
  </si>
  <si>
    <t>20230719 14:23:02</t>
  </si>
  <si>
    <t>14:23:02</t>
  </si>
  <si>
    <t>20230719 14:24:02</t>
  </si>
  <si>
    <t>14:24:02</t>
  </si>
  <si>
    <t>20230719 14:25:03</t>
  </si>
  <si>
    <t>14:25:03</t>
  </si>
  <si>
    <t>20230719 14:26:03</t>
  </si>
  <si>
    <t>14:26:03</t>
  </si>
  <si>
    <t>20230719 14:27:04</t>
  </si>
  <si>
    <t>14:27:04</t>
  </si>
  <si>
    <t>20230719 14:28:04</t>
  </si>
  <si>
    <t>14:28:04</t>
  </si>
  <si>
    <t>20230719 14:29:05</t>
  </si>
  <si>
    <t>14:29:05</t>
  </si>
  <si>
    <t>20230719 14:30:05</t>
  </si>
  <si>
    <t>14:30:05</t>
  </si>
  <si>
    <t>20230719 14:31:47</t>
  </si>
  <si>
    <t>14:31:47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</si>
</sst>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2.492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1689804716.0999999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1689804716.0999999</v>
      </c>
      <c r="M19">
        <f t="shared" ref="M19:M38" si="0">(N19)/1000</f>
        <v>1.2349097432924438E-3</v>
      </c>
      <c r="N19">
        <f t="shared" ref="N19:N38" si="1">1000*AZ19*AL19*(AV19-AW19)/(100*$B$7*(1000-AL19*AV19))</f>
        <v>1.2349097432924439</v>
      </c>
      <c r="O19">
        <f t="shared" ref="O19:O38" si="2">AZ19*AL19*(AU19-AT19*(1000-AL19*AW19)/(1000-AL19*AV19))/(100*$B$7)</f>
        <v>13.208940882720098</v>
      </c>
      <c r="P19">
        <f t="shared" ref="P19:P38" si="3">AT19 - IF(AL19&gt;1, O19*$B$7*100/(AN19*BH19), 0)</f>
        <v>399.97</v>
      </c>
      <c r="Q19">
        <f t="shared" ref="Q19:Q38" si="4">((W19-M19/2)*P19-O19)/(W19+M19/2)</f>
        <v>233.17422912265357</v>
      </c>
      <c r="R19">
        <f t="shared" ref="R19:R38" si="5">Q19*(BA19+BB19)/1000</f>
        <v>23.596766011833061</v>
      </c>
      <c r="S19">
        <f t="shared" ref="S19:S38" si="6">(AT19 - IF(AL19&gt;1, O19*$B$7*100/(AN19*BH19), 0))*(BA19+BB19)/1000</f>
        <v>40.476164699952001</v>
      </c>
      <c r="T19">
        <f t="shared" ref="T19:T38" si="7">2/((1/V19-1/U19)+SIGN(V19)*SQRT((1/V19-1/U19)*(1/V19-1/U19) + 4*$C$7/(($C$7+1)*($C$7+1))*(2*1/V19*1/U19-1/U19*1/U19)))</f>
        <v>0.13248525404439987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4.0501982013202955</v>
      </c>
      <c r="V19">
        <f t="shared" ref="V19:V38" si="9">M19*(1000-(1000*0.61365*EXP(17.502*Z19/(240.97+Z19))/(BA19+BB19)+AV19)/2)/(1000*0.61365*EXP(17.502*Z19/(240.97+Z19))/(BA19+BB19)-AV19)</f>
        <v>0.13012394302326946</v>
      </c>
      <c r="W19">
        <f t="shared" ref="W19:W38" si="10">1/(($C$7+1)/(T19/1.6)+1/(U19/1.37)) + $C$7/(($C$7+1)/(T19/1.6) + $C$7/(U19/1.37))</f>
        <v>8.1536113295386015E-2</v>
      </c>
      <c r="X19">
        <f t="shared" ref="X19:X38" si="11">(AO19*AR19)</f>
        <v>330.80292300000002</v>
      </c>
      <c r="Y19">
        <f t="shared" ref="Y19:Y38" si="12">(BC19+(X19+2*0.95*0.0000000567*(((BC19+$B$9)+273)^4-(BC19+273)^4)-44100*M19)/(1.84*29.3*U19+8*0.95*0.0000000567*(BC19+273)^3))</f>
        <v>20.233986777915138</v>
      </c>
      <c r="Z19">
        <f t="shared" ref="Z19:Z38" si="13">($C$9*BD19+$D$9*BE19+$E$9*Y19)</f>
        <v>20.233986777915138</v>
      </c>
      <c r="AA19">
        <f t="shared" ref="AA19:AA38" si="14">0.61365*EXP(17.502*Z19/(240.97+Z19))</f>
        <v>2.3808315544059822</v>
      </c>
      <c r="AB19">
        <f t="shared" ref="AB19:AB38" si="15">(AC19/AD19*100)</f>
        <v>65.122820774038956</v>
      </c>
      <c r="AC19">
        <f t="shared" ref="AC19:AC38" si="16">AV19*(BA19+BB19)/1000</f>
        <v>1.4385599521444798</v>
      </c>
      <c r="AD19">
        <f t="shared" ref="AD19:AD38" si="17">0.61365*EXP(17.502*BC19/(240.97+BC19))</f>
        <v>2.2089951495435804</v>
      </c>
      <c r="AE19">
        <f t="shared" ref="AE19:AE38" si="18">(AA19-AV19*(BA19+BB19)/1000)</f>
        <v>0.94227160226150231</v>
      </c>
      <c r="AF19">
        <f t="shared" ref="AF19:AF38" si="19">(-M19*44100)</f>
        <v>-54.459519679196774</v>
      </c>
      <c r="AG19">
        <f t="shared" ref="AG19:AG38" si="20">2*29.3*U19*0.92*(BC19-Z19)</f>
        <v>-263.39788741481038</v>
      </c>
      <c r="AH19">
        <f t="shared" ref="AH19:AH38" si="21">2*0.95*0.0000000567*(((BC19+$B$9)+273)^4-(Z19+273)^4)</f>
        <v>-13.02594861520423</v>
      </c>
      <c r="AI19">
        <f t="shared" ref="AI19:AI38" si="22">X19+AH19+AF19+AG19</f>
        <v>-8.0432709211379461E-2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54836.01526231828</v>
      </c>
      <c r="AO19">
        <f t="shared" ref="AO19:AO38" si="26">$B$13*BI19+$C$13*BJ19+$F$13*BU19*(1-BX19)</f>
        <v>2000.14</v>
      </c>
      <c r="AP19">
        <f t="shared" ref="AP19:AP38" si="27">AO19*AQ19</f>
        <v>1686.1179</v>
      </c>
      <c r="AQ19">
        <f t="shared" ref="AQ19:AQ38" si="28">($B$13*$D$11+$C$13*$D$11+$F$13*((CH19+BZ19)/MAX(CH19+BZ19+CI19, 0.1)*$I$11+CI19/MAX(CH19+BZ19+CI19, 0.1)*$J$11))/($B$13+$C$13+$F$13)</f>
        <v>0.84299994000419964</v>
      </c>
      <c r="AR19">
        <f t="shared" ref="AR19:AR38" si="29">($B$13*$K$11+$C$13*$K$11+$F$13*((CH19+BZ19)/MAX(CH19+BZ19+CI19, 0.1)*$P$11+CI19/MAX(CH19+BZ19+CI19, 0.1)*$Q$11))/($B$13+$C$13+$F$13)</f>
        <v>0.16538988420810544</v>
      </c>
      <c r="AS19">
        <v>1689804716.0999999</v>
      </c>
      <c r="AT19">
        <v>399.97</v>
      </c>
      <c r="AU19">
        <v>408.50900000000001</v>
      </c>
      <c r="AV19">
        <v>14.215299999999999</v>
      </c>
      <c r="AW19">
        <v>13.4567</v>
      </c>
      <c r="AX19">
        <v>402.77</v>
      </c>
      <c r="AY19">
        <v>14.6373</v>
      </c>
      <c r="AZ19">
        <v>399.90100000000001</v>
      </c>
      <c r="BA19">
        <v>101.161</v>
      </c>
      <c r="BB19">
        <v>3.7001600000000003E-2</v>
      </c>
      <c r="BC19">
        <v>19.027699999999999</v>
      </c>
      <c r="BD19">
        <v>19.328199999999999</v>
      </c>
      <c r="BE19">
        <v>999.9</v>
      </c>
      <c r="BF19">
        <v>0</v>
      </c>
      <c r="BG19">
        <v>0</v>
      </c>
      <c r="BH19">
        <v>9978.1200000000008</v>
      </c>
      <c r="BI19">
        <v>0</v>
      </c>
      <c r="BJ19">
        <v>168.76900000000001</v>
      </c>
      <c r="BK19">
        <v>-8.53918</v>
      </c>
      <c r="BL19">
        <v>405.738</v>
      </c>
      <c r="BM19">
        <v>414.08100000000002</v>
      </c>
      <c r="BN19">
        <v>0.758571</v>
      </c>
      <c r="BO19">
        <v>408.50900000000001</v>
      </c>
      <c r="BP19">
        <v>13.4567</v>
      </c>
      <c r="BQ19">
        <v>1.4380299999999999</v>
      </c>
      <c r="BR19">
        <v>1.3612899999999999</v>
      </c>
      <c r="BS19">
        <v>12.3247</v>
      </c>
      <c r="BT19">
        <v>11.4932</v>
      </c>
      <c r="BU19">
        <v>2000.14</v>
      </c>
      <c r="BV19">
        <v>0.900003</v>
      </c>
      <c r="BW19">
        <v>9.9997100000000005E-2</v>
      </c>
      <c r="BX19">
        <v>0</v>
      </c>
      <c r="BY19">
        <v>3.2311999999999999</v>
      </c>
      <c r="BZ19">
        <v>0</v>
      </c>
      <c r="CA19">
        <v>7071.5</v>
      </c>
      <c r="CB19">
        <v>16223.8</v>
      </c>
      <c r="CC19">
        <v>41.625</v>
      </c>
      <c r="CD19">
        <v>40.311999999999998</v>
      </c>
      <c r="CE19">
        <v>41.5</v>
      </c>
      <c r="CF19">
        <v>35.186999999999998</v>
      </c>
      <c r="CG19">
        <v>39.311999999999998</v>
      </c>
      <c r="CH19">
        <v>1800.13</v>
      </c>
      <c r="CI19">
        <v>200.01</v>
      </c>
      <c r="CJ19">
        <v>0</v>
      </c>
      <c r="CK19">
        <v>1689804729.3</v>
      </c>
      <c r="CL19">
        <v>0</v>
      </c>
      <c r="CM19">
        <v>1689804573.5999999</v>
      </c>
      <c r="CN19" t="s">
        <v>350</v>
      </c>
      <c r="CO19">
        <v>1689804573.5999999</v>
      </c>
      <c r="CP19">
        <v>1689804573.5999999</v>
      </c>
      <c r="CQ19">
        <v>41</v>
      </c>
      <c r="CR19">
        <v>6.3E-2</v>
      </c>
      <c r="CS19">
        <v>-3.0000000000000001E-3</v>
      </c>
      <c r="CT19">
        <v>-2.827</v>
      </c>
      <c r="CU19">
        <v>-0.42199999999999999</v>
      </c>
      <c r="CV19">
        <v>409</v>
      </c>
      <c r="CW19">
        <v>13</v>
      </c>
      <c r="CX19">
        <v>0.3</v>
      </c>
      <c r="CY19">
        <v>0.1</v>
      </c>
      <c r="CZ19">
        <v>10.8997951843991</v>
      </c>
      <c r="DA19">
        <v>0.19085440991114791</v>
      </c>
      <c r="DB19">
        <v>5.36723133722143E-2</v>
      </c>
      <c r="DC19">
        <v>1</v>
      </c>
      <c r="DD19">
        <v>408.48919512195118</v>
      </c>
      <c r="DE19">
        <v>-3.2696864111052673E-2</v>
      </c>
      <c r="DF19">
        <v>2.0811839398078361E-2</v>
      </c>
      <c r="DG19">
        <v>-1</v>
      </c>
      <c r="DH19">
        <v>1999.98675</v>
      </c>
      <c r="DI19">
        <v>-0.107061594189436</v>
      </c>
      <c r="DJ19">
        <v>0.1051044123716964</v>
      </c>
      <c r="DK19">
        <v>1</v>
      </c>
      <c r="DL19">
        <v>2</v>
      </c>
      <c r="DM19">
        <v>2</v>
      </c>
      <c r="DN19" t="s">
        <v>351</v>
      </c>
      <c r="DO19">
        <v>2.6941099999999998</v>
      </c>
      <c r="DP19">
        <v>2.6584599999999998</v>
      </c>
      <c r="DQ19">
        <v>9.5423400000000005E-2</v>
      </c>
      <c r="DR19">
        <v>9.6019199999999999E-2</v>
      </c>
      <c r="DS19">
        <v>8.1567000000000001E-2</v>
      </c>
      <c r="DT19">
        <v>7.5953300000000001E-2</v>
      </c>
      <c r="DU19">
        <v>27376.2</v>
      </c>
      <c r="DV19">
        <v>30881</v>
      </c>
      <c r="DW19">
        <v>28477.4</v>
      </c>
      <c r="DX19">
        <v>32752.400000000001</v>
      </c>
      <c r="DY19">
        <v>36355.199999999997</v>
      </c>
      <c r="DZ19">
        <v>40926.800000000003</v>
      </c>
      <c r="EA19">
        <v>41790.1</v>
      </c>
      <c r="EB19">
        <v>47149.4</v>
      </c>
      <c r="EC19">
        <v>1.8201499999999999</v>
      </c>
      <c r="ED19">
        <v>2.2197300000000002</v>
      </c>
      <c r="EE19">
        <v>4.09372E-2</v>
      </c>
      <c r="EF19">
        <v>0</v>
      </c>
      <c r="EG19">
        <v>18.649899999999999</v>
      </c>
      <c r="EH19">
        <v>999.9</v>
      </c>
      <c r="EI19">
        <v>47.5</v>
      </c>
      <c r="EJ19">
        <v>25.1</v>
      </c>
      <c r="EK19">
        <v>15.0192</v>
      </c>
      <c r="EL19">
        <v>62.976799999999997</v>
      </c>
      <c r="EM19">
        <v>3.5857399999999999</v>
      </c>
      <c r="EN19">
        <v>1</v>
      </c>
      <c r="EO19">
        <v>-0.35558699999999999</v>
      </c>
      <c r="EP19">
        <v>2.72079</v>
      </c>
      <c r="EQ19">
        <v>20.212700000000002</v>
      </c>
      <c r="ER19">
        <v>5.22912</v>
      </c>
      <c r="ES19">
        <v>12.0099</v>
      </c>
      <c r="ET19">
        <v>4.98935</v>
      </c>
      <c r="EU19">
        <v>3.3050000000000002</v>
      </c>
      <c r="EV19">
        <v>6728.6</v>
      </c>
      <c r="EW19">
        <v>9999</v>
      </c>
      <c r="EX19">
        <v>514.70000000000005</v>
      </c>
      <c r="EY19">
        <v>66.099999999999994</v>
      </c>
      <c r="EZ19">
        <v>1.8525100000000001</v>
      </c>
      <c r="FA19">
        <v>1.8614299999999999</v>
      </c>
      <c r="FB19">
        <v>1.86046</v>
      </c>
      <c r="FC19">
        <v>1.8564400000000001</v>
      </c>
      <c r="FD19">
        <v>1.8608100000000001</v>
      </c>
      <c r="FE19">
        <v>1.8571500000000001</v>
      </c>
      <c r="FF19">
        <v>1.85924</v>
      </c>
      <c r="FG19">
        <v>1.86206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-2.8</v>
      </c>
      <c r="FV19">
        <v>-0.42199999999999999</v>
      </c>
      <c r="FW19">
        <v>-1.3551912558684791</v>
      </c>
      <c r="FX19">
        <v>-4.0117494158234393E-3</v>
      </c>
      <c r="FY19">
        <v>1.087516141204025E-6</v>
      </c>
      <c r="FZ19">
        <v>-8.657206703991749E-11</v>
      </c>
      <c r="GA19">
        <v>-0.42202499999999971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2.4</v>
      </c>
      <c r="GJ19">
        <v>2.4</v>
      </c>
      <c r="GK19">
        <v>1.01318</v>
      </c>
      <c r="GL19">
        <v>2.36694</v>
      </c>
      <c r="GM19">
        <v>1.5942400000000001</v>
      </c>
      <c r="GN19">
        <v>2.31812</v>
      </c>
      <c r="GO19">
        <v>1.40015</v>
      </c>
      <c r="GP19">
        <v>2.32056</v>
      </c>
      <c r="GQ19">
        <v>27.912800000000001</v>
      </c>
      <c r="GR19">
        <v>14.263400000000001</v>
      </c>
      <c r="GS19">
        <v>18</v>
      </c>
      <c r="GT19">
        <v>415.76799999999997</v>
      </c>
      <c r="GU19">
        <v>632.70299999999997</v>
      </c>
      <c r="GV19">
        <v>15.7577</v>
      </c>
      <c r="GW19">
        <v>22.428000000000001</v>
      </c>
      <c r="GX19">
        <v>30.000299999999999</v>
      </c>
      <c r="GY19">
        <v>22.3857</v>
      </c>
      <c r="GZ19">
        <v>22.330400000000001</v>
      </c>
      <c r="HA19">
        <v>20.345800000000001</v>
      </c>
      <c r="HB19">
        <v>0</v>
      </c>
      <c r="HC19">
        <v>-30</v>
      </c>
      <c r="HD19">
        <v>15.7293</v>
      </c>
      <c r="HE19">
        <v>408.46600000000001</v>
      </c>
      <c r="HF19">
        <v>0</v>
      </c>
      <c r="HG19">
        <v>104.545</v>
      </c>
      <c r="HH19">
        <v>103.935</v>
      </c>
    </row>
    <row r="20" spans="1:216" x14ac:dyDescent="0.2">
      <c r="A20">
        <v>2</v>
      </c>
      <c r="B20">
        <v>1689804776.5999999</v>
      </c>
      <c r="C20">
        <v>60.5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1689804776.5999999</v>
      </c>
      <c r="M20">
        <f t="shared" si="0"/>
        <v>1.2511030427817841E-3</v>
      </c>
      <c r="N20">
        <f t="shared" si="1"/>
        <v>1.2511030427817842</v>
      </c>
      <c r="O20">
        <f t="shared" si="2"/>
        <v>13.052187645256678</v>
      </c>
      <c r="P20">
        <f t="shared" si="3"/>
        <v>400.02</v>
      </c>
      <c r="Q20">
        <f t="shared" si="4"/>
        <v>242.16193097431739</v>
      </c>
      <c r="R20">
        <f t="shared" si="5"/>
        <v>24.505792516523702</v>
      </c>
      <c r="S20">
        <f t="shared" si="6"/>
        <v>40.480380557831992</v>
      </c>
      <c r="T20">
        <f t="shared" si="7"/>
        <v>0.13857859835512237</v>
      </c>
      <c r="U20">
        <f t="shared" si="8"/>
        <v>4.0549558134776671</v>
      </c>
      <c r="V20">
        <f t="shared" si="9"/>
        <v>0.13600033517022397</v>
      </c>
      <c r="W20">
        <f t="shared" si="10"/>
        <v>8.5227860775355949E-2</v>
      </c>
      <c r="X20">
        <f t="shared" si="11"/>
        <v>297.70620899999994</v>
      </c>
      <c r="Y20">
        <f t="shared" si="12"/>
        <v>20.055427737680098</v>
      </c>
      <c r="Z20">
        <f t="shared" si="13"/>
        <v>20.055427737680098</v>
      </c>
      <c r="AA20">
        <f t="shared" si="14"/>
        <v>2.3546797086702274</v>
      </c>
      <c r="AB20">
        <f t="shared" si="15"/>
        <v>65.364288429143912</v>
      </c>
      <c r="AC20">
        <f t="shared" si="16"/>
        <v>1.44121164898888</v>
      </c>
      <c r="AD20">
        <f t="shared" si="17"/>
        <v>2.2048915143491232</v>
      </c>
      <c r="AE20">
        <f t="shared" si="18"/>
        <v>0.91346805968134737</v>
      </c>
      <c r="AF20">
        <f t="shared" si="19"/>
        <v>-55.173644186676682</v>
      </c>
      <c r="AG20">
        <f t="shared" si="20"/>
        <v>-231.18696129646074</v>
      </c>
      <c r="AH20">
        <f t="shared" si="21"/>
        <v>-11.407387965103416</v>
      </c>
      <c r="AI20">
        <f t="shared" si="22"/>
        <v>-6.178444824087137E-2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54928.993220754135</v>
      </c>
      <c r="AO20">
        <f t="shared" si="26"/>
        <v>1800.03</v>
      </c>
      <c r="AP20">
        <f t="shared" si="27"/>
        <v>1517.4248999999998</v>
      </c>
      <c r="AQ20">
        <f t="shared" si="28"/>
        <v>0.84299978333694425</v>
      </c>
      <c r="AR20">
        <f t="shared" si="29"/>
        <v>0.16538958184030264</v>
      </c>
      <c r="AS20">
        <v>1689804776.5999999</v>
      </c>
      <c r="AT20">
        <v>400.02</v>
      </c>
      <c r="AU20">
        <v>408.464</v>
      </c>
      <c r="AV20">
        <v>14.2418</v>
      </c>
      <c r="AW20">
        <v>13.4734</v>
      </c>
      <c r="AX20">
        <v>402.82</v>
      </c>
      <c r="AY20">
        <v>14.6638</v>
      </c>
      <c r="AZ20">
        <v>399.96699999999998</v>
      </c>
      <c r="BA20">
        <v>101.158</v>
      </c>
      <c r="BB20">
        <v>3.7891599999999998E-2</v>
      </c>
      <c r="BC20">
        <v>18.997900000000001</v>
      </c>
      <c r="BD20">
        <v>19.2867</v>
      </c>
      <c r="BE20">
        <v>999.9</v>
      </c>
      <c r="BF20">
        <v>0</v>
      </c>
      <c r="BG20">
        <v>0</v>
      </c>
      <c r="BH20">
        <v>9995</v>
      </c>
      <c r="BI20">
        <v>0</v>
      </c>
      <c r="BJ20">
        <v>198.32</v>
      </c>
      <c r="BK20">
        <v>-8.4445499999999996</v>
      </c>
      <c r="BL20">
        <v>405.79899999999998</v>
      </c>
      <c r="BM20">
        <v>414.04300000000001</v>
      </c>
      <c r="BN20">
        <v>0.76836700000000002</v>
      </c>
      <c r="BO20">
        <v>408.464</v>
      </c>
      <c r="BP20">
        <v>13.4734</v>
      </c>
      <c r="BQ20">
        <v>1.44068</v>
      </c>
      <c r="BR20">
        <v>1.3629500000000001</v>
      </c>
      <c r="BS20">
        <v>12.3527</v>
      </c>
      <c r="BT20">
        <v>11.5116</v>
      </c>
      <c r="BU20">
        <v>1800.03</v>
      </c>
      <c r="BV20">
        <v>0.90000599999999997</v>
      </c>
      <c r="BW20">
        <v>9.9994200000000005E-2</v>
      </c>
      <c r="BX20">
        <v>0</v>
      </c>
      <c r="BY20">
        <v>3.0746000000000002</v>
      </c>
      <c r="BZ20">
        <v>0</v>
      </c>
      <c r="CA20">
        <v>7352.96</v>
      </c>
      <c r="CB20">
        <v>14600.6</v>
      </c>
      <c r="CC20">
        <v>41.875</v>
      </c>
      <c r="CD20">
        <v>40.5</v>
      </c>
      <c r="CE20">
        <v>41.75</v>
      </c>
      <c r="CF20">
        <v>35.25</v>
      </c>
      <c r="CG20">
        <v>39.561999999999998</v>
      </c>
      <c r="CH20">
        <v>1620.04</v>
      </c>
      <c r="CI20">
        <v>179.99</v>
      </c>
      <c r="CJ20">
        <v>0</v>
      </c>
      <c r="CK20">
        <v>1689804789.9000001</v>
      </c>
      <c r="CL20">
        <v>0</v>
      </c>
      <c r="CM20">
        <v>1689804573.5999999</v>
      </c>
      <c r="CN20" t="s">
        <v>350</v>
      </c>
      <c r="CO20">
        <v>1689804573.5999999</v>
      </c>
      <c r="CP20">
        <v>1689804573.5999999</v>
      </c>
      <c r="CQ20">
        <v>41</v>
      </c>
      <c r="CR20">
        <v>6.3E-2</v>
      </c>
      <c r="CS20">
        <v>-3.0000000000000001E-3</v>
      </c>
      <c r="CT20">
        <v>-2.827</v>
      </c>
      <c r="CU20">
        <v>-0.42199999999999999</v>
      </c>
      <c r="CV20">
        <v>409</v>
      </c>
      <c r="CW20">
        <v>13</v>
      </c>
      <c r="CX20">
        <v>0.3</v>
      </c>
      <c r="CY20">
        <v>0.1</v>
      </c>
      <c r="CZ20">
        <v>10.928825842872669</v>
      </c>
      <c r="DA20">
        <v>9.0454820677720565E-2</v>
      </c>
      <c r="DB20">
        <v>4.8871772685081111E-2</v>
      </c>
      <c r="DC20">
        <v>1</v>
      </c>
      <c r="DD20">
        <v>408.49365853658531</v>
      </c>
      <c r="DE20">
        <v>0.14730313588893609</v>
      </c>
      <c r="DF20">
        <v>3.2455304918775282E-2</v>
      </c>
      <c r="DG20">
        <v>-1</v>
      </c>
      <c r="DH20">
        <v>1800.0058536585359</v>
      </c>
      <c r="DI20">
        <v>-0.26388471836554123</v>
      </c>
      <c r="DJ20">
        <v>0.1265870106571064</v>
      </c>
      <c r="DK20">
        <v>1</v>
      </c>
      <c r="DL20">
        <v>2</v>
      </c>
      <c r="DM20">
        <v>2</v>
      </c>
      <c r="DN20" t="s">
        <v>351</v>
      </c>
      <c r="DO20">
        <v>2.6942599999999999</v>
      </c>
      <c r="DP20">
        <v>2.6594899999999999</v>
      </c>
      <c r="DQ20">
        <v>9.5424599999999998E-2</v>
      </c>
      <c r="DR20">
        <v>9.6002500000000004E-2</v>
      </c>
      <c r="DS20">
        <v>8.1669800000000001E-2</v>
      </c>
      <c r="DT20">
        <v>7.6016200000000006E-2</v>
      </c>
      <c r="DU20">
        <v>27375.5</v>
      </c>
      <c r="DV20">
        <v>30881.3</v>
      </c>
      <c r="DW20">
        <v>28476.799999999999</v>
      </c>
      <c r="DX20">
        <v>32752.2</v>
      </c>
      <c r="DY20">
        <v>36350.6</v>
      </c>
      <c r="DZ20">
        <v>40923.800000000003</v>
      </c>
      <c r="EA20">
        <v>41789.599999999999</v>
      </c>
      <c r="EB20">
        <v>47149.1</v>
      </c>
      <c r="EC20">
        <v>1.81968</v>
      </c>
      <c r="ED20">
        <v>2.2196799999999999</v>
      </c>
      <c r="EE20">
        <v>3.5926699999999999E-2</v>
      </c>
      <c r="EF20">
        <v>0</v>
      </c>
      <c r="EG20">
        <v>18.691400000000002</v>
      </c>
      <c r="EH20">
        <v>999.9</v>
      </c>
      <c r="EI20">
        <v>47.5</v>
      </c>
      <c r="EJ20">
        <v>25.1</v>
      </c>
      <c r="EK20">
        <v>15.018700000000001</v>
      </c>
      <c r="EL20">
        <v>63.246899999999997</v>
      </c>
      <c r="EM20">
        <v>3.4495200000000001</v>
      </c>
      <c r="EN20">
        <v>1</v>
      </c>
      <c r="EO20">
        <v>-0.35460599999999998</v>
      </c>
      <c r="EP20">
        <v>2.6581100000000002</v>
      </c>
      <c r="EQ20">
        <v>20.215299999999999</v>
      </c>
      <c r="ER20">
        <v>5.2285199999999996</v>
      </c>
      <c r="ES20">
        <v>12.0099</v>
      </c>
      <c r="ET20">
        <v>4.9898499999999997</v>
      </c>
      <c r="EU20">
        <v>3.3050000000000002</v>
      </c>
      <c r="EV20">
        <v>6729.8</v>
      </c>
      <c r="EW20">
        <v>9999</v>
      </c>
      <c r="EX20">
        <v>514.70000000000005</v>
      </c>
      <c r="EY20">
        <v>66.099999999999994</v>
      </c>
      <c r="EZ20">
        <v>1.8525</v>
      </c>
      <c r="FA20">
        <v>1.8614299999999999</v>
      </c>
      <c r="FB20">
        <v>1.86049</v>
      </c>
      <c r="FC20">
        <v>1.85646</v>
      </c>
      <c r="FD20">
        <v>1.8608199999999999</v>
      </c>
      <c r="FE20">
        <v>1.8571500000000001</v>
      </c>
      <c r="FF20">
        <v>1.8592500000000001</v>
      </c>
      <c r="FG20">
        <v>1.86206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-2.8</v>
      </c>
      <c r="FV20">
        <v>-0.42199999999999999</v>
      </c>
      <c r="FW20">
        <v>-1.3551912558684791</v>
      </c>
      <c r="FX20">
        <v>-4.0117494158234393E-3</v>
      </c>
      <c r="FY20">
        <v>1.087516141204025E-6</v>
      </c>
      <c r="FZ20">
        <v>-8.657206703991749E-11</v>
      </c>
      <c r="GA20">
        <v>-0.42202499999999971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3.4</v>
      </c>
      <c r="GJ20">
        <v>3.4</v>
      </c>
      <c r="GK20">
        <v>1.01318</v>
      </c>
      <c r="GL20">
        <v>2.3742700000000001</v>
      </c>
      <c r="GM20">
        <v>1.5942400000000001</v>
      </c>
      <c r="GN20">
        <v>2.31812</v>
      </c>
      <c r="GO20">
        <v>1.40015</v>
      </c>
      <c r="GP20">
        <v>2.2473100000000001</v>
      </c>
      <c r="GQ20">
        <v>27.933700000000002</v>
      </c>
      <c r="GR20">
        <v>14.245900000000001</v>
      </c>
      <c r="GS20">
        <v>18</v>
      </c>
      <c r="GT20">
        <v>415.68</v>
      </c>
      <c r="GU20">
        <v>632.98199999999997</v>
      </c>
      <c r="GV20">
        <v>15.766</v>
      </c>
      <c r="GW20">
        <v>22.4466</v>
      </c>
      <c r="GX20">
        <v>30.000499999999999</v>
      </c>
      <c r="GY20">
        <v>22.4071</v>
      </c>
      <c r="GZ20">
        <v>22.355</v>
      </c>
      <c r="HA20">
        <v>20.345300000000002</v>
      </c>
      <c r="HB20">
        <v>0</v>
      </c>
      <c r="HC20">
        <v>-30</v>
      </c>
      <c r="HD20">
        <v>15.758100000000001</v>
      </c>
      <c r="HE20">
        <v>408.55900000000003</v>
      </c>
      <c r="HF20">
        <v>0</v>
      </c>
      <c r="HG20">
        <v>104.54300000000001</v>
      </c>
      <c r="HH20">
        <v>103.935</v>
      </c>
    </row>
    <row r="21" spans="1:216" x14ac:dyDescent="0.2">
      <c r="A21">
        <v>3</v>
      </c>
      <c r="B21">
        <v>1689804837.0999999</v>
      </c>
      <c r="C21">
        <v>121</v>
      </c>
      <c r="D21" t="s">
        <v>357</v>
      </c>
      <c r="E21" t="s">
        <v>358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1689804837.0999999</v>
      </c>
      <c r="M21">
        <f t="shared" si="0"/>
        <v>1.1900752073750076E-3</v>
      </c>
      <c r="N21">
        <f t="shared" si="1"/>
        <v>1.1900752073750076</v>
      </c>
      <c r="O21">
        <f t="shared" si="2"/>
        <v>13.008222779399521</v>
      </c>
      <c r="P21">
        <f t="shared" si="3"/>
        <v>400.03300000000002</v>
      </c>
      <c r="Q21">
        <f t="shared" si="4"/>
        <v>239.89021877019564</v>
      </c>
      <c r="R21">
        <f t="shared" si="5"/>
        <v>24.274972649047125</v>
      </c>
      <c r="S21">
        <f t="shared" si="6"/>
        <v>40.480142056224402</v>
      </c>
      <c r="T21">
        <f t="shared" si="7"/>
        <v>0.13589315305611135</v>
      </c>
      <c r="U21">
        <f t="shared" si="8"/>
        <v>4.0690224270105224</v>
      </c>
      <c r="V21">
        <f t="shared" si="9"/>
        <v>0.13342128971681241</v>
      </c>
      <c r="W21">
        <f t="shared" si="10"/>
        <v>8.3606648112520054E-2</v>
      </c>
      <c r="X21">
        <f t="shared" si="11"/>
        <v>248.08819199999996</v>
      </c>
      <c r="Y21">
        <f t="shared" si="12"/>
        <v>19.860094814422279</v>
      </c>
      <c r="Z21">
        <f t="shared" si="13"/>
        <v>19.860094814422279</v>
      </c>
      <c r="AA21">
        <f t="shared" si="14"/>
        <v>2.326359751050826</v>
      </c>
      <c r="AB21">
        <f t="shared" si="15"/>
        <v>65.285389092659202</v>
      </c>
      <c r="AC21">
        <f t="shared" si="16"/>
        <v>1.4405592896041202</v>
      </c>
      <c r="AD21">
        <f t="shared" si="17"/>
        <v>2.2065569488443151</v>
      </c>
      <c r="AE21">
        <f t="shared" si="18"/>
        <v>0.88580046144670588</v>
      </c>
      <c r="AF21">
        <f t="shared" si="19"/>
        <v>-52.482316645237837</v>
      </c>
      <c r="AG21">
        <f t="shared" si="20"/>
        <v>-186.48456588024084</v>
      </c>
      <c r="AH21">
        <f t="shared" si="21"/>
        <v>-9.1612175479153262</v>
      </c>
      <c r="AI21">
        <f t="shared" si="22"/>
        <v>-3.9908073394030907E-2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55185.303378421777</v>
      </c>
      <c r="AO21">
        <f t="shared" si="26"/>
        <v>1500.02</v>
      </c>
      <c r="AP21">
        <f t="shared" si="27"/>
        <v>1264.5167999999999</v>
      </c>
      <c r="AQ21">
        <f t="shared" si="28"/>
        <v>0.84299996000053323</v>
      </c>
      <c r="AR21">
        <f t="shared" si="29"/>
        <v>0.16538992280102929</v>
      </c>
      <c r="AS21">
        <v>1689804837.0999999</v>
      </c>
      <c r="AT21">
        <v>400.03300000000002</v>
      </c>
      <c r="AU21">
        <v>408.43299999999999</v>
      </c>
      <c r="AV21">
        <v>14.235900000000001</v>
      </c>
      <c r="AW21">
        <v>13.505100000000001</v>
      </c>
      <c r="AX21">
        <v>402.834</v>
      </c>
      <c r="AY21">
        <v>14.6579</v>
      </c>
      <c r="AZ21">
        <v>400.03399999999999</v>
      </c>
      <c r="BA21">
        <v>101.155</v>
      </c>
      <c r="BB21">
        <v>3.7006799999999999E-2</v>
      </c>
      <c r="BC21">
        <v>19.010000000000002</v>
      </c>
      <c r="BD21">
        <v>19.239699999999999</v>
      </c>
      <c r="BE21">
        <v>999.9</v>
      </c>
      <c r="BF21">
        <v>0</v>
      </c>
      <c r="BG21">
        <v>0</v>
      </c>
      <c r="BH21">
        <v>10044.4</v>
      </c>
      <c r="BI21">
        <v>0</v>
      </c>
      <c r="BJ21">
        <v>176.01300000000001</v>
      </c>
      <c r="BK21">
        <v>-8.4002400000000002</v>
      </c>
      <c r="BL21">
        <v>405.81</v>
      </c>
      <c r="BM21">
        <v>414.02499999999998</v>
      </c>
      <c r="BN21">
        <v>0.73074300000000003</v>
      </c>
      <c r="BO21">
        <v>408.43299999999999</v>
      </c>
      <c r="BP21">
        <v>13.505100000000001</v>
      </c>
      <c r="BQ21">
        <v>1.4400299999999999</v>
      </c>
      <c r="BR21">
        <v>1.3661099999999999</v>
      </c>
      <c r="BS21">
        <v>12.345800000000001</v>
      </c>
      <c r="BT21">
        <v>11.5466</v>
      </c>
      <c r="BU21">
        <v>1500.02</v>
      </c>
      <c r="BV21">
        <v>0.900003</v>
      </c>
      <c r="BW21">
        <v>9.9997100000000005E-2</v>
      </c>
      <c r="BX21">
        <v>0</v>
      </c>
      <c r="BY21">
        <v>2.0045999999999999</v>
      </c>
      <c r="BZ21">
        <v>0</v>
      </c>
      <c r="CA21">
        <v>6134.1</v>
      </c>
      <c r="CB21">
        <v>12167.1</v>
      </c>
      <c r="CC21">
        <v>41.875</v>
      </c>
      <c r="CD21">
        <v>40.811999999999998</v>
      </c>
      <c r="CE21">
        <v>42</v>
      </c>
      <c r="CF21">
        <v>35.811999999999998</v>
      </c>
      <c r="CG21">
        <v>39.75</v>
      </c>
      <c r="CH21">
        <v>1350.02</v>
      </c>
      <c r="CI21">
        <v>150</v>
      </c>
      <c r="CJ21">
        <v>0</v>
      </c>
      <c r="CK21">
        <v>1689804850.5</v>
      </c>
      <c r="CL21">
        <v>0</v>
      </c>
      <c r="CM21">
        <v>1689804573.5999999</v>
      </c>
      <c r="CN21" t="s">
        <v>350</v>
      </c>
      <c r="CO21">
        <v>1689804573.5999999</v>
      </c>
      <c r="CP21">
        <v>1689804573.5999999</v>
      </c>
      <c r="CQ21">
        <v>41</v>
      </c>
      <c r="CR21">
        <v>6.3E-2</v>
      </c>
      <c r="CS21">
        <v>-3.0000000000000001E-3</v>
      </c>
      <c r="CT21">
        <v>-2.827</v>
      </c>
      <c r="CU21">
        <v>-0.42199999999999999</v>
      </c>
      <c r="CV21">
        <v>409</v>
      </c>
      <c r="CW21">
        <v>13</v>
      </c>
      <c r="CX21">
        <v>0.3</v>
      </c>
      <c r="CY21">
        <v>0.1</v>
      </c>
      <c r="CZ21">
        <v>10.818218944454211</v>
      </c>
      <c r="DA21">
        <v>1.253147563253925E-2</v>
      </c>
      <c r="DB21">
        <v>3.539077291676121E-2</v>
      </c>
      <c r="DC21">
        <v>1</v>
      </c>
      <c r="DD21">
        <v>408.40221951219507</v>
      </c>
      <c r="DE21">
        <v>-3.3261324042390683E-2</v>
      </c>
      <c r="DF21">
        <v>2.0708796522749411E-2</v>
      </c>
      <c r="DG21">
        <v>-1</v>
      </c>
      <c r="DH21">
        <v>1500.012926829269</v>
      </c>
      <c r="DI21">
        <v>-3.1277374587388801E-2</v>
      </c>
      <c r="DJ21">
        <v>0.12589666499078869</v>
      </c>
      <c r="DK21">
        <v>1</v>
      </c>
      <c r="DL21">
        <v>2</v>
      </c>
      <c r="DM21">
        <v>2</v>
      </c>
      <c r="DN21" t="s">
        <v>351</v>
      </c>
      <c r="DO21">
        <v>2.69441</v>
      </c>
      <c r="DP21">
        <v>2.6590400000000001</v>
      </c>
      <c r="DQ21">
        <v>9.5415799999999995E-2</v>
      </c>
      <c r="DR21">
        <v>9.5985299999999996E-2</v>
      </c>
      <c r="DS21">
        <v>8.1635799999999994E-2</v>
      </c>
      <c r="DT21">
        <v>7.6138700000000004E-2</v>
      </c>
      <c r="DU21">
        <v>27373.8</v>
      </c>
      <c r="DV21">
        <v>30880.3</v>
      </c>
      <c r="DW21">
        <v>28474.9</v>
      </c>
      <c r="DX21">
        <v>32750.7</v>
      </c>
      <c r="DY21">
        <v>36349.699999999997</v>
      </c>
      <c r="DZ21">
        <v>40916</v>
      </c>
      <c r="EA21">
        <v>41787.1</v>
      </c>
      <c r="EB21">
        <v>47146.5</v>
      </c>
      <c r="EC21">
        <v>1.8194999999999999</v>
      </c>
      <c r="ED21">
        <v>2.2184699999999999</v>
      </c>
      <c r="EE21">
        <v>2.7019499999999998E-2</v>
      </c>
      <c r="EF21">
        <v>0</v>
      </c>
      <c r="EG21">
        <v>18.792000000000002</v>
      </c>
      <c r="EH21">
        <v>999.9</v>
      </c>
      <c r="EI21">
        <v>47.5</v>
      </c>
      <c r="EJ21">
        <v>25.2</v>
      </c>
      <c r="EK21">
        <v>15.108599999999999</v>
      </c>
      <c r="EL21">
        <v>63.236899999999999</v>
      </c>
      <c r="EM21">
        <v>3.8742000000000001</v>
      </c>
      <c r="EN21">
        <v>1</v>
      </c>
      <c r="EO21">
        <v>-0.35130099999999997</v>
      </c>
      <c r="EP21">
        <v>2.8073899999999998</v>
      </c>
      <c r="EQ21">
        <v>20.215499999999999</v>
      </c>
      <c r="ER21">
        <v>5.2243300000000001</v>
      </c>
      <c r="ES21">
        <v>12.0099</v>
      </c>
      <c r="ET21">
        <v>4.9897999999999998</v>
      </c>
      <c r="EU21">
        <v>3.3050000000000002</v>
      </c>
      <c r="EV21">
        <v>6731.2</v>
      </c>
      <c r="EW21">
        <v>9999</v>
      </c>
      <c r="EX21">
        <v>514.70000000000005</v>
      </c>
      <c r="EY21">
        <v>66.099999999999994</v>
      </c>
      <c r="EZ21">
        <v>1.85246</v>
      </c>
      <c r="FA21">
        <v>1.8614200000000001</v>
      </c>
      <c r="FB21">
        <v>1.8604099999999999</v>
      </c>
      <c r="FC21">
        <v>1.8563799999999999</v>
      </c>
      <c r="FD21">
        <v>1.8608100000000001</v>
      </c>
      <c r="FE21">
        <v>1.8571500000000001</v>
      </c>
      <c r="FF21">
        <v>1.8592</v>
      </c>
      <c r="FG21">
        <v>1.8620300000000001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-2.8010000000000002</v>
      </c>
      <c r="FV21">
        <v>-0.42199999999999999</v>
      </c>
      <c r="FW21">
        <v>-1.3551912558684791</v>
      </c>
      <c r="FX21">
        <v>-4.0117494158234393E-3</v>
      </c>
      <c r="FY21">
        <v>1.087516141204025E-6</v>
      </c>
      <c r="FZ21">
        <v>-8.657206703991749E-11</v>
      </c>
      <c r="GA21">
        <v>-0.42202499999999971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4.4000000000000004</v>
      </c>
      <c r="GJ21">
        <v>4.4000000000000004</v>
      </c>
      <c r="GK21">
        <v>1.01318</v>
      </c>
      <c r="GL21">
        <v>2.3730500000000001</v>
      </c>
      <c r="GM21">
        <v>1.5942400000000001</v>
      </c>
      <c r="GN21">
        <v>2.31812</v>
      </c>
      <c r="GO21">
        <v>1.40015</v>
      </c>
      <c r="GP21">
        <v>2.3278799999999999</v>
      </c>
      <c r="GQ21">
        <v>27.996500000000001</v>
      </c>
      <c r="GR21">
        <v>14.2546</v>
      </c>
      <c r="GS21">
        <v>18</v>
      </c>
      <c r="GT21">
        <v>415.85300000000001</v>
      </c>
      <c r="GU21">
        <v>632.45000000000005</v>
      </c>
      <c r="GV21">
        <v>15.7348</v>
      </c>
      <c r="GW21">
        <v>22.4818</v>
      </c>
      <c r="GX21">
        <v>30.000399999999999</v>
      </c>
      <c r="GY21">
        <v>22.4407</v>
      </c>
      <c r="GZ21">
        <v>22.3918</v>
      </c>
      <c r="HA21">
        <v>20.337499999999999</v>
      </c>
      <c r="HB21">
        <v>0</v>
      </c>
      <c r="HC21">
        <v>-30</v>
      </c>
      <c r="HD21">
        <v>15.7247</v>
      </c>
      <c r="HE21">
        <v>408.33100000000002</v>
      </c>
      <c r="HF21">
        <v>0</v>
      </c>
      <c r="HG21">
        <v>104.536</v>
      </c>
      <c r="HH21">
        <v>103.929</v>
      </c>
    </row>
    <row r="22" spans="1:216" x14ac:dyDescent="0.2">
      <c r="A22">
        <v>4</v>
      </c>
      <c r="B22">
        <v>1689804897.5999999</v>
      </c>
      <c r="C22">
        <v>181.5</v>
      </c>
      <c r="D22" t="s">
        <v>359</v>
      </c>
      <c r="E22" t="s">
        <v>360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1689804897.5999999</v>
      </c>
      <c r="M22">
        <f t="shared" si="0"/>
        <v>1.2364467950394782E-3</v>
      </c>
      <c r="N22">
        <f t="shared" si="1"/>
        <v>1.2364467950394782</v>
      </c>
      <c r="O22">
        <f t="shared" si="2"/>
        <v>12.770481817895845</v>
      </c>
      <c r="P22">
        <f t="shared" si="3"/>
        <v>400.02</v>
      </c>
      <c r="Q22">
        <f t="shared" si="4"/>
        <v>256.32384894403526</v>
      </c>
      <c r="R22">
        <f t="shared" si="5"/>
        <v>25.941207609939489</v>
      </c>
      <c r="S22">
        <f t="shared" si="6"/>
        <v>40.483949936291999</v>
      </c>
      <c r="T22">
        <f t="shared" si="7"/>
        <v>0.14927926524094412</v>
      </c>
      <c r="U22">
        <f t="shared" si="8"/>
        <v>4.0530312236036874</v>
      </c>
      <c r="V22">
        <f t="shared" si="9"/>
        <v>0.14629069341547701</v>
      </c>
      <c r="W22">
        <f t="shared" si="10"/>
        <v>9.1695211356075335E-2</v>
      </c>
      <c r="X22">
        <f t="shared" si="11"/>
        <v>206.74925099999996</v>
      </c>
      <c r="Y22">
        <f t="shared" si="12"/>
        <v>19.578068723787268</v>
      </c>
      <c r="Z22">
        <f t="shared" si="13"/>
        <v>19.578068723787268</v>
      </c>
      <c r="AA22">
        <f t="shared" si="14"/>
        <v>2.2859974204022677</v>
      </c>
      <c r="AB22">
        <f t="shared" si="15"/>
        <v>65.94356168945815</v>
      </c>
      <c r="AC22">
        <f t="shared" si="16"/>
        <v>1.4463888488188199</v>
      </c>
      <c r="AD22">
        <f t="shared" si="17"/>
        <v>2.1933738666257727</v>
      </c>
      <c r="AE22">
        <f t="shared" si="18"/>
        <v>0.83960857158344782</v>
      </c>
      <c r="AF22">
        <f t="shared" si="19"/>
        <v>-54.527303661240992</v>
      </c>
      <c r="AG22">
        <f t="shared" si="20"/>
        <v>-145.10367746298877</v>
      </c>
      <c r="AH22">
        <f t="shared" si="21"/>
        <v>-7.1425965271062148</v>
      </c>
      <c r="AI22">
        <f t="shared" si="22"/>
        <v>-2.4326651335996985E-2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54909.56934088868</v>
      </c>
      <c r="AO22">
        <f t="shared" si="26"/>
        <v>1250.07</v>
      </c>
      <c r="AP22">
        <f t="shared" si="27"/>
        <v>1053.8090999999999</v>
      </c>
      <c r="AQ22">
        <f t="shared" si="28"/>
        <v>0.84300007199596827</v>
      </c>
      <c r="AR22">
        <f t="shared" si="29"/>
        <v>0.16539013895221866</v>
      </c>
      <c r="AS22">
        <v>1689804897.5999999</v>
      </c>
      <c r="AT22">
        <v>400.02</v>
      </c>
      <c r="AU22">
        <v>408.28199999999998</v>
      </c>
      <c r="AV22">
        <v>14.291700000000001</v>
      </c>
      <c r="AW22">
        <v>13.5326</v>
      </c>
      <c r="AX22">
        <v>402.82</v>
      </c>
      <c r="AY22">
        <v>14.713800000000001</v>
      </c>
      <c r="AZ22">
        <v>400.10399999999998</v>
      </c>
      <c r="BA22">
        <v>101.166</v>
      </c>
      <c r="BB22">
        <v>3.8814599999999998E-2</v>
      </c>
      <c r="BC22">
        <v>18.914000000000001</v>
      </c>
      <c r="BD22">
        <v>19.087</v>
      </c>
      <c r="BE22">
        <v>999.9</v>
      </c>
      <c r="BF22">
        <v>0</v>
      </c>
      <c r="BG22">
        <v>0</v>
      </c>
      <c r="BH22">
        <v>9987.5</v>
      </c>
      <c r="BI22">
        <v>0</v>
      </c>
      <c r="BJ22">
        <v>162.80699999999999</v>
      </c>
      <c r="BK22">
        <v>-8.2621800000000007</v>
      </c>
      <c r="BL22">
        <v>405.82</v>
      </c>
      <c r="BM22">
        <v>413.88299999999998</v>
      </c>
      <c r="BN22">
        <v>0.759158</v>
      </c>
      <c r="BO22">
        <v>408.28199999999998</v>
      </c>
      <c r="BP22">
        <v>13.5326</v>
      </c>
      <c r="BQ22">
        <v>1.44584</v>
      </c>
      <c r="BR22">
        <v>1.36903</v>
      </c>
      <c r="BS22">
        <v>12.4071</v>
      </c>
      <c r="BT22">
        <v>11.578900000000001</v>
      </c>
      <c r="BU22">
        <v>1250.07</v>
      </c>
      <c r="BV22">
        <v>0.90000100000000005</v>
      </c>
      <c r="BW22">
        <v>9.9998799999999999E-2</v>
      </c>
      <c r="BX22">
        <v>0</v>
      </c>
      <c r="BY22">
        <v>2.6941999999999999</v>
      </c>
      <c r="BZ22">
        <v>0</v>
      </c>
      <c r="CA22">
        <v>5191.6000000000004</v>
      </c>
      <c r="CB22">
        <v>10139.700000000001</v>
      </c>
      <c r="CC22">
        <v>39.25</v>
      </c>
      <c r="CD22">
        <v>39.186999999999998</v>
      </c>
      <c r="CE22">
        <v>39.875</v>
      </c>
      <c r="CF22">
        <v>35.5</v>
      </c>
      <c r="CG22">
        <v>37.686999999999998</v>
      </c>
      <c r="CH22">
        <v>1125.06</v>
      </c>
      <c r="CI22">
        <v>125.01</v>
      </c>
      <c r="CJ22">
        <v>0</v>
      </c>
      <c r="CK22">
        <v>1689804911.0999999</v>
      </c>
      <c r="CL22">
        <v>0</v>
      </c>
      <c r="CM22">
        <v>1689804573.5999999</v>
      </c>
      <c r="CN22" t="s">
        <v>350</v>
      </c>
      <c r="CO22">
        <v>1689804573.5999999</v>
      </c>
      <c r="CP22">
        <v>1689804573.5999999</v>
      </c>
      <c r="CQ22">
        <v>41</v>
      </c>
      <c r="CR22">
        <v>6.3E-2</v>
      </c>
      <c r="CS22">
        <v>-3.0000000000000001E-3</v>
      </c>
      <c r="CT22">
        <v>-2.827</v>
      </c>
      <c r="CU22">
        <v>-0.42199999999999999</v>
      </c>
      <c r="CV22">
        <v>409</v>
      </c>
      <c r="CW22">
        <v>13</v>
      </c>
      <c r="CX22">
        <v>0.3</v>
      </c>
      <c r="CY22">
        <v>0.1</v>
      </c>
      <c r="CZ22">
        <v>10.67701648033526</v>
      </c>
      <c r="DA22">
        <v>0.14931445133397531</v>
      </c>
      <c r="DB22">
        <v>4.3207233358655457E-2</v>
      </c>
      <c r="DC22">
        <v>1</v>
      </c>
      <c r="DD22">
        <v>408.29414634146337</v>
      </c>
      <c r="DE22">
        <v>0.16588850174312739</v>
      </c>
      <c r="DF22">
        <v>4.0663737651448623E-2</v>
      </c>
      <c r="DG22">
        <v>-1</v>
      </c>
      <c r="DH22">
        <v>1250.030487804878</v>
      </c>
      <c r="DI22">
        <v>0.27670442712105242</v>
      </c>
      <c r="DJ22">
        <v>0.11501752187855251</v>
      </c>
      <c r="DK22">
        <v>1</v>
      </c>
      <c r="DL22">
        <v>2</v>
      </c>
      <c r="DM22">
        <v>2</v>
      </c>
      <c r="DN22" t="s">
        <v>351</v>
      </c>
      <c r="DO22">
        <v>2.69455</v>
      </c>
      <c r="DP22">
        <v>2.6603500000000002</v>
      </c>
      <c r="DQ22">
        <v>9.5414100000000002E-2</v>
      </c>
      <c r="DR22">
        <v>9.5959600000000006E-2</v>
      </c>
      <c r="DS22">
        <v>8.1866599999999998E-2</v>
      </c>
      <c r="DT22">
        <v>7.6254000000000002E-2</v>
      </c>
      <c r="DU22">
        <v>27372.3</v>
      </c>
      <c r="DV22">
        <v>30878.5</v>
      </c>
      <c r="DW22">
        <v>28473.4</v>
      </c>
      <c r="DX22">
        <v>32747.9</v>
      </c>
      <c r="DY22">
        <v>36338.300000000003</v>
      </c>
      <c r="DZ22">
        <v>40907.599999999999</v>
      </c>
      <c r="EA22">
        <v>41784.6</v>
      </c>
      <c r="EB22">
        <v>47142.8</v>
      </c>
      <c r="EC22">
        <v>1.819</v>
      </c>
      <c r="ED22">
        <v>2.2176300000000002</v>
      </c>
      <c r="EE22">
        <v>2.0988300000000001E-2</v>
      </c>
      <c r="EF22">
        <v>0</v>
      </c>
      <c r="EG22">
        <v>18.7392</v>
      </c>
      <c r="EH22">
        <v>999.9</v>
      </c>
      <c r="EI22">
        <v>47.5</v>
      </c>
      <c r="EJ22">
        <v>25.2</v>
      </c>
      <c r="EK22">
        <v>15.109299999999999</v>
      </c>
      <c r="EL22">
        <v>63.326900000000002</v>
      </c>
      <c r="EM22">
        <v>3.2572100000000002</v>
      </c>
      <c r="EN22">
        <v>1</v>
      </c>
      <c r="EO22">
        <v>-0.35011900000000001</v>
      </c>
      <c r="EP22">
        <v>2.13245</v>
      </c>
      <c r="EQ22">
        <v>20.2256</v>
      </c>
      <c r="ER22">
        <v>5.2285199999999996</v>
      </c>
      <c r="ES22">
        <v>12.0099</v>
      </c>
      <c r="ET22">
        <v>4.9897999999999998</v>
      </c>
      <c r="EU22">
        <v>3.3050000000000002</v>
      </c>
      <c r="EV22">
        <v>6732.7</v>
      </c>
      <c r="EW22">
        <v>9999</v>
      </c>
      <c r="EX22">
        <v>514.70000000000005</v>
      </c>
      <c r="EY22">
        <v>66.099999999999994</v>
      </c>
      <c r="EZ22">
        <v>1.8524400000000001</v>
      </c>
      <c r="FA22">
        <v>1.8614200000000001</v>
      </c>
      <c r="FB22">
        <v>1.86042</v>
      </c>
      <c r="FC22">
        <v>1.8564099999999999</v>
      </c>
      <c r="FD22">
        <v>1.8608100000000001</v>
      </c>
      <c r="FE22">
        <v>1.8571500000000001</v>
      </c>
      <c r="FF22">
        <v>1.85917</v>
      </c>
      <c r="FG22">
        <v>1.8620300000000001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-2.8</v>
      </c>
      <c r="FV22">
        <v>-0.42209999999999998</v>
      </c>
      <c r="FW22">
        <v>-1.3551912558684791</v>
      </c>
      <c r="FX22">
        <v>-4.0117494158234393E-3</v>
      </c>
      <c r="FY22">
        <v>1.087516141204025E-6</v>
      </c>
      <c r="FZ22">
        <v>-8.657206703991749E-11</v>
      </c>
      <c r="GA22">
        <v>-0.42202499999999971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5.4</v>
      </c>
      <c r="GJ22">
        <v>5.4</v>
      </c>
      <c r="GK22">
        <v>1.01318</v>
      </c>
      <c r="GL22">
        <v>2.36694</v>
      </c>
      <c r="GM22">
        <v>1.5942400000000001</v>
      </c>
      <c r="GN22">
        <v>2.3168899999999999</v>
      </c>
      <c r="GO22">
        <v>1.39893</v>
      </c>
      <c r="GP22">
        <v>2.33521</v>
      </c>
      <c r="GQ22">
        <v>28.038399999999999</v>
      </c>
      <c r="GR22">
        <v>14.263400000000001</v>
      </c>
      <c r="GS22">
        <v>18</v>
      </c>
      <c r="GT22">
        <v>415.89699999999999</v>
      </c>
      <c r="GU22">
        <v>632.21199999999999</v>
      </c>
      <c r="GV22">
        <v>16.072399999999998</v>
      </c>
      <c r="GW22">
        <v>22.522400000000001</v>
      </c>
      <c r="GX22">
        <v>30.0002</v>
      </c>
      <c r="GY22">
        <v>22.4803</v>
      </c>
      <c r="GZ22">
        <v>22.4284</v>
      </c>
      <c r="HA22">
        <v>20.338799999999999</v>
      </c>
      <c r="HB22">
        <v>0</v>
      </c>
      <c r="HC22">
        <v>-30</v>
      </c>
      <c r="HD22">
        <v>16.125299999999999</v>
      </c>
      <c r="HE22">
        <v>408.34100000000001</v>
      </c>
      <c r="HF22">
        <v>0</v>
      </c>
      <c r="HG22">
        <v>104.53</v>
      </c>
      <c r="HH22">
        <v>103.92100000000001</v>
      </c>
    </row>
    <row r="23" spans="1:216" x14ac:dyDescent="0.2">
      <c r="A23">
        <v>5</v>
      </c>
      <c r="B23">
        <v>1689804958.0999999</v>
      </c>
      <c r="C23">
        <v>242</v>
      </c>
      <c r="D23" t="s">
        <v>361</v>
      </c>
      <c r="E23" t="s">
        <v>362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1689804958.0999999</v>
      </c>
      <c r="M23">
        <f t="shared" si="0"/>
        <v>1.3089325147092373E-3</v>
      </c>
      <c r="N23">
        <f t="shared" si="1"/>
        <v>1.3089325147092372</v>
      </c>
      <c r="O23">
        <f t="shared" si="2"/>
        <v>12.288068459279391</v>
      </c>
      <c r="P23">
        <f t="shared" si="3"/>
        <v>400.03699999999998</v>
      </c>
      <c r="Q23">
        <f t="shared" si="4"/>
        <v>273.42452094756464</v>
      </c>
      <c r="R23">
        <f t="shared" si="5"/>
        <v>27.670291103042324</v>
      </c>
      <c r="S23">
        <f t="shared" si="6"/>
        <v>40.483348763406994</v>
      </c>
      <c r="T23">
        <f t="shared" si="7"/>
        <v>0.1639421564098808</v>
      </c>
      <c r="U23">
        <f t="shared" si="8"/>
        <v>4.0559355181023964</v>
      </c>
      <c r="V23">
        <f t="shared" si="9"/>
        <v>0.16034778492091414</v>
      </c>
      <c r="W23">
        <f t="shared" si="10"/>
        <v>0.10053374197889905</v>
      </c>
      <c r="X23">
        <f t="shared" si="11"/>
        <v>165.42467399999998</v>
      </c>
      <c r="Y23">
        <f t="shared" si="12"/>
        <v>19.412617583223483</v>
      </c>
      <c r="Z23">
        <f t="shared" si="13"/>
        <v>19.412617583223483</v>
      </c>
      <c r="AA23">
        <f t="shared" si="14"/>
        <v>2.2626055589601286</v>
      </c>
      <c r="AB23">
        <f t="shared" si="15"/>
        <v>66.064171811727206</v>
      </c>
      <c r="AC23">
        <f t="shared" si="16"/>
        <v>1.4516694530917</v>
      </c>
      <c r="AD23">
        <f t="shared" si="17"/>
        <v>2.1973626752314948</v>
      </c>
      <c r="AE23">
        <f t="shared" si="18"/>
        <v>0.81093610586842857</v>
      </c>
      <c r="AF23">
        <f t="shared" si="19"/>
        <v>-57.723923898677363</v>
      </c>
      <c r="AG23">
        <f t="shared" si="20"/>
        <v>-102.66640296945381</v>
      </c>
      <c r="AH23">
        <f t="shared" si="21"/>
        <v>-5.0465048938462251</v>
      </c>
      <c r="AI23">
        <f t="shared" si="22"/>
        <v>-1.2157761977405812E-2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54957.383622726215</v>
      </c>
      <c r="AO23">
        <f t="shared" si="26"/>
        <v>1000.21</v>
      </c>
      <c r="AP23">
        <f t="shared" si="27"/>
        <v>843.17699999999991</v>
      </c>
      <c r="AQ23">
        <f t="shared" si="28"/>
        <v>0.84299997000629856</v>
      </c>
      <c r="AR23">
        <f t="shared" si="29"/>
        <v>0.16538994211215644</v>
      </c>
      <c r="AS23">
        <v>1689804958.0999999</v>
      </c>
      <c r="AT23">
        <v>400.03699999999998</v>
      </c>
      <c r="AU23">
        <v>408.02</v>
      </c>
      <c r="AV23">
        <v>14.3447</v>
      </c>
      <c r="AW23">
        <v>13.540800000000001</v>
      </c>
      <c r="AX23">
        <v>402.83800000000002</v>
      </c>
      <c r="AY23">
        <v>14.7668</v>
      </c>
      <c r="AZ23">
        <v>399.93400000000003</v>
      </c>
      <c r="BA23">
        <v>101.161</v>
      </c>
      <c r="BB23">
        <v>3.8011000000000003E-2</v>
      </c>
      <c r="BC23">
        <v>18.943100000000001</v>
      </c>
      <c r="BD23">
        <v>19.0534</v>
      </c>
      <c r="BE23">
        <v>999.9</v>
      </c>
      <c r="BF23">
        <v>0</v>
      </c>
      <c r="BG23">
        <v>0</v>
      </c>
      <c r="BH23">
        <v>9998.1200000000008</v>
      </c>
      <c r="BI23">
        <v>0</v>
      </c>
      <c r="BJ23">
        <v>157.72800000000001</v>
      </c>
      <c r="BK23">
        <v>-7.9831200000000004</v>
      </c>
      <c r="BL23">
        <v>405.85899999999998</v>
      </c>
      <c r="BM23">
        <v>413.62099999999998</v>
      </c>
      <c r="BN23">
        <v>0.80392200000000003</v>
      </c>
      <c r="BO23">
        <v>408.02</v>
      </c>
      <c r="BP23">
        <v>13.540800000000001</v>
      </c>
      <c r="BQ23">
        <v>1.45113</v>
      </c>
      <c r="BR23">
        <v>1.3697999999999999</v>
      </c>
      <c r="BS23">
        <v>12.4627</v>
      </c>
      <c r="BT23">
        <v>11.587400000000001</v>
      </c>
      <c r="BU23">
        <v>1000.21</v>
      </c>
      <c r="BV23">
        <v>0.90000199999999997</v>
      </c>
      <c r="BW23">
        <v>9.9997799999999998E-2</v>
      </c>
      <c r="BX23">
        <v>0</v>
      </c>
      <c r="BY23">
        <v>2.5703999999999998</v>
      </c>
      <c r="BZ23">
        <v>0</v>
      </c>
      <c r="CA23">
        <v>4504.3100000000004</v>
      </c>
      <c r="CB23">
        <v>8113.02</v>
      </c>
      <c r="CC23">
        <v>36.936999999999998</v>
      </c>
      <c r="CD23">
        <v>37.875</v>
      </c>
      <c r="CE23">
        <v>38</v>
      </c>
      <c r="CF23">
        <v>34.811999999999998</v>
      </c>
      <c r="CG23">
        <v>36</v>
      </c>
      <c r="CH23">
        <v>900.19</v>
      </c>
      <c r="CI23">
        <v>100.02</v>
      </c>
      <c r="CJ23">
        <v>0</v>
      </c>
      <c r="CK23">
        <v>1689804971.7</v>
      </c>
      <c r="CL23">
        <v>0</v>
      </c>
      <c r="CM23">
        <v>1689804573.5999999</v>
      </c>
      <c r="CN23" t="s">
        <v>350</v>
      </c>
      <c r="CO23">
        <v>1689804573.5999999</v>
      </c>
      <c r="CP23">
        <v>1689804573.5999999</v>
      </c>
      <c r="CQ23">
        <v>41</v>
      </c>
      <c r="CR23">
        <v>6.3E-2</v>
      </c>
      <c r="CS23">
        <v>-3.0000000000000001E-3</v>
      </c>
      <c r="CT23">
        <v>-2.827</v>
      </c>
      <c r="CU23">
        <v>-0.42199999999999999</v>
      </c>
      <c r="CV23">
        <v>409</v>
      </c>
      <c r="CW23">
        <v>13</v>
      </c>
      <c r="CX23">
        <v>0.3</v>
      </c>
      <c r="CY23">
        <v>0.1</v>
      </c>
      <c r="CZ23">
        <v>10.32635419089908</v>
      </c>
      <c r="DA23">
        <v>0.48815801501594019</v>
      </c>
      <c r="DB23">
        <v>7.0404371387793499E-2</v>
      </c>
      <c r="DC23">
        <v>1</v>
      </c>
      <c r="DD23">
        <v>408.06795</v>
      </c>
      <c r="DE23">
        <v>0.33593245778450231</v>
      </c>
      <c r="DF23">
        <v>3.9892323823011597E-2</v>
      </c>
      <c r="DG23">
        <v>-1</v>
      </c>
      <c r="DH23">
        <v>1000.01165</v>
      </c>
      <c r="DI23">
        <v>-1.3766261696375419E-2</v>
      </c>
      <c r="DJ23">
        <v>0.12451416586075</v>
      </c>
      <c r="DK23">
        <v>1</v>
      </c>
      <c r="DL23">
        <v>2</v>
      </c>
      <c r="DM23">
        <v>2</v>
      </c>
      <c r="DN23" t="s">
        <v>351</v>
      </c>
      <c r="DO23">
        <v>2.6940300000000001</v>
      </c>
      <c r="DP23">
        <v>2.65964</v>
      </c>
      <c r="DQ23">
        <v>9.5408699999999999E-2</v>
      </c>
      <c r="DR23">
        <v>9.5904100000000006E-2</v>
      </c>
      <c r="DS23">
        <v>8.20771E-2</v>
      </c>
      <c r="DT23">
        <v>7.6281199999999993E-2</v>
      </c>
      <c r="DU23">
        <v>27371.8</v>
      </c>
      <c r="DV23">
        <v>30880.3</v>
      </c>
      <c r="DW23">
        <v>28472.7</v>
      </c>
      <c r="DX23">
        <v>32747.9</v>
      </c>
      <c r="DY23">
        <v>36328.800000000003</v>
      </c>
      <c r="DZ23">
        <v>40905.699999999997</v>
      </c>
      <c r="EA23">
        <v>41783.5</v>
      </c>
      <c r="EB23">
        <v>47142</v>
      </c>
      <c r="EC23">
        <v>1.8190299999999999</v>
      </c>
      <c r="ED23">
        <v>2.2174499999999999</v>
      </c>
      <c r="EE23">
        <v>2.91504E-2</v>
      </c>
      <c r="EF23">
        <v>0</v>
      </c>
      <c r="EG23">
        <v>18.5702</v>
      </c>
      <c r="EH23">
        <v>999.9</v>
      </c>
      <c r="EI23">
        <v>47.5</v>
      </c>
      <c r="EJ23">
        <v>25.2</v>
      </c>
      <c r="EK23">
        <v>15.109</v>
      </c>
      <c r="EL23">
        <v>62.956800000000001</v>
      </c>
      <c r="EM23">
        <v>3.6378200000000001</v>
      </c>
      <c r="EN23">
        <v>1</v>
      </c>
      <c r="EO23">
        <v>-0.35115600000000002</v>
      </c>
      <c r="EP23">
        <v>1.3967000000000001</v>
      </c>
      <c r="EQ23">
        <v>20.236699999999999</v>
      </c>
      <c r="ER23">
        <v>5.2277699999999996</v>
      </c>
      <c r="ES23">
        <v>12.0099</v>
      </c>
      <c r="ET23">
        <v>4.9896500000000001</v>
      </c>
      <c r="EU23">
        <v>3.3050000000000002</v>
      </c>
      <c r="EV23">
        <v>6734.1</v>
      </c>
      <c r="EW23">
        <v>9999</v>
      </c>
      <c r="EX23">
        <v>514.70000000000005</v>
      </c>
      <c r="EY23">
        <v>66.2</v>
      </c>
      <c r="EZ23">
        <v>1.8525</v>
      </c>
      <c r="FA23">
        <v>1.8614299999999999</v>
      </c>
      <c r="FB23">
        <v>1.8604700000000001</v>
      </c>
      <c r="FC23">
        <v>1.8564799999999999</v>
      </c>
      <c r="FD23">
        <v>1.8608100000000001</v>
      </c>
      <c r="FE23">
        <v>1.8571500000000001</v>
      </c>
      <c r="FF23">
        <v>1.8592599999999999</v>
      </c>
      <c r="FG23">
        <v>1.8620399999999999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-2.8010000000000002</v>
      </c>
      <c r="FV23">
        <v>-0.42209999999999998</v>
      </c>
      <c r="FW23">
        <v>-1.3551912558684791</v>
      </c>
      <c r="FX23">
        <v>-4.0117494158234393E-3</v>
      </c>
      <c r="FY23">
        <v>1.087516141204025E-6</v>
      </c>
      <c r="FZ23">
        <v>-8.657206703991749E-11</v>
      </c>
      <c r="GA23">
        <v>-0.42202499999999971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6.4</v>
      </c>
      <c r="GJ23">
        <v>6.4</v>
      </c>
      <c r="GK23">
        <v>1.01318</v>
      </c>
      <c r="GL23">
        <v>2.3706100000000001</v>
      </c>
      <c r="GM23">
        <v>1.5942400000000001</v>
      </c>
      <c r="GN23">
        <v>2.31812</v>
      </c>
      <c r="GO23">
        <v>1.40015</v>
      </c>
      <c r="GP23">
        <v>2.3303199999999999</v>
      </c>
      <c r="GQ23">
        <v>28.038399999999999</v>
      </c>
      <c r="GR23">
        <v>14.263400000000001</v>
      </c>
      <c r="GS23">
        <v>18</v>
      </c>
      <c r="GT23">
        <v>416.06099999999998</v>
      </c>
      <c r="GU23">
        <v>632.29999999999995</v>
      </c>
      <c r="GV23">
        <v>16.973099999999999</v>
      </c>
      <c r="GW23">
        <v>22.533100000000001</v>
      </c>
      <c r="GX23">
        <v>30.000299999999999</v>
      </c>
      <c r="GY23">
        <v>22.498999999999999</v>
      </c>
      <c r="GZ23">
        <v>22.4465</v>
      </c>
      <c r="HA23">
        <v>20.326799999999999</v>
      </c>
      <c r="HB23">
        <v>0</v>
      </c>
      <c r="HC23">
        <v>-30</v>
      </c>
      <c r="HD23">
        <v>16.9986</v>
      </c>
      <c r="HE23">
        <v>408.05799999999999</v>
      </c>
      <c r="HF23">
        <v>0</v>
      </c>
      <c r="HG23">
        <v>104.52800000000001</v>
      </c>
      <c r="HH23">
        <v>103.92</v>
      </c>
    </row>
    <row r="24" spans="1:216" x14ac:dyDescent="0.2">
      <c r="A24">
        <v>6</v>
      </c>
      <c r="B24">
        <v>1689805018.5999999</v>
      </c>
      <c r="C24">
        <v>302.5</v>
      </c>
      <c r="D24" t="s">
        <v>363</v>
      </c>
      <c r="E24" t="s">
        <v>364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1689805018.5999999</v>
      </c>
      <c r="M24">
        <f t="shared" si="0"/>
        <v>9.8151760548305747E-4</v>
      </c>
      <c r="N24">
        <f t="shared" si="1"/>
        <v>0.98151760548305755</v>
      </c>
      <c r="O24">
        <f t="shared" si="2"/>
        <v>11.738136912139884</v>
      </c>
      <c r="P24">
        <f t="shared" si="3"/>
        <v>399.96899999999999</v>
      </c>
      <c r="Q24">
        <f t="shared" si="4"/>
        <v>239.18616474168735</v>
      </c>
      <c r="R24">
        <f t="shared" si="5"/>
        <v>24.205759560615601</v>
      </c>
      <c r="S24">
        <f t="shared" si="6"/>
        <v>40.477062944487606</v>
      </c>
      <c r="T24">
        <f t="shared" si="7"/>
        <v>0.12163942017987926</v>
      </c>
      <c r="U24">
        <f t="shared" si="8"/>
        <v>4.0581083701527536</v>
      </c>
      <c r="V24">
        <f t="shared" si="9"/>
        <v>0.11964958070638919</v>
      </c>
      <c r="W24">
        <f t="shared" si="10"/>
        <v>7.4957055684409524E-2</v>
      </c>
      <c r="X24">
        <f t="shared" si="11"/>
        <v>124.0260191748643</v>
      </c>
      <c r="Y24">
        <f t="shared" si="12"/>
        <v>19.299907411631381</v>
      </c>
      <c r="Z24">
        <f t="shared" si="13"/>
        <v>19.299907411631381</v>
      </c>
      <c r="AA24">
        <f t="shared" si="14"/>
        <v>2.2467907318319114</v>
      </c>
      <c r="AB24">
        <f t="shared" si="15"/>
        <v>65.135214427811292</v>
      </c>
      <c r="AC24">
        <f t="shared" si="16"/>
        <v>1.43170371925888</v>
      </c>
      <c r="AD24">
        <f t="shared" si="17"/>
        <v>2.1980486774103167</v>
      </c>
      <c r="AE24">
        <f t="shared" si="18"/>
        <v>0.8150870125730314</v>
      </c>
      <c r="AF24">
        <f t="shared" si="19"/>
        <v>-43.284926401802835</v>
      </c>
      <c r="AG24">
        <f t="shared" si="20"/>
        <v>-76.96868530948592</v>
      </c>
      <c r="AH24">
        <f t="shared" si="21"/>
        <v>-3.7792317625305158</v>
      </c>
      <c r="AI24">
        <f t="shared" si="22"/>
        <v>-6.8242989549673894E-3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54996.418268230627</v>
      </c>
      <c r="AO24">
        <f t="shared" si="26"/>
        <v>749.89300000000003</v>
      </c>
      <c r="AP24">
        <f t="shared" si="27"/>
        <v>632.16042900252035</v>
      </c>
      <c r="AQ24">
        <f t="shared" si="28"/>
        <v>0.84300084012321808</v>
      </c>
      <c r="AR24">
        <f t="shared" si="29"/>
        <v>0.16539162143781086</v>
      </c>
      <c r="AS24">
        <v>1689805018.5999999</v>
      </c>
      <c r="AT24">
        <v>399.96899999999999</v>
      </c>
      <c r="AU24">
        <v>407.52600000000001</v>
      </c>
      <c r="AV24">
        <v>14.1472</v>
      </c>
      <c r="AW24">
        <v>13.5444</v>
      </c>
      <c r="AX24">
        <v>402.76900000000001</v>
      </c>
      <c r="AY24">
        <v>14.5692</v>
      </c>
      <c r="AZ24">
        <v>400.02300000000002</v>
      </c>
      <c r="BA24">
        <v>101.16200000000001</v>
      </c>
      <c r="BB24">
        <v>3.8500399999999997E-2</v>
      </c>
      <c r="BC24">
        <v>18.9481</v>
      </c>
      <c r="BD24">
        <v>18.9893</v>
      </c>
      <c r="BE24">
        <v>999.9</v>
      </c>
      <c r="BF24">
        <v>0</v>
      </c>
      <c r="BG24">
        <v>0</v>
      </c>
      <c r="BH24">
        <v>10005.6</v>
      </c>
      <c r="BI24">
        <v>0</v>
      </c>
      <c r="BJ24">
        <v>154.65299999999999</v>
      </c>
      <c r="BK24">
        <v>-7.5571900000000003</v>
      </c>
      <c r="BL24">
        <v>405.709</v>
      </c>
      <c r="BM24">
        <v>413.12200000000001</v>
      </c>
      <c r="BN24">
        <v>0.60273500000000002</v>
      </c>
      <c r="BO24">
        <v>407.52600000000001</v>
      </c>
      <c r="BP24">
        <v>13.5444</v>
      </c>
      <c r="BQ24">
        <v>1.4311499999999999</v>
      </c>
      <c r="BR24">
        <v>1.37018</v>
      </c>
      <c r="BS24">
        <v>12.251799999999999</v>
      </c>
      <c r="BT24">
        <v>11.5916</v>
      </c>
      <c r="BU24">
        <v>749.89300000000003</v>
      </c>
      <c r="BV24">
        <v>0.89997000000000005</v>
      </c>
      <c r="BW24">
        <v>0.10002999999999999</v>
      </c>
      <c r="BX24">
        <v>0</v>
      </c>
      <c r="BY24">
        <v>2.6044</v>
      </c>
      <c r="BZ24">
        <v>0</v>
      </c>
      <c r="CA24">
        <v>3937.55</v>
      </c>
      <c r="CB24">
        <v>6082.55</v>
      </c>
      <c r="CC24">
        <v>36.936999999999998</v>
      </c>
      <c r="CD24">
        <v>38.686999999999998</v>
      </c>
      <c r="CE24">
        <v>38.561999999999998</v>
      </c>
      <c r="CF24">
        <v>34.186999999999998</v>
      </c>
      <c r="CG24">
        <v>36.061999999999998</v>
      </c>
      <c r="CH24">
        <v>674.88</v>
      </c>
      <c r="CI24">
        <v>75.010000000000005</v>
      </c>
      <c r="CJ24">
        <v>0</v>
      </c>
      <c r="CK24">
        <v>1689805032.3</v>
      </c>
      <c r="CL24">
        <v>0</v>
      </c>
      <c r="CM24">
        <v>1689804573.5999999</v>
      </c>
      <c r="CN24" t="s">
        <v>350</v>
      </c>
      <c r="CO24">
        <v>1689804573.5999999</v>
      </c>
      <c r="CP24">
        <v>1689804573.5999999</v>
      </c>
      <c r="CQ24">
        <v>41</v>
      </c>
      <c r="CR24">
        <v>6.3E-2</v>
      </c>
      <c r="CS24">
        <v>-3.0000000000000001E-3</v>
      </c>
      <c r="CT24">
        <v>-2.827</v>
      </c>
      <c r="CU24">
        <v>-0.42199999999999999</v>
      </c>
      <c r="CV24">
        <v>409</v>
      </c>
      <c r="CW24">
        <v>13</v>
      </c>
      <c r="CX24">
        <v>0.3</v>
      </c>
      <c r="CY24">
        <v>0.1</v>
      </c>
      <c r="CZ24">
        <v>9.7372659229169862</v>
      </c>
      <c r="DA24">
        <v>-0.35444891464076411</v>
      </c>
      <c r="DB24">
        <v>7.0112077858797417E-2</v>
      </c>
      <c r="DC24">
        <v>1</v>
      </c>
      <c r="DD24">
        <v>407.61253658536577</v>
      </c>
      <c r="DE24">
        <v>-0.23299651567924071</v>
      </c>
      <c r="DF24">
        <v>3.054792121861832E-2</v>
      </c>
      <c r="DG24">
        <v>-1</v>
      </c>
      <c r="DH24">
        <v>749.99158536585367</v>
      </c>
      <c r="DI24">
        <v>0.1538194635322227</v>
      </c>
      <c r="DJ24">
        <v>0.14901742828334941</v>
      </c>
      <c r="DK24">
        <v>1</v>
      </c>
      <c r="DL24">
        <v>2</v>
      </c>
      <c r="DM24">
        <v>2</v>
      </c>
      <c r="DN24" t="s">
        <v>351</v>
      </c>
      <c r="DO24">
        <v>2.6943100000000002</v>
      </c>
      <c r="DP24">
        <v>2.6601900000000001</v>
      </c>
      <c r="DQ24">
        <v>9.5395300000000002E-2</v>
      </c>
      <c r="DR24">
        <v>9.5815999999999998E-2</v>
      </c>
      <c r="DS24">
        <v>8.1263100000000005E-2</v>
      </c>
      <c r="DT24">
        <v>7.6296100000000006E-2</v>
      </c>
      <c r="DU24">
        <v>27372.5</v>
      </c>
      <c r="DV24">
        <v>30883.8</v>
      </c>
      <c r="DW24">
        <v>28473</v>
      </c>
      <c r="DX24">
        <v>32748.3</v>
      </c>
      <c r="DY24">
        <v>36362</v>
      </c>
      <c r="DZ24">
        <v>40905.699999999997</v>
      </c>
      <c r="EA24">
        <v>41783.9</v>
      </c>
      <c r="EB24">
        <v>47142.7</v>
      </c>
      <c r="EC24">
        <v>1.8183</v>
      </c>
      <c r="ED24">
        <v>2.2177699999999998</v>
      </c>
      <c r="EE24">
        <v>3.0539899999999998E-2</v>
      </c>
      <c r="EF24">
        <v>0</v>
      </c>
      <c r="EG24">
        <v>18.4831</v>
      </c>
      <c r="EH24">
        <v>999.9</v>
      </c>
      <c r="EI24">
        <v>47.5</v>
      </c>
      <c r="EJ24">
        <v>25.2</v>
      </c>
      <c r="EK24">
        <v>15.1088</v>
      </c>
      <c r="EL24">
        <v>63.0169</v>
      </c>
      <c r="EM24">
        <v>3.7219500000000001</v>
      </c>
      <c r="EN24">
        <v>1</v>
      </c>
      <c r="EO24">
        <v>-0.34803099999999998</v>
      </c>
      <c r="EP24">
        <v>2.3840699999999999</v>
      </c>
      <c r="EQ24">
        <v>20.2273</v>
      </c>
      <c r="ER24">
        <v>5.2286700000000002</v>
      </c>
      <c r="ES24">
        <v>12.0099</v>
      </c>
      <c r="ET24">
        <v>4.9897499999999999</v>
      </c>
      <c r="EU24">
        <v>3.3050000000000002</v>
      </c>
      <c r="EV24">
        <v>6735.3</v>
      </c>
      <c r="EW24">
        <v>9999</v>
      </c>
      <c r="EX24">
        <v>514.70000000000005</v>
      </c>
      <c r="EY24">
        <v>66.2</v>
      </c>
      <c r="EZ24">
        <v>1.8524799999999999</v>
      </c>
      <c r="FA24">
        <v>1.8614200000000001</v>
      </c>
      <c r="FB24">
        <v>1.8604499999999999</v>
      </c>
      <c r="FC24">
        <v>1.8564400000000001</v>
      </c>
      <c r="FD24">
        <v>1.8608199999999999</v>
      </c>
      <c r="FE24">
        <v>1.8571500000000001</v>
      </c>
      <c r="FF24">
        <v>1.8591899999999999</v>
      </c>
      <c r="FG24">
        <v>1.8620300000000001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-2.8</v>
      </c>
      <c r="FV24">
        <v>-0.42199999999999999</v>
      </c>
      <c r="FW24">
        <v>-1.3551912558684791</v>
      </c>
      <c r="FX24">
        <v>-4.0117494158234393E-3</v>
      </c>
      <c r="FY24">
        <v>1.087516141204025E-6</v>
      </c>
      <c r="FZ24">
        <v>-8.657206703991749E-11</v>
      </c>
      <c r="GA24">
        <v>-0.42202499999999971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7.4</v>
      </c>
      <c r="GJ24">
        <v>7.4</v>
      </c>
      <c r="GK24">
        <v>1.01196</v>
      </c>
      <c r="GL24">
        <v>2.36938</v>
      </c>
      <c r="GM24">
        <v>1.5942400000000001</v>
      </c>
      <c r="GN24">
        <v>2.3168899999999999</v>
      </c>
      <c r="GO24">
        <v>1.40015</v>
      </c>
      <c r="GP24">
        <v>2.3547400000000001</v>
      </c>
      <c r="GQ24">
        <v>28.0594</v>
      </c>
      <c r="GR24">
        <v>14.2721</v>
      </c>
      <c r="GS24">
        <v>18</v>
      </c>
      <c r="GT24">
        <v>415.66699999999997</v>
      </c>
      <c r="GU24">
        <v>632.62599999999998</v>
      </c>
      <c r="GV24">
        <v>16.379300000000001</v>
      </c>
      <c r="GW24">
        <v>22.5198</v>
      </c>
      <c r="GX24">
        <v>29.998200000000001</v>
      </c>
      <c r="GY24">
        <v>22.498999999999999</v>
      </c>
      <c r="GZ24">
        <v>22.450500000000002</v>
      </c>
      <c r="HA24">
        <v>20.310300000000002</v>
      </c>
      <c r="HB24">
        <v>0</v>
      </c>
      <c r="HC24">
        <v>-30</v>
      </c>
      <c r="HD24">
        <v>16.432200000000002</v>
      </c>
      <c r="HE24">
        <v>407.67700000000002</v>
      </c>
      <c r="HF24">
        <v>0</v>
      </c>
      <c r="HG24">
        <v>104.529</v>
      </c>
      <c r="HH24">
        <v>103.92100000000001</v>
      </c>
    </row>
    <row r="25" spans="1:216" x14ac:dyDescent="0.2">
      <c r="A25">
        <v>7</v>
      </c>
      <c r="B25">
        <v>1689805079.5</v>
      </c>
      <c r="C25">
        <v>363.40000009536737</v>
      </c>
      <c r="D25" t="s">
        <v>365</v>
      </c>
      <c r="E25" t="s">
        <v>366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1689805079.5</v>
      </c>
      <c r="M25">
        <f t="shared" si="0"/>
        <v>1.2525740511637419E-3</v>
      </c>
      <c r="N25">
        <f t="shared" si="1"/>
        <v>1.2525740511637418</v>
      </c>
      <c r="O25">
        <f t="shared" si="2"/>
        <v>11.142220749125851</v>
      </c>
      <c r="P25">
        <f t="shared" si="3"/>
        <v>399.971</v>
      </c>
      <c r="Q25">
        <f t="shared" si="4"/>
        <v>285.25700029166296</v>
      </c>
      <c r="R25">
        <f t="shared" si="5"/>
        <v>28.868778708994181</v>
      </c>
      <c r="S25">
        <f t="shared" si="6"/>
        <v>40.478145241691301</v>
      </c>
      <c r="T25">
        <f t="shared" si="7"/>
        <v>0.16450915060348406</v>
      </c>
      <c r="U25">
        <f t="shared" si="8"/>
        <v>4.0486983270117003</v>
      </c>
      <c r="V25">
        <f t="shared" si="9"/>
        <v>0.16088385406190442</v>
      </c>
      <c r="W25">
        <f t="shared" si="10"/>
        <v>0.10087147326999671</v>
      </c>
      <c r="X25">
        <f t="shared" si="11"/>
        <v>99.239060612315839</v>
      </c>
      <c r="Y25">
        <f t="shared" si="12"/>
        <v>19.124546625335981</v>
      </c>
      <c r="Z25">
        <f t="shared" si="13"/>
        <v>19.124546625335981</v>
      </c>
      <c r="AA25">
        <f t="shared" si="14"/>
        <v>2.2223777767674555</v>
      </c>
      <c r="AB25">
        <f t="shared" si="15"/>
        <v>65.975233026830253</v>
      </c>
      <c r="AC25">
        <f t="shared" si="16"/>
        <v>1.4487470156045901</v>
      </c>
      <c r="AD25">
        <f t="shared" si="17"/>
        <v>2.1958952612041944</v>
      </c>
      <c r="AE25">
        <f t="shared" si="18"/>
        <v>0.77363076116286544</v>
      </c>
      <c r="AF25">
        <f t="shared" si="19"/>
        <v>-55.238515656321013</v>
      </c>
      <c r="AG25">
        <f t="shared" si="20"/>
        <v>-41.940501861683721</v>
      </c>
      <c r="AH25">
        <f t="shared" si="21"/>
        <v>-2.0620778327188636</v>
      </c>
      <c r="AI25">
        <f t="shared" si="22"/>
        <v>-2.0347384077652464E-3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54826.43258330453</v>
      </c>
      <c r="AO25">
        <f t="shared" si="26"/>
        <v>600.03899999999999</v>
      </c>
      <c r="AP25">
        <f t="shared" si="27"/>
        <v>505.8321570011999</v>
      </c>
      <c r="AQ25">
        <f t="shared" si="28"/>
        <v>0.84299880007999461</v>
      </c>
      <c r="AR25">
        <f t="shared" si="29"/>
        <v>0.1653876841543897</v>
      </c>
      <c r="AS25">
        <v>1689805079.5</v>
      </c>
      <c r="AT25">
        <v>399.971</v>
      </c>
      <c r="AU25">
        <v>407.22300000000001</v>
      </c>
      <c r="AV25">
        <v>14.315300000000001</v>
      </c>
      <c r="AW25">
        <v>13.5463</v>
      </c>
      <c r="AX25">
        <v>402.77199999999999</v>
      </c>
      <c r="AY25">
        <v>14.737299999999999</v>
      </c>
      <c r="AZ25">
        <v>400.09500000000003</v>
      </c>
      <c r="BA25">
        <v>101.16500000000001</v>
      </c>
      <c r="BB25">
        <v>3.7700299999999999E-2</v>
      </c>
      <c r="BC25">
        <v>18.932400000000001</v>
      </c>
      <c r="BD25">
        <v>18.928999999999998</v>
      </c>
      <c r="BE25">
        <v>999.9</v>
      </c>
      <c r="BF25">
        <v>0</v>
      </c>
      <c r="BG25">
        <v>0</v>
      </c>
      <c r="BH25">
        <v>9972.5</v>
      </c>
      <c r="BI25">
        <v>0</v>
      </c>
      <c r="BJ25">
        <v>163.76300000000001</v>
      </c>
      <c r="BK25">
        <v>-7.2519499999999999</v>
      </c>
      <c r="BL25">
        <v>405.78</v>
      </c>
      <c r="BM25">
        <v>412.815</v>
      </c>
      <c r="BN25">
        <v>0.76900599999999997</v>
      </c>
      <c r="BO25">
        <v>407.22300000000001</v>
      </c>
      <c r="BP25">
        <v>13.5463</v>
      </c>
      <c r="BQ25">
        <v>1.44821</v>
      </c>
      <c r="BR25">
        <v>1.37042</v>
      </c>
      <c r="BS25">
        <v>12.4321</v>
      </c>
      <c r="BT25">
        <v>11.594200000000001</v>
      </c>
      <c r="BU25">
        <v>600.03899999999999</v>
      </c>
      <c r="BV25">
        <v>0.900034</v>
      </c>
      <c r="BW25">
        <v>9.9966299999999994E-2</v>
      </c>
      <c r="BX25">
        <v>0</v>
      </c>
      <c r="BY25">
        <v>2.7517</v>
      </c>
      <c r="BZ25">
        <v>0</v>
      </c>
      <c r="CA25">
        <v>3980.93</v>
      </c>
      <c r="CB25">
        <v>4867.1499999999996</v>
      </c>
      <c r="CC25">
        <v>36.75</v>
      </c>
      <c r="CD25">
        <v>39</v>
      </c>
      <c r="CE25">
        <v>38.561999999999998</v>
      </c>
      <c r="CF25">
        <v>34.311999999999998</v>
      </c>
      <c r="CG25">
        <v>35.875</v>
      </c>
      <c r="CH25">
        <v>540.05999999999995</v>
      </c>
      <c r="CI25">
        <v>59.98</v>
      </c>
      <c r="CJ25">
        <v>0</v>
      </c>
      <c r="CK25">
        <v>1689805092.9000001</v>
      </c>
      <c r="CL25">
        <v>0</v>
      </c>
      <c r="CM25">
        <v>1689804573.5999999</v>
      </c>
      <c r="CN25" t="s">
        <v>350</v>
      </c>
      <c r="CO25">
        <v>1689804573.5999999</v>
      </c>
      <c r="CP25">
        <v>1689804573.5999999</v>
      </c>
      <c r="CQ25">
        <v>41</v>
      </c>
      <c r="CR25">
        <v>6.3E-2</v>
      </c>
      <c r="CS25">
        <v>-3.0000000000000001E-3</v>
      </c>
      <c r="CT25">
        <v>-2.827</v>
      </c>
      <c r="CU25">
        <v>-0.42199999999999999</v>
      </c>
      <c r="CV25">
        <v>409</v>
      </c>
      <c r="CW25">
        <v>13</v>
      </c>
      <c r="CX25">
        <v>0.3</v>
      </c>
      <c r="CY25">
        <v>0.1</v>
      </c>
      <c r="CZ25">
        <v>9.1839575945168406</v>
      </c>
      <c r="DA25">
        <v>0.35695219488918412</v>
      </c>
      <c r="DB25">
        <v>5.9746332841048203E-2</v>
      </c>
      <c r="DC25">
        <v>1</v>
      </c>
      <c r="DD25">
        <v>407.19921951219521</v>
      </c>
      <c r="DE25">
        <v>0.14163763066106319</v>
      </c>
      <c r="DF25">
        <v>3.072578340116594E-2</v>
      </c>
      <c r="DG25">
        <v>-1</v>
      </c>
      <c r="DH25">
        <v>600.00290000000007</v>
      </c>
      <c r="DI25">
        <v>-3.4802835971876708E-2</v>
      </c>
      <c r="DJ25">
        <v>6.294076580404688E-2</v>
      </c>
      <c r="DK25">
        <v>1</v>
      </c>
      <c r="DL25">
        <v>2</v>
      </c>
      <c r="DM25">
        <v>2</v>
      </c>
      <c r="DN25" t="s">
        <v>351</v>
      </c>
      <c r="DO25">
        <v>2.6945600000000001</v>
      </c>
      <c r="DP25">
        <v>2.6591100000000001</v>
      </c>
      <c r="DQ25">
        <v>9.5403299999999996E-2</v>
      </c>
      <c r="DR25">
        <v>9.5767599999999994E-2</v>
      </c>
      <c r="DS25">
        <v>8.1961800000000001E-2</v>
      </c>
      <c r="DT25">
        <v>7.6308299999999996E-2</v>
      </c>
      <c r="DU25">
        <v>27374.400000000001</v>
      </c>
      <c r="DV25">
        <v>30886.9</v>
      </c>
      <c r="DW25">
        <v>28475.200000000001</v>
      </c>
      <c r="DX25">
        <v>32749.8</v>
      </c>
      <c r="DY25">
        <v>36336.699999999997</v>
      </c>
      <c r="DZ25">
        <v>40906.699999999997</v>
      </c>
      <c r="EA25">
        <v>41787.199999999997</v>
      </c>
      <c r="EB25">
        <v>47144.5</v>
      </c>
      <c r="EC25">
        <v>1.82</v>
      </c>
      <c r="ED25">
        <v>2.2178200000000001</v>
      </c>
      <c r="EE25">
        <v>3.4086400000000003E-2</v>
      </c>
      <c r="EF25">
        <v>0</v>
      </c>
      <c r="EG25">
        <v>18.363900000000001</v>
      </c>
      <c r="EH25">
        <v>999.9</v>
      </c>
      <c r="EI25">
        <v>47.4</v>
      </c>
      <c r="EJ25">
        <v>25.3</v>
      </c>
      <c r="EK25">
        <v>15.166600000000001</v>
      </c>
      <c r="EL25">
        <v>63.066899999999997</v>
      </c>
      <c r="EM25">
        <v>3.4334899999999999</v>
      </c>
      <c r="EN25">
        <v>1</v>
      </c>
      <c r="EO25">
        <v>-0.35486499999999999</v>
      </c>
      <c r="EP25">
        <v>0.98097500000000004</v>
      </c>
      <c r="EQ25">
        <v>20.2438</v>
      </c>
      <c r="ER25">
        <v>5.22912</v>
      </c>
      <c r="ES25">
        <v>12.0099</v>
      </c>
      <c r="ET25">
        <v>4.9896500000000001</v>
      </c>
      <c r="EU25">
        <v>3.3050000000000002</v>
      </c>
      <c r="EV25">
        <v>6736.7</v>
      </c>
      <c r="EW25">
        <v>9999</v>
      </c>
      <c r="EX25">
        <v>514.70000000000005</v>
      </c>
      <c r="EY25">
        <v>66.2</v>
      </c>
      <c r="EZ25">
        <v>1.8524499999999999</v>
      </c>
      <c r="FA25">
        <v>1.8614200000000001</v>
      </c>
      <c r="FB25">
        <v>1.86042</v>
      </c>
      <c r="FC25">
        <v>1.8564400000000001</v>
      </c>
      <c r="FD25">
        <v>1.8608100000000001</v>
      </c>
      <c r="FE25">
        <v>1.8571500000000001</v>
      </c>
      <c r="FF25">
        <v>1.8591800000000001</v>
      </c>
      <c r="FG25">
        <v>1.8620300000000001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-2.8010000000000002</v>
      </c>
      <c r="FV25">
        <v>-0.42199999999999999</v>
      </c>
      <c r="FW25">
        <v>-1.3551912558684791</v>
      </c>
      <c r="FX25">
        <v>-4.0117494158234393E-3</v>
      </c>
      <c r="FY25">
        <v>1.087516141204025E-6</v>
      </c>
      <c r="FZ25">
        <v>-8.657206703991749E-11</v>
      </c>
      <c r="GA25">
        <v>-0.42202499999999971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8.4</v>
      </c>
      <c r="GJ25">
        <v>8.4</v>
      </c>
      <c r="GK25">
        <v>1.01074</v>
      </c>
      <c r="GL25">
        <v>2.3718300000000001</v>
      </c>
      <c r="GM25">
        <v>1.5942400000000001</v>
      </c>
      <c r="GN25">
        <v>2.31812</v>
      </c>
      <c r="GO25">
        <v>1.40015</v>
      </c>
      <c r="GP25">
        <v>2.2875999999999999</v>
      </c>
      <c r="GQ25">
        <v>28.0594</v>
      </c>
      <c r="GR25">
        <v>14.263400000000001</v>
      </c>
      <c r="GS25">
        <v>18</v>
      </c>
      <c r="GT25">
        <v>416.49799999999999</v>
      </c>
      <c r="GU25">
        <v>632.54399999999998</v>
      </c>
      <c r="GV25">
        <v>17.3566</v>
      </c>
      <c r="GW25">
        <v>22.495000000000001</v>
      </c>
      <c r="GX25">
        <v>29.9999</v>
      </c>
      <c r="GY25">
        <v>22.4877</v>
      </c>
      <c r="GZ25">
        <v>22.440999999999999</v>
      </c>
      <c r="HA25">
        <v>20.296399999999998</v>
      </c>
      <c r="HB25">
        <v>0</v>
      </c>
      <c r="HC25">
        <v>-30</v>
      </c>
      <c r="HD25">
        <v>17.373000000000001</v>
      </c>
      <c r="HE25">
        <v>407.31099999999998</v>
      </c>
      <c r="HF25">
        <v>0</v>
      </c>
      <c r="HG25">
        <v>104.53700000000001</v>
      </c>
      <c r="HH25">
        <v>103.926</v>
      </c>
    </row>
    <row r="26" spans="1:216" x14ac:dyDescent="0.2">
      <c r="A26">
        <v>8</v>
      </c>
      <c r="B26">
        <v>1689805140</v>
      </c>
      <c r="C26">
        <v>423.90000009536737</v>
      </c>
      <c r="D26" t="s">
        <v>367</v>
      </c>
      <c r="E26" t="s">
        <v>368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1689805140</v>
      </c>
      <c r="M26">
        <f t="shared" si="0"/>
        <v>1.0941294128545393E-3</v>
      </c>
      <c r="N26">
        <f t="shared" si="1"/>
        <v>1.0941294128545394</v>
      </c>
      <c r="O26">
        <f t="shared" si="2"/>
        <v>10.686963265442831</v>
      </c>
      <c r="P26">
        <f t="shared" si="3"/>
        <v>399.92599999999999</v>
      </c>
      <c r="Q26">
        <f t="shared" si="4"/>
        <v>272.58445738464491</v>
      </c>
      <c r="R26">
        <f t="shared" si="5"/>
        <v>27.584884870645293</v>
      </c>
      <c r="S26">
        <f t="shared" si="6"/>
        <v>40.471539619775598</v>
      </c>
      <c r="T26">
        <f t="shared" si="7"/>
        <v>0.1411985543317581</v>
      </c>
      <c r="U26">
        <f t="shared" si="8"/>
        <v>4.0542954952296206</v>
      </c>
      <c r="V26">
        <f t="shared" si="9"/>
        <v>0.13852246823908573</v>
      </c>
      <c r="W26">
        <f t="shared" si="10"/>
        <v>8.6812753908387247E-2</v>
      </c>
      <c r="X26">
        <f t="shared" si="11"/>
        <v>82.698878223010624</v>
      </c>
      <c r="Y26">
        <f t="shared" si="12"/>
        <v>19.13762853942761</v>
      </c>
      <c r="Z26">
        <f t="shared" si="13"/>
        <v>19.13762853942761</v>
      </c>
      <c r="AA26">
        <f t="shared" si="14"/>
        <v>2.2241909220347087</v>
      </c>
      <c r="AB26">
        <f t="shared" si="15"/>
        <v>65.322335345591128</v>
      </c>
      <c r="AC26">
        <f t="shared" si="16"/>
        <v>1.4393431664008598</v>
      </c>
      <c r="AD26">
        <f t="shared" si="17"/>
        <v>2.2034471957959583</v>
      </c>
      <c r="AE26">
        <f t="shared" si="18"/>
        <v>0.7848477556338489</v>
      </c>
      <c r="AF26">
        <f t="shared" si="19"/>
        <v>-48.251107106885186</v>
      </c>
      <c r="AG26">
        <f t="shared" si="20"/>
        <v>-32.836229857061319</v>
      </c>
      <c r="AH26">
        <f t="shared" si="21"/>
        <v>-1.6127854011450118</v>
      </c>
      <c r="AI26">
        <f t="shared" si="22"/>
        <v>-1.244142080899735E-3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54918.874102583308</v>
      </c>
      <c r="AO26">
        <f t="shared" si="26"/>
        <v>500.02800000000002</v>
      </c>
      <c r="AP26">
        <f t="shared" si="27"/>
        <v>421.52321400155984</v>
      </c>
      <c r="AQ26">
        <f t="shared" si="28"/>
        <v>0.84299922004679706</v>
      </c>
      <c r="AR26">
        <f t="shared" si="29"/>
        <v>0.16538849469031858</v>
      </c>
      <c r="AS26">
        <v>1689805140</v>
      </c>
      <c r="AT26">
        <v>399.92599999999999</v>
      </c>
      <c r="AU26">
        <v>406.85300000000001</v>
      </c>
      <c r="AV26">
        <v>14.223100000000001</v>
      </c>
      <c r="AW26">
        <v>13.551500000000001</v>
      </c>
      <c r="AX26">
        <v>402.726</v>
      </c>
      <c r="AY26">
        <v>14.645200000000001</v>
      </c>
      <c r="AZ26">
        <v>400.20699999999999</v>
      </c>
      <c r="BA26">
        <v>101.16</v>
      </c>
      <c r="BB26">
        <v>3.7570600000000003E-2</v>
      </c>
      <c r="BC26">
        <v>18.987400000000001</v>
      </c>
      <c r="BD26">
        <v>18.9618</v>
      </c>
      <c r="BE26">
        <v>999.9</v>
      </c>
      <c r="BF26">
        <v>0</v>
      </c>
      <c r="BG26">
        <v>0</v>
      </c>
      <c r="BH26">
        <v>9992.5</v>
      </c>
      <c r="BI26">
        <v>0</v>
      </c>
      <c r="BJ26">
        <v>160.04400000000001</v>
      </c>
      <c r="BK26">
        <v>-6.9269999999999996</v>
      </c>
      <c r="BL26">
        <v>405.69600000000003</v>
      </c>
      <c r="BM26">
        <v>412.44200000000001</v>
      </c>
      <c r="BN26">
        <v>0.671651</v>
      </c>
      <c r="BO26">
        <v>406.85300000000001</v>
      </c>
      <c r="BP26">
        <v>13.551500000000001</v>
      </c>
      <c r="BQ26">
        <v>1.4388099999999999</v>
      </c>
      <c r="BR26">
        <v>1.37087</v>
      </c>
      <c r="BS26">
        <v>12.333</v>
      </c>
      <c r="BT26">
        <v>11.5992</v>
      </c>
      <c r="BU26">
        <v>500.02800000000002</v>
      </c>
      <c r="BV26">
        <v>0.90002199999999999</v>
      </c>
      <c r="BW26">
        <v>9.99781E-2</v>
      </c>
      <c r="BX26">
        <v>0</v>
      </c>
      <c r="BY26">
        <v>2.3908999999999998</v>
      </c>
      <c r="BZ26">
        <v>0</v>
      </c>
      <c r="CA26">
        <v>3534.76</v>
      </c>
      <c r="CB26">
        <v>4055.91</v>
      </c>
      <c r="CC26">
        <v>36.5</v>
      </c>
      <c r="CD26">
        <v>39.125</v>
      </c>
      <c r="CE26">
        <v>38.5</v>
      </c>
      <c r="CF26">
        <v>34.311999999999998</v>
      </c>
      <c r="CG26">
        <v>35.811999999999998</v>
      </c>
      <c r="CH26">
        <v>450.04</v>
      </c>
      <c r="CI26">
        <v>49.99</v>
      </c>
      <c r="CJ26">
        <v>0</v>
      </c>
      <c r="CK26">
        <v>1689805153.5</v>
      </c>
      <c r="CL26">
        <v>0</v>
      </c>
      <c r="CM26">
        <v>1689804573.5999999</v>
      </c>
      <c r="CN26" t="s">
        <v>350</v>
      </c>
      <c r="CO26">
        <v>1689804573.5999999</v>
      </c>
      <c r="CP26">
        <v>1689804573.5999999</v>
      </c>
      <c r="CQ26">
        <v>41</v>
      </c>
      <c r="CR26">
        <v>6.3E-2</v>
      </c>
      <c r="CS26">
        <v>-3.0000000000000001E-3</v>
      </c>
      <c r="CT26">
        <v>-2.827</v>
      </c>
      <c r="CU26">
        <v>-0.42199999999999999</v>
      </c>
      <c r="CV26">
        <v>409</v>
      </c>
      <c r="CW26">
        <v>13</v>
      </c>
      <c r="CX26">
        <v>0.3</v>
      </c>
      <c r="CY26">
        <v>0.1</v>
      </c>
      <c r="CZ26">
        <v>8.7047616207989584</v>
      </c>
      <c r="DA26">
        <v>0.67336423655029132</v>
      </c>
      <c r="DB26">
        <v>8.3862496704664558E-2</v>
      </c>
      <c r="DC26">
        <v>1</v>
      </c>
      <c r="DD26">
        <v>406.78458536585367</v>
      </c>
      <c r="DE26">
        <v>0.32606968641179279</v>
      </c>
      <c r="DF26">
        <v>4.0461348982102539E-2</v>
      </c>
      <c r="DG26">
        <v>-1</v>
      </c>
      <c r="DH26">
        <v>499.98658536585361</v>
      </c>
      <c r="DI26">
        <v>-0.28502493794009898</v>
      </c>
      <c r="DJ26">
        <v>0.1127593975554142</v>
      </c>
      <c r="DK26">
        <v>1</v>
      </c>
      <c r="DL26">
        <v>2</v>
      </c>
      <c r="DM26">
        <v>2</v>
      </c>
      <c r="DN26" t="s">
        <v>351</v>
      </c>
      <c r="DO26">
        <v>2.69495</v>
      </c>
      <c r="DP26">
        <v>2.65916</v>
      </c>
      <c r="DQ26">
        <v>9.5394400000000004E-2</v>
      </c>
      <c r="DR26">
        <v>9.5700499999999994E-2</v>
      </c>
      <c r="DS26">
        <v>8.1581899999999999E-2</v>
      </c>
      <c r="DT26">
        <v>7.6328900000000005E-2</v>
      </c>
      <c r="DU26">
        <v>27374.799999999999</v>
      </c>
      <c r="DV26">
        <v>30891.3</v>
      </c>
      <c r="DW26">
        <v>28475.200000000001</v>
      </c>
      <c r="DX26">
        <v>32751.9</v>
      </c>
      <c r="DY26">
        <v>36352.1</v>
      </c>
      <c r="DZ26">
        <v>40908.6</v>
      </c>
      <c r="EA26">
        <v>41787.300000000003</v>
      </c>
      <c r="EB26">
        <v>47147.7</v>
      </c>
      <c r="EC26">
        <v>1.8201000000000001</v>
      </c>
      <c r="ED26">
        <v>2.2180499999999999</v>
      </c>
      <c r="EE26">
        <v>3.4578100000000001E-2</v>
      </c>
      <c r="EF26">
        <v>0</v>
      </c>
      <c r="EG26">
        <v>18.3886</v>
      </c>
      <c r="EH26">
        <v>999.9</v>
      </c>
      <c r="EI26">
        <v>47.3</v>
      </c>
      <c r="EJ26">
        <v>25.3</v>
      </c>
      <c r="EK26">
        <v>15.133699999999999</v>
      </c>
      <c r="EL26">
        <v>63.506900000000002</v>
      </c>
      <c r="EM26">
        <v>3.5817299999999999</v>
      </c>
      <c r="EN26">
        <v>1</v>
      </c>
      <c r="EO26">
        <v>-0.355711</v>
      </c>
      <c r="EP26">
        <v>1.69269</v>
      </c>
      <c r="EQ26">
        <v>20.239000000000001</v>
      </c>
      <c r="ER26">
        <v>5.2276199999999999</v>
      </c>
      <c r="ES26">
        <v>12.0099</v>
      </c>
      <c r="ET26">
        <v>4.9901999999999997</v>
      </c>
      <c r="EU26">
        <v>3.3050000000000002</v>
      </c>
      <c r="EV26">
        <v>6738.1</v>
      </c>
      <c r="EW26">
        <v>9999</v>
      </c>
      <c r="EX26">
        <v>514.70000000000005</v>
      </c>
      <c r="EY26">
        <v>66.2</v>
      </c>
      <c r="EZ26">
        <v>1.8525199999999999</v>
      </c>
      <c r="FA26">
        <v>1.8614299999999999</v>
      </c>
      <c r="FB26">
        <v>1.8604700000000001</v>
      </c>
      <c r="FC26">
        <v>1.8564499999999999</v>
      </c>
      <c r="FD26">
        <v>1.8608100000000001</v>
      </c>
      <c r="FE26">
        <v>1.8571500000000001</v>
      </c>
      <c r="FF26">
        <v>1.85921</v>
      </c>
      <c r="FG26">
        <v>1.86208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-2.8</v>
      </c>
      <c r="FV26">
        <v>-0.42209999999999998</v>
      </c>
      <c r="FW26">
        <v>-1.3551912558684791</v>
      </c>
      <c r="FX26">
        <v>-4.0117494158234393E-3</v>
      </c>
      <c r="FY26">
        <v>1.087516141204025E-6</v>
      </c>
      <c r="FZ26">
        <v>-8.657206703991749E-11</v>
      </c>
      <c r="GA26">
        <v>-0.42202499999999971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9.4</v>
      </c>
      <c r="GJ26">
        <v>9.4</v>
      </c>
      <c r="GK26">
        <v>1.01074</v>
      </c>
      <c r="GL26">
        <v>2.36816</v>
      </c>
      <c r="GM26">
        <v>1.5942400000000001</v>
      </c>
      <c r="GN26">
        <v>2.31812</v>
      </c>
      <c r="GO26">
        <v>1.40015</v>
      </c>
      <c r="GP26">
        <v>2.34131</v>
      </c>
      <c r="GQ26">
        <v>28.080300000000001</v>
      </c>
      <c r="GR26">
        <v>14.263400000000001</v>
      </c>
      <c r="GS26">
        <v>18</v>
      </c>
      <c r="GT26">
        <v>416.411</v>
      </c>
      <c r="GU26">
        <v>632.56500000000005</v>
      </c>
      <c r="GV26">
        <v>16.918500000000002</v>
      </c>
      <c r="GW26">
        <v>22.466799999999999</v>
      </c>
      <c r="GX26">
        <v>29.999700000000001</v>
      </c>
      <c r="GY26">
        <v>22.4697</v>
      </c>
      <c r="GZ26">
        <v>22.428000000000001</v>
      </c>
      <c r="HA26">
        <v>20.280100000000001</v>
      </c>
      <c r="HB26">
        <v>0</v>
      </c>
      <c r="HC26">
        <v>-30</v>
      </c>
      <c r="HD26">
        <v>16.926400000000001</v>
      </c>
      <c r="HE26">
        <v>406.83300000000003</v>
      </c>
      <c r="HF26">
        <v>0</v>
      </c>
      <c r="HG26">
        <v>104.53700000000001</v>
      </c>
      <c r="HH26">
        <v>103.932</v>
      </c>
    </row>
    <row r="27" spans="1:216" x14ac:dyDescent="0.2">
      <c r="A27">
        <v>9</v>
      </c>
      <c r="B27">
        <v>1689805200.5</v>
      </c>
      <c r="C27">
        <v>484.40000009536737</v>
      </c>
      <c r="D27" t="s">
        <v>369</v>
      </c>
      <c r="E27" t="s">
        <v>370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1689805200.5</v>
      </c>
      <c r="M27">
        <f t="shared" si="0"/>
        <v>1.1549979556451373E-3</v>
      </c>
      <c r="N27">
        <f t="shared" si="1"/>
        <v>1.1549979556451373</v>
      </c>
      <c r="O27">
        <f t="shared" si="2"/>
        <v>9.2775308472560951</v>
      </c>
      <c r="P27">
        <f t="shared" si="3"/>
        <v>399.93900000000002</v>
      </c>
      <c r="Q27">
        <f t="shared" si="4"/>
        <v>297.10876312672838</v>
      </c>
      <c r="R27">
        <f t="shared" si="5"/>
        <v>30.067748384659005</v>
      </c>
      <c r="S27">
        <f t="shared" si="6"/>
        <v>40.474286569874408</v>
      </c>
      <c r="T27">
        <f t="shared" si="7"/>
        <v>0.15332606807928886</v>
      </c>
      <c r="U27">
        <f t="shared" si="8"/>
        <v>4.0513621300916611</v>
      </c>
      <c r="V27">
        <f t="shared" si="9"/>
        <v>0.1501738394534099</v>
      </c>
      <c r="W27">
        <f t="shared" si="10"/>
        <v>9.4136467174388089E-2</v>
      </c>
      <c r="X27">
        <f t="shared" si="11"/>
        <v>62.032835609536889</v>
      </c>
      <c r="Y27">
        <f t="shared" si="12"/>
        <v>19.022430169598152</v>
      </c>
      <c r="Z27">
        <f t="shared" si="13"/>
        <v>19.022430169598152</v>
      </c>
      <c r="AA27">
        <f t="shared" si="14"/>
        <v>2.208268975945689</v>
      </c>
      <c r="AB27">
        <f t="shared" si="15"/>
        <v>65.587071616326668</v>
      </c>
      <c r="AC27">
        <f t="shared" si="16"/>
        <v>1.4439683628376803</v>
      </c>
      <c r="AD27">
        <f t="shared" si="17"/>
        <v>2.2016051750025558</v>
      </c>
      <c r="AE27">
        <f t="shared" si="18"/>
        <v>0.76430061310800879</v>
      </c>
      <c r="AF27">
        <f t="shared" si="19"/>
        <v>-50.935409843950552</v>
      </c>
      <c r="AG27">
        <f t="shared" si="20"/>
        <v>-10.577974055803368</v>
      </c>
      <c r="AH27">
        <f t="shared" si="21"/>
        <v>-0.51958096743776105</v>
      </c>
      <c r="AI27">
        <f t="shared" si="22"/>
        <v>-1.2925765479288032E-4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54867.560253353622</v>
      </c>
      <c r="AO27">
        <f t="shared" si="26"/>
        <v>375.06900000000002</v>
      </c>
      <c r="AP27">
        <f t="shared" si="27"/>
        <v>316.18325699976003</v>
      </c>
      <c r="AQ27">
        <f t="shared" si="28"/>
        <v>0.84300023995520834</v>
      </c>
      <c r="AR27">
        <f t="shared" si="29"/>
        <v>0.16539046311355213</v>
      </c>
      <c r="AS27">
        <v>1689805200.5</v>
      </c>
      <c r="AT27">
        <v>399.93900000000002</v>
      </c>
      <c r="AU27">
        <v>406.005</v>
      </c>
      <c r="AV27">
        <v>14.2683</v>
      </c>
      <c r="AW27">
        <v>13.559200000000001</v>
      </c>
      <c r="AX27">
        <v>402.73899999999998</v>
      </c>
      <c r="AY27">
        <v>14.690300000000001</v>
      </c>
      <c r="AZ27">
        <v>400.11099999999999</v>
      </c>
      <c r="BA27">
        <v>101.164</v>
      </c>
      <c r="BB27">
        <v>3.7149599999999998E-2</v>
      </c>
      <c r="BC27">
        <v>18.974</v>
      </c>
      <c r="BD27">
        <v>18.93</v>
      </c>
      <c r="BE27">
        <v>999.9</v>
      </c>
      <c r="BF27">
        <v>0</v>
      </c>
      <c r="BG27">
        <v>0</v>
      </c>
      <c r="BH27">
        <v>9981.8799999999992</v>
      </c>
      <c r="BI27">
        <v>0</v>
      </c>
      <c r="BJ27">
        <v>150.61199999999999</v>
      </c>
      <c r="BK27">
        <v>-6.0661899999999997</v>
      </c>
      <c r="BL27">
        <v>405.72800000000001</v>
      </c>
      <c r="BM27">
        <v>411.58600000000001</v>
      </c>
      <c r="BN27">
        <v>0.70908700000000002</v>
      </c>
      <c r="BO27">
        <v>406.005</v>
      </c>
      <c r="BP27">
        <v>13.559200000000001</v>
      </c>
      <c r="BQ27">
        <v>1.44343</v>
      </c>
      <c r="BR27">
        <v>1.3716999999999999</v>
      </c>
      <c r="BS27">
        <v>12.3817</v>
      </c>
      <c r="BT27">
        <v>11.6083</v>
      </c>
      <c r="BU27">
        <v>375.06900000000002</v>
      </c>
      <c r="BV27">
        <v>0.9</v>
      </c>
      <c r="BW27">
        <v>0.1</v>
      </c>
      <c r="BX27">
        <v>0</v>
      </c>
      <c r="BY27">
        <v>2.4817</v>
      </c>
      <c r="BZ27">
        <v>0</v>
      </c>
      <c r="CA27">
        <v>3139.61</v>
      </c>
      <c r="CB27">
        <v>3042.3</v>
      </c>
      <c r="CC27">
        <v>36.25</v>
      </c>
      <c r="CD27">
        <v>39.125</v>
      </c>
      <c r="CE27">
        <v>38.375</v>
      </c>
      <c r="CF27">
        <v>34.186999999999998</v>
      </c>
      <c r="CG27">
        <v>35.561999999999998</v>
      </c>
      <c r="CH27">
        <v>337.56</v>
      </c>
      <c r="CI27">
        <v>37.51</v>
      </c>
      <c r="CJ27">
        <v>0</v>
      </c>
      <c r="CK27">
        <v>1689805214.0999999</v>
      </c>
      <c r="CL27">
        <v>0</v>
      </c>
      <c r="CM27">
        <v>1689804573.5999999</v>
      </c>
      <c r="CN27" t="s">
        <v>350</v>
      </c>
      <c r="CO27">
        <v>1689804573.5999999</v>
      </c>
      <c r="CP27">
        <v>1689804573.5999999</v>
      </c>
      <c r="CQ27">
        <v>41</v>
      </c>
      <c r="CR27">
        <v>6.3E-2</v>
      </c>
      <c r="CS27">
        <v>-3.0000000000000001E-3</v>
      </c>
      <c r="CT27">
        <v>-2.827</v>
      </c>
      <c r="CU27">
        <v>-0.42199999999999999</v>
      </c>
      <c r="CV27">
        <v>409</v>
      </c>
      <c r="CW27">
        <v>13</v>
      </c>
      <c r="CX27">
        <v>0.3</v>
      </c>
      <c r="CY27">
        <v>0.1</v>
      </c>
      <c r="CZ27">
        <v>7.5094165022190884</v>
      </c>
      <c r="DA27">
        <v>0.73766893797480615</v>
      </c>
      <c r="DB27">
        <v>8.6890346843437896E-2</v>
      </c>
      <c r="DC27">
        <v>1</v>
      </c>
      <c r="DD27">
        <v>405.94785365853659</v>
      </c>
      <c r="DE27">
        <v>0.15441114982597001</v>
      </c>
      <c r="DF27">
        <v>3.072899717047373E-2</v>
      </c>
      <c r="DG27">
        <v>-1</v>
      </c>
      <c r="DH27">
        <v>374.99937499999999</v>
      </c>
      <c r="DI27">
        <v>0.25984405032300251</v>
      </c>
      <c r="DJ27">
        <v>0.1290415993972473</v>
      </c>
      <c r="DK27">
        <v>1</v>
      </c>
      <c r="DL27">
        <v>2</v>
      </c>
      <c r="DM27">
        <v>2</v>
      </c>
      <c r="DN27" t="s">
        <v>351</v>
      </c>
      <c r="DO27">
        <v>2.69469</v>
      </c>
      <c r="DP27">
        <v>2.6586400000000001</v>
      </c>
      <c r="DQ27">
        <v>9.5404100000000006E-2</v>
      </c>
      <c r="DR27">
        <v>9.5555299999999996E-2</v>
      </c>
      <c r="DS27">
        <v>8.1773799999999994E-2</v>
      </c>
      <c r="DT27">
        <v>7.63654E-2</v>
      </c>
      <c r="DU27">
        <v>27376</v>
      </c>
      <c r="DV27">
        <v>30896.9</v>
      </c>
      <c r="DW27">
        <v>28476.7</v>
      </c>
      <c r="DX27">
        <v>32752.400000000001</v>
      </c>
      <c r="DY27">
        <v>36346.300000000003</v>
      </c>
      <c r="DZ27">
        <v>40907.699999999997</v>
      </c>
      <c r="EA27">
        <v>41789.599999999999</v>
      </c>
      <c r="EB27">
        <v>47148.5</v>
      </c>
      <c r="EC27">
        <v>1.82023</v>
      </c>
      <c r="ED27">
        <v>2.2186300000000001</v>
      </c>
      <c r="EE27">
        <v>3.2700600000000003E-2</v>
      </c>
      <c r="EF27">
        <v>0</v>
      </c>
      <c r="EG27">
        <v>18.387899999999998</v>
      </c>
      <c r="EH27">
        <v>999.9</v>
      </c>
      <c r="EI27">
        <v>47.3</v>
      </c>
      <c r="EJ27">
        <v>25.3</v>
      </c>
      <c r="EK27">
        <v>15.1355</v>
      </c>
      <c r="EL27">
        <v>63.146900000000002</v>
      </c>
      <c r="EM27">
        <v>3.6538499999999998</v>
      </c>
      <c r="EN27">
        <v>1</v>
      </c>
      <c r="EO27">
        <v>-0.35843000000000003</v>
      </c>
      <c r="EP27">
        <v>1.3790199999999999</v>
      </c>
      <c r="EQ27">
        <v>20.242599999999999</v>
      </c>
      <c r="ER27">
        <v>5.2256799999999997</v>
      </c>
      <c r="ES27">
        <v>12.0099</v>
      </c>
      <c r="ET27">
        <v>4.9897</v>
      </c>
      <c r="EU27">
        <v>3.3050000000000002</v>
      </c>
      <c r="EV27">
        <v>6739.6</v>
      </c>
      <c r="EW27">
        <v>9999</v>
      </c>
      <c r="EX27">
        <v>514.70000000000005</v>
      </c>
      <c r="EY27">
        <v>66.2</v>
      </c>
      <c r="EZ27">
        <v>1.8525499999999999</v>
      </c>
      <c r="FA27">
        <v>1.8614900000000001</v>
      </c>
      <c r="FB27">
        <v>1.86049</v>
      </c>
      <c r="FC27">
        <v>1.8565199999999999</v>
      </c>
      <c r="FD27">
        <v>1.86084</v>
      </c>
      <c r="FE27">
        <v>1.8571500000000001</v>
      </c>
      <c r="FF27">
        <v>1.8592599999999999</v>
      </c>
      <c r="FG27">
        <v>1.86206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-2.8</v>
      </c>
      <c r="FV27">
        <v>-0.42199999999999999</v>
      </c>
      <c r="FW27">
        <v>-1.3551912558684791</v>
      </c>
      <c r="FX27">
        <v>-4.0117494158234393E-3</v>
      </c>
      <c r="FY27">
        <v>1.087516141204025E-6</v>
      </c>
      <c r="FZ27">
        <v>-8.657206703991749E-11</v>
      </c>
      <c r="GA27">
        <v>-0.42202499999999971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10.4</v>
      </c>
      <c r="GJ27">
        <v>10.4</v>
      </c>
      <c r="GK27">
        <v>1.0083</v>
      </c>
      <c r="GL27">
        <v>2.3730500000000001</v>
      </c>
      <c r="GM27">
        <v>1.5942400000000001</v>
      </c>
      <c r="GN27">
        <v>2.3168899999999999</v>
      </c>
      <c r="GO27">
        <v>1.40015</v>
      </c>
      <c r="GP27">
        <v>2.33765</v>
      </c>
      <c r="GQ27">
        <v>28.080300000000001</v>
      </c>
      <c r="GR27">
        <v>14.2546</v>
      </c>
      <c r="GS27">
        <v>18</v>
      </c>
      <c r="GT27">
        <v>416.34899999999999</v>
      </c>
      <c r="GU27">
        <v>632.88699999999994</v>
      </c>
      <c r="GV27">
        <v>17.229299999999999</v>
      </c>
      <c r="GW27">
        <v>22.443899999999999</v>
      </c>
      <c r="GX27">
        <v>30</v>
      </c>
      <c r="GY27">
        <v>22.453499999999998</v>
      </c>
      <c r="GZ27">
        <v>22.415500000000002</v>
      </c>
      <c r="HA27">
        <v>20.250399999999999</v>
      </c>
      <c r="HB27">
        <v>0</v>
      </c>
      <c r="HC27">
        <v>-30</v>
      </c>
      <c r="HD27">
        <v>17.2319</v>
      </c>
      <c r="HE27">
        <v>406.05599999999998</v>
      </c>
      <c r="HF27">
        <v>0</v>
      </c>
      <c r="HG27">
        <v>104.54300000000001</v>
      </c>
      <c r="HH27">
        <v>103.934</v>
      </c>
    </row>
    <row r="28" spans="1:216" x14ac:dyDescent="0.2">
      <c r="A28">
        <v>10</v>
      </c>
      <c r="B28">
        <v>1689805261</v>
      </c>
      <c r="C28">
        <v>544.90000009536743</v>
      </c>
      <c r="D28" t="s">
        <v>371</v>
      </c>
      <c r="E28" t="s">
        <v>372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1689805261</v>
      </c>
      <c r="M28">
        <f t="shared" si="0"/>
        <v>1.1383854301096397E-3</v>
      </c>
      <c r="N28">
        <f t="shared" si="1"/>
        <v>1.1383854301096397</v>
      </c>
      <c r="O28">
        <f t="shared" si="2"/>
        <v>6.915471475513522</v>
      </c>
      <c r="P28">
        <f t="shared" si="3"/>
        <v>399.99799999999999</v>
      </c>
      <c r="Q28">
        <f t="shared" si="4"/>
        <v>322.01013731267165</v>
      </c>
      <c r="R28">
        <f t="shared" si="5"/>
        <v>32.58650887557333</v>
      </c>
      <c r="S28">
        <f t="shared" si="6"/>
        <v>40.478658485695597</v>
      </c>
      <c r="T28">
        <f t="shared" si="7"/>
        <v>0.15299806041631919</v>
      </c>
      <c r="U28">
        <f t="shared" si="8"/>
        <v>4.0627224453053961</v>
      </c>
      <c r="V28">
        <f t="shared" si="9"/>
        <v>0.14986773918899918</v>
      </c>
      <c r="W28">
        <f t="shared" si="10"/>
        <v>9.3943249565071246E-2</v>
      </c>
      <c r="X28">
        <f t="shared" si="11"/>
        <v>41.375401070829</v>
      </c>
      <c r="Y28">
        <f t="shared" si="12"/>
        <v>18.944379298049839</v>
      </c>
      <c r="Z28">
        <f t="shared" si="13"/>
        <v>18.944379298049839</v>
      </c>
      <c r="AA28">
        <f t="shared" si="14"/>
        <v>2.1975381776094465</v>
      </c>
      <c r="AB28">
        <f t="shared" si="15"/>
        <v>65.492422771834654</v>
      </c>
      <c r="AC28">
        <f t="shared" si="16"/>
        <v>1.44267672147842</v>
      </c>
      <c r="AD28">
        <f t="shared" si="17"/>
        <v>2.202814708053296</v>
      </c>
      <c r="AE28">
        <f t="shared" si="18"/>
        <v>0.75486145613102651</v>
      </c>
      <c r="AF28">
        <f t="shared" si="19"/>
        <v>-50.202797467835111</v>
      </c>
      <c r="AG28">
        <f t="shared" si="20"/>
        <v>8.4152668485353175</v>
      </c>
      <c r="AH28">
        <f t="shared" si="21"/>
        <v>0.41204821019896692</v>
      </c>
      <c r="AI28">
        <f t="shared" si="22"/>
        <v>-8.1338271826325581E-5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55074.682806892059</v>
      </c>
      <c r="AO28">
        <f t="shared" si="26"/>
        <v>250.17500000000001</v>
      </c>
      <c r="AP28">
        <f t="shared" si="27"/>
        <v>210.89698501079224</v>
      </c>
      <c r="AQ28">
        <f t="shared" si="28"/>
        <v>0.84299784155408108</v>
      </c>
      <c r="AR28">
        <f t="shared" si="29"/>
        <v>0.16538583419937644</v>
      </c>
      <c r="AS28">
        <v>1689805261</v>
      </c>
      <c r="AT28">
        <v>399.99799999999999</v>
      </c>
      <c r="AU28">
        <v>404.59</v>
      </c>
      <c r="AV28">
        <v>14.2561</v>
      </c>
      <c r="AW28">
        <v>13.557</v>
      </c>
      <c r="AX28">
        <v>402.798</v>
      </c>
      <c r="AY28">
        <v>14.678100000000001</v>
      </c>
      <c r="AZ28">
        <v>400.00200000000001</v>
      </c>
      <c r="BA28">
        <v>101.16</v>
      </c>
      <c r="BB28">
        <v>3.7152200000000003E-2</v>
      </c>
      <c r="BC28">
        <v>18.982800000000001</v>
      </c>
      <c r="BD28">
        <v>18.901499999999999</v>
      </c>
      <c r="BE28">
        <v>999.9</v>
      </c>
      <c r="BF28">
        <v>0</v>
      </c>
      <c r="BG28">
        <v>0</v>
      </c>
      <c r="BH28">
        <v>10021.9</v>
      </c>
      <c r="BI28">
        <v>0</v>
      </c>
      <c r="BJ28">
        <v>145.94200000000001</v>
      </c>
      <c r="BK28">
        <v>-4.5917700000000004</v>
      </c>
      <c r="BL28">
        <v>405.78300000000002</v>
      </c>
      <c r="BM28">
        <v>410.15</v>
      </c>
      <c r="BN28">
        <v>0.69904599999999995</v>
      </c>
      <c r="BO28">
        <v>404.59</v>
      </c>
      <c r="BP28">
        <v>13.557</v>
      </c>
      <c r="BQ28">
        <v>1.44214</v>
      </c>
      <c r="BR28">
        <v>1.3714200000000001</v>
      </c>
      <c r="BS28">
        <v>12.3681</v>
      </c>
      <c r="BT28">
        <v>11.6053</v>
      </c>
      <c r="BU28">
        <v>250.17500000000001</v>
      </c>
      <c r="BV28">
        <v>0.90007300000000001</v>
      </c>
      <c r="BW28">
        <v>9.99274E-2</v>
      </c>
      <c r="BX28">
        <v>0</v>
      </c>
      <c r="BY28">
        <v>2.8332999999999999</v>
      </c>
      <c r="BZ28">
        <v>0</v>
      </c>
      <c r="CA28">
        <v>2798.24</v>
      </c>
      <c r="CB28">
        <v>2029.29</v>
      </c>
      <c r="CC28">
        <v>35.811999999999998</v>
      </c>
      <c r="CD28">
        <v>39.125</v>
      </c>
      <c r="CE28">
        <v>38.125</v>
      </c>
      <c r="CF28">
        <v>34</v>
      </c>
      <c r="CG28">
        <v>35.25</v>
      </c>
      <c r="CH28">
        <v>225.18</v>
      </c>
      <c r="CI28">
        <v>25</v>
      </c>
      <c r="CJ28">
        <v>0</v>
      </c>
      <c r="CK28">
        <v>1689805274.7</v>
      </c>
      <c r="CL28">
        <v>0</v>
      </c>
      <c r="CM28">
        <v>1689804573.5999999</v>
      </c>
      <c r="CN28" t="s">
        <v>350</v>
      </c>
      <c r="CO28">
        <v>1689804573.5999999</v>
      </c>
      <c r="CP28">
        <v>1689804573.5999999</v>
      </c>
      <c r="CQ28">
        <v>41</v>
      </c>
      <c r="CR28">
        <v>6.3E-2</v>
      </c>
      <c r="CS28">
        <v>-3.0000000000000001E-3</v>
      </c>
      <c r="CT28">
        <v>-2.827</v>
      </c>
      <c r="CU28">
        <v>-0.42199999999999999</v>
      </c>
      <c r="CV28">
        <v>409</v>
      </c>
      <c r="CW28">
        <v>13</v>
      </c>
      <c r="CX28">
        <v>0.3</v>
      </c>
      <c r="CY28">
        <v>0.1</v>
      </c>
      <c r="CZ28">
        <v>5.6937699826857271</v>
      </c>
      <c r="DA28">
        <v>0.4374750320975625</v>
      </c>
      <c r="DB28">
        <v>7.2207150621477312E-2</v>
      </c>
      <c r="DC28">
        <v>1</v>
      </c>
      <c r="DD28">
        <v>404.64012500000001</v>
      </c>
      <c r="DE28">
        <v>4.3395872420003478E-2</v>
      </c>
      <c r="DF28">
        <v>2.2950149781644731E-2</v>
      </c>
      <c r="DG28">
        <v>-1</v>
      </c>
      <c r="DH28">
        <v>250.00895121951211</v>
      </c>
      <c r="DI28">
        <v>-0.21181184238513129</v>
      </c>
      <c r="DJ28">
        <v>0.143998467339324</v>
      </c>
      <c r="DK28">
        <v>1</v>
      </c>
      <c r="DL28">
        <v>2</v>
      </c>
      <c r="DM28">
        <v>2</v>
      </c>
      <c r="DN28" t="s">
        <v>351</v>
      </c>
      <c r="DO28">
        <v>2.69441</v>
      </c>
      <c r="DP28">
        <v>2.6589900000000002</v>
      </c>
      <c r="DQ28">
        <v>9.5415299999999995E-2</v>
      </c>
      <c r="DR28">
        <v>9.5302700000000004E-2</v>
      </c>
      <c r="DS28">
        <v>8.1724000000000005E-2</v>
      </c>
      <c r="DT28">
        <v>7.63567E-2</v>
      </c>
      <c r="DU28">
        <v>27375.8</v>
      </c>
      <c r="DV28">
        <v>30904.799999999999</v>
      </c>
      <c r="DW28">
        <v>28476.7</v>
      </c>
      <c r="DX28">
        <v>32751.599999999999</v>
      </c>
      <c r="DY28">
        <v>36348.5</v>
      </c>
      <c r="DZ28">
        <v>40907.199999999997</v>
      </c>
      <c r="EA28">
        <v>41789.800000000003</v>
      </c>
      <c r="EB28">
        <v>47147.4</v>
      </c>
      <c r="EC28">
        <v>1.81982</v>
      </c>
      <c r="ED28">
        <v>2.2190699999999999</v>
      </c>
      <c r="EE28">
        <v>3.3319000000000001E-2</v>
      </c>
      <c r="EF28">
        <v>0</v>
      </c>
      <c r="EG28">
        <v>18.3491</v>
      </c>
      <c r="EH28">
        <v>999.9</v>
      </c>
      <c r="EI28">
        <v>47.3</v>
      </c>
      <c r="EJ28">
        <v>25.3</v>
      </c>
      <c r="EK28">
        <v>15.135199999999999</v>
      </c>
      <c r="EL28">
        <v>62.926900000000003</v>
      </c>
      <c r="EM28">
        <v>3.4975999999999998</v>
      </c>
      <c r="EN28">
        <v>1</v>
      </c>
      <c r="EO28">
        <v>-0.36034300000000002</v>
      </c>
      <c r="EP28">
        <v>1.2927599999999999</v>
      </c>
      <c r="EQ28">
        <v>20.244599999999998</v>
      </c>
      <c r="ER28">
        <v>5.2258300000000002</v>
      </c>
      <c r="ES28">
        <v>12.0099</v>
      </c>
      <c r="ET28">
        <v>4.9896500000000001</v>
      </c>
      <c r="EU28">
        <v>3.3050000000000002</v>
      </c>
      <c r="EV28">
        <v>6741</v>
      </c>
      <c r="EW28">
        <v>9999</v>
      </c>
      <c r="EX28">
        <v>514.70000000000005</v>
      </c>
      <c r="EY28">
        <v>66.2</v>
      </c>
      <c r="EZ28">
        <v>1.85256</v>
      </c>
      <c r="FA28">
        <v>1.8614599999999999</v>
      </c>
      <c r="FB28">
        <v>1.8604799999999999</v>
      </c>
      <c r="FC28">
        <v>1.85642</v>
      </c>
      <c r="FD28">
        <v>1.86084</v>
      </c>
      <c r="FE28">
        <v>1.8571500000000001</v>
      </c>
      <c r="FF28">
        <v>1.8592599999999999</v>
      </c>
      <c r="FG28">
        <v>1.8620699999999999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-2.8</v>
      </c>
      <c r="FV28">
        <v>-0.42199999999999999</v>
      </c>
      <c r="FW28">
        <v>-1.3551912558684791</v>
      </c>
      <c r="FX28">
        <v>-4.0117494158234393E-3</v>
      </c>
      <c r="FY28">
        <v>1.087516141204025E-6</v>
      </c>
      <c r="FZ28">
        <v>-8.657206703991749E-11</v>
      </c>
      <c r="GA28">
        <v>-0.42202499999999971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11.5</v>
      </c>
      <c r="GJ28">
        <v>11.5</v>
      </c>
      <c r="GK28">
        <v>1.00586</v>
      </c>
      <c r="GL28">
        <v>2.36572</v>
      </c>
      <c r="GM28">
        <v>1.5942400000000001</v>
      </c>
      <c r="GN28">
        <v>2.31812</v>
      </c>
      <c r="GO28">
        <v>1.40015</v>
      </c>
      <c r="GP28">
        <v>2.3132299999999999</v>
      </c>
      <c r="GQ28">
        <v>28.101299999999998</v>
      </c>
      <c r="GR28">
        <v>14.263400000000001</v>
      </c>
      <c r="GS28">
        <v>18</v>
      </c>
      <c r="GT28">
        <v>415.98200000000003</v>
      </c>
      <c r="GU28">
        <v>633.04300000000001</v>
      </c>
      <c r="GV28">
        <v>17.426600000000001</v>
      </c>
      <c r="GW28">
        <v>22.419599999999999</v>
      </c>
      <c r="GX28">
        <v>29.9998</v>
      </c>
      <c r="GY28">
        <v>22.434699999999999</v>
      </c>
      <c r="GZ28">
        <v>22.398399999999999</v>
      </c>
      <c r="HA28">
        <v>20.196200000000001</v>
      </c>
      <c r="HB28">
        <v>0</v>
      </c>
      <c r="HC28">
        <v>-30</v>
      </c>
      <c r="HD28">
        <v>17.436</v>
      </c>
      <c r="HE28">
        <v>404.70400000000001</v>
      </c>
      <c r="HF28">
        <v>0</v>
      </c>
      <c r="HG28">
        <v>104.54300000000001</v>
      </c>
      <c r="HH28">
        <v>103.932</v>
      </c>
    </row>
    <row r="29" spans="1:216" x14ac:dyDescent="0.2">
      <c r="A29">
        <v>11</v>
      </c>
      <c r="B29">
        <v>1689805321.5</v>
      </c>
      <c r="C29">
        <v>605.40000009536743</v>
      </c>
      <c r="D29" t="s">
        <v>373</v>
      </c>
      <c r="E29" t="s">
        <v>374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1689805321.5</v>
      </c>
      <c r="M29">
        <f t="shared" si="0"/>
        <v>1.0661708935006571E-3</v>
      </c>
      <c r="N29">
        <f t="shared" si="1"/>
        <v>1.0661708935006571</v>
      </c>
      <c r="O29">
        <f t="shared" si="2"/>
        <v>5.1625042044316851</v>
      </c>
      <c r="P29">
        <f t="shared" si="3"/>
        <v>400.04</v>
      </c>
      <c r="Q29">
        <f t="shared" si="4"/>
        <v>336.96485032558979</v>
      </c>
      <c r="R29">
        <f t="shared" si="5"/>
        <v>34.098837305553516</v>
      </c>
      <c r="S29">
        <f t="shared" si="6"/>
        <v>40.481667041927999</v>
      </c>
      <c r="T29">
        <f t="shared" si="7"/>
        <v>0.14328652435111444</v>
      </c>
      <c r="U29">
        <f t="shared" si="8"/>
        <v>4.0554665940052823</v>
      </c>
      <c r="V29">
        <f t="shared" si="9"/>
        <v>0.14053231923532478</v>
      </c>
      <c r="W29">
        <f t="shared" si="10"/>
        <v>8.8075744457226421E-2</v>
      </c>
      <c r="X29">
        <f t="shared" si="11"/>
        <v>29.746698238452129</v>
      </c>
      <c r="Y29">
        <f t="shared" si="12"/>
        <v>18.896798530678332</v>
      </c>
      <c r="Z29">
        <f t="shared" si="13"/>
        <v>18.896798530678332</v>
      </c>
      <c r="AA29">
        <f t="shared" si="14"/>
        <v>2.1910190055600367</v>
      </c>
      <c r="AB29">
        <f t="shared" si="15"/>
        <v>65.280874398953287</v>
      </c>
      <c r="AC29">
        <f t="shared" si="16"/>
        <v>1.4370566784882002</v>
      </c>
      <c r="AD29">
        <f t="shared" si="17"/>
        <v>2.2013441022647235</v>
      </c>
      <c r="AE29">
        <f t="shared" si="18"/>
        <v>0.75396232707183652</v>
      </c>
      <c r="AF29">
        <f t="shared" si="19"/>
        <v>-47.018136403378982</v>
      </c>
      <c r="AG29">
        <f t="shared" si="20"/>
        <v>16.463786370719721</v>
      </c>
      <c r="AH29">
        <f t="shared" si="21"/>
        <v>0.80733940009178795</v>
      </c>
      <c r="AI29">
        <f t="shared" si="22"/>
        <v>-3.1239411534400574E-4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54943.21522694247</v>
      </c>
      <c r="AO29">
        <f t="shared" si="26"/>
        <v>179.85300000000001</v>
      </c>
      <c r="AP29">
        <f t="shared" si="27"/>
        <v>151.61649898365394</v>
      </c>
      <c r="AQ29">
        <f t="shared" si="28"/>
        <v>0.84300233514956069</v>
      </c>
      <c r="AR29">
        <f t="shared" si="29"/>
        <v>0.16539450683865228</v>
      </c>
      <c r="AS29">
        <v>1689805321.5</v>
      </c>
      <c r="AT29">
        <v>400.04</v>
      </c>
      <c r="AU29">
        <v>403.52199999999999</v>
      </c>
      <c r="AV29">
        <v>14.201000000000001</v>
      </c>
      <c r="AW29">
        <v>13.546200000000001</v>
      </c>
      <c r="AX29">
        <v>402.84</v>
      </c>
      <c r="AY29">
        <v>14.622999999999999</v>
      </c>
      <c r="AZ29">
        <v>399.995</v>
      </c>
      <c r="BA29">
        <v>101.157</v>
      </c>
      <c r="BB29">
        <v>3.7048200000000003E-2</v>
      </c>
      <c r="BC29">
        <v>18.972100000000001</v>
      </c>
      <c r="BD29">
        <v>18.877500000000001</v>
      </c>
      <c r="BE29">
        <v>999.9</v>
      </c>
      <c r="BF29">
        <v>0</v>
      </c>
      <c r="BG29">
        <v>0</v>
      </c>
      <c r="BH29">
        <v>9996.8799999999992</v>
      </c>
      <c r="BI29">
        <v>0</v>
      </c>
      <c r="BJ29">
        <v>159.06700000000001</v>
      </c>
      <c r="BK29">
        <v>-3.4827599999999999</v>
      </c>
      <c r="BL29">
        <v>405.80200000000002</v>
      </c>
      <c r="BM29">
        <v>409.06400000000002</v>
      </c>
      <c r="BN29">
        <v>0.65479600000000004</v>
      </c>
      <c r="BO29">
        <v>403.52199999999999</v>
      </c>
      <c r="BP29">
        <v>13.546200000000001</v>
      </c>
      <c r="BQ29">
        <v>1.4365399999999999</v>
      </c>
      <c r="BR29">
        <v>1.3703000000000001</v>
      </c>
      <c r="BS29">
        <v>12.3089</v>
      </c>
      <c r="BT29">
        <v>11.5929</v>
      </c>
      <c r="BU29">
        <v>179.85300000000001</v>
      </c>
      <c r="BV29">
        <v>0.89994499999999999</v>
      </c>
      <c r="BW29">
        <v>0.10005500000000001</v>
      </c>
      <c r="BX29">
        <v>0</v>
      </c>
      <c r="BY29">
        <v>2.6917</v>
      </c>
      <c r="BZ29">
        <v>0</v>
      </c>
      <c r="CA29">
        <v>2985.49</v>
      </c>
      <c r="CB29">
        <v>1458.82</v>
      </c>
      <c r="CC29">
        <v>35.436999999999998</v>
      </c>
      <c r="CD29">
        <v>39.061999999999998</v>
      </c>
      <c r="CE29">
        <v>37.936999999999998</v>
      </c>
      <c r="CF29">
        <v>34</v>
      </c>
      <c r="CG29">
        <v>35</v>
      </c>
      <c r="CH29">
        <v>161.86000000000001</v>
      </c>
      <c r="CI29">
        <v>18</v>
      </c>
      <c r="CJ29">
        <v>0</v>
      </c>
      <c r="CK29">
        <v>1689805335.3</v>
      </c>
      <c r="CL29">
        <v>0</v>
      </c>
      <c r="CM29">
        <v>1689804573.5999999</v>
      </c>
      <c r="CN29" t="s">
        <v>350</v>
      </c>
      <c r="CO29">
        <v>1689804573.5999999</v>
      </c>
      <c r="CP29">
        <v>1689804573.5999999</v>
      </c>
      <c r="CQ29">
        <v>41</v>
      </c>
      <c r="CR29">
        <v>6.3E-2</v>
      </c>
      <c r="CS29">
        <v>-3.0000000000000001E-3</v>
      </c>
      <c r="CT29">
        <v>-2.827</v>
      </c>
      <c r="CU29">
        <v>-0.42199999999999999</v>
      </c>
      <c r="CV29">
        <v>409</v>
      </c>
      <c r="CW29">
        <v>13</v>
      </c>
      <c r="CX29">
        <v>0.3</v>
      </c>
      <c r="CY29">
        <v>0.1</v>
      </c>
      <c r="CZ29">
        <v>4.3102240100559293</v>
      </c>
      <c r="DA29">
        <v>0.2095251386667939</v>
      </c>
      <c r="DB29">
        <v>8.2043736681658416E-2</v>
      </c>
      <c r="DC29">
        <v>1</v>
      </c>
      <c r="DD29">
        <v>403.59167500000001</v>
      </c>
      <c r="DE29">
        <v>-7.5748592871191137E-2</v>
      </c>
      <c r="DF29">
        <v>4.1899515211995211E-2</v>
      </c>
      <c r="DG29">
        <v>-1</v>
      </c>
      <c r="DH29">
        <v>180.0300731707317</v>
      </c>
      <c r="DI29">
        <v>0.12685348681312089</v>
      </c>
      <c r="DJ29">
        <v>0.14617570286972631</v>
      </c>
      <c r="DK29">
        <v>1</v>
      </c>
      <c r="DL29">
        <v>2</v>
      </c>
      <c r="DM29">
        <v>2</v>
      </c>
      <c r="DN29" t="s">
        <v>351</v>
      </c>
      <c r="DO29">
        <v>2.6944499999999998</v>
      </c>
      <c r="DP29">
        <v>2.6586599999999998</v>
      </c>
      <c r="DQ29">
        <v>9.5427200000000004E-2</v>
      </c>
      <c r="DR29">
        <v>9.51158E-2</v>
      </c>
      <c r="DS29">
        <v>8.1500799999999998E-2</v>
      </c>
      <c r="DT29">
        <v>7.6314900000000005E-2</v>
      </c>
      <c r="DU29">
        <v>27377.599999999999</v>
      </c>
      <c r="DV29">
        <v>30912.7</v>
      </c>
      <c r="DW29">
        <v>28478.799999999999</v>
      </c>
      <c r="DX29">
        <v>32753</v>
      </c>
      <c r="DY29">
        <v>36360.400000000001</v>
      </c>
      <c r="DZ29">
        <v>40910.699999999997</v>
      </c>
      <c r="EA29">
        <v>41793</v>
      </c>
      <c r="EB29">
        <v>47149.2</v>
      </c>
      <c r="EC29">
        <v>1.8205499999999999</v>
      </c>
      <c r="ED29">
        <v>2.2193800000000001</v>
      </c>
      <c r="EE29">
        <v>3.5099699999999998E-2</v>
      </c>
      <c r="EF29">
        <v>0</v>
      </c>
      <c r="EG29">
        <v>18.295500000000001</v>
      </c>
      <c r="EH29">
        <v>999.9</v>
      </c>
      <c r="EI29">
        <v>47.2</v>
      </c>
      <c r="EJ29">
        <v>25.3</v>
      </c>
      <c r="EK29">
        <v>15.1037</v>
      </c>
      <c r="EL29">
        <v>63.046900000000001</v>
      </c>
      <c r="EM29">
        <v>3.67388</v>
      </c>
      <c r="EN29">
        <v>1</v>
      </c>
      <c r="EO29">
        <v>-0.36241099999999998</v>
      </c>
      <c r="EP29">
        <v>1.4534800000000001</v>
      </c>
      <c r="EQ29">
        <v>20.2439</v>
      </c>
      <c r="ER29">
        <v>5.2274700000000003</v>
      </c>
      <c r="ES29">
        <v>12.0099</v>
      </c>
      <c r="ET29">
        <v>4.9897999999999998</v>
      </c>
      <c r="EU29">
        <v>3.3050000000000002</v>
      </c>
      <c r="EV29">
        <v>6742.2</v>
      </c>
      <c r="EW29">
        <v>9999</v>
      </c>
      <c r="EX29">
        <v>514.70000000000005</v>
      </c>
      <c r="EY29">
        <v>66.3</v>
      </c>
      <c r="EZ29">
        <v>1.85256</v>
      </c>
      <c r="FA29">
        <v>1.8614999999999999</v>
      </c>
      <c r="FB29">
        <v>1.8605</v>
      </c>
      <c r="FC29">
        <v>1.8565</v>
      </c>
      <c r="FD29">
        <v>1.86087</v>
      </c>
      <c r="FE29">
        <v>1.8571500000000001</v>
      </c>
      <c r="FF29">
        <v>1.85927</v>
      </c>
      <c r="FG29">
        <v>1.86208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-2.8</v>
      </c>
      <c r="FV29">
        <v>-0.42199999999999999</v>
      </c>
      <c r="FW29">
        <v>-1.3551912558684791</v>
      </c>
      <c r="FX29">
        <v>-4.0117494158234393E-3</v>
      </c>
      <c r="FY29">
        <v>1.087516141204025E-6</v>
      </c>
      <c r="FZ29">
        <v>-8.657206703991749E-11</v>
      </c>
      <c r="GA29">
        <v>-0.42202499999999971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12.5</v>
      </c>
      <c r="GJ29">
        <v>12.5</v>
      </c>
      <c r="GK29">
        <v>1.00464</v>
      </c>
      <c r="GL29">
        <v>2.3730500000000001</v>
      </c>
      <c r="GM29">
        <v>1.5942400000000001</v>
      </c>
      <c r="GN29">
        <v>2.3168899999999999</v>
      </c>
      <c r="GO29">
        <v>1.40015</v>
      </c>
      <c r="GP29">
        <v>2.3132299999999999</v>
      </c>
      <c r="GQ29">
        <v>28.122299999999999</v>
      </c>
      <c r="GR29">
        <v>14.245900000000001</v>
      </c>
      <c r="GS29">
        <v>18</v>
      </c>
      <c r="GT29">
        <v>416.154</v>
      </c>
      <c r="GU29">
        <v>632.96799999999996</v>
      </c>
      <c r="GV29">
        <v>17.190100000000001</v>
      </c>
      <c r="GW29">
        <v>22.385899999999999</v>
      </c>
      <c r="GX29">
        <v>29.999600000000001</v>
      </c>
      <c r="GY29">
        <v>22.406700000000001</v>
      </c>
      <c r="GZ29">
        <v>22.3733</v>
      </c>
      <c r="HA29">
        <v>20.151700000000002</v>
      </c>
      <c r="HB29">
        <v>0</v>
      </c>
      <c r="HC29">
        <v>-30</v>
      </c>
      <c r="HD29">
        <v>17.2241</v>
      </c>
      <c r="HE29">
        <v>403.71699999999998</v>
      </c>
      <c r="HF29">
        <v>0</v>
      </c>
      <c r="HG29">
        <v>104.551</v>
      </c>
      <c r="HH29">
        <v>103.93600000000001</v>
      </c>
    </row>
    <row r="30" spans="1:216" x14ac:dyDescent="0.2">
      <c r="A30">
        <v>12</v>
      </c>
      <c r="B30">
        <v>1689805382</v>
      </c>
      <c r="C30">
        <v>665.90000009536743</v>
      </c>
      <c r="D30" t="s">
        <v>375</v>
      </c>
      <c r="E30" t="s">
        <v>376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1689805382</v>
      </c>
      <c r="M30">
        <f t="shared" si="0"/>
        <v>1.1353800745851916E-3</v>
      </c>
      <c r="N30">
        <f t="shared" si="1"/>
        <v>1.1353800745851916</v>
      </c>
      <c r="O30">
        <f t="shared" si="2"/>
        <v>3.6334698098751881</v>
      </c>
      <c r="P30">
        <f t="shared" si="3"/>
        <v>400.02300000000002</v>
      </c>
      <c r="Q30">
        <f t="shared" si="4"/>
        <v>357.2740095838962</v>
      </c>
      <c r="R30">
        <f t="shared" si="5"/>
        <v>36.152807014418968</v>
      </c>
      <c r="S30">
        <f t="shared" si="6"/>
        <v>40.478607266093107</v>
      </c>
      <c r="T30">
        <f t="shared" si="7"/>
        <v>0.15484225332144802</v>
      </c>
      <c r="U30">
        <f t="shared" si="8"/>
        <v>4.054455665426552</v>
      </c>
      <c r="V30">
        <f t="shared" si="9"/>
        <v>0.15163047574077318</v>
      </c>
      <c r="W30">
        <f t="shared" si="10"/>
        <v>9.5052064105746389E-2</v>
      </c>
      <c r="X30">
        <f t="shared" si="11"/>
        <v>20.682995225555736</v>
      </c>
      <c r="Y30">
        <f t="shared" si="12"/>
        <v>18.857145285649029</v>
      </c>
      <c r="Z30">
        <f t="shared" si="13"/>
        <v>18.857145285649029</v>
      </c>
      <c r="AA30">
        <f t="shared" si="14"/>
        <v>2.1855989655234778</v>
      </c>
      <c r="AB30">
        <f t="shared" si="15"/>
        <v>65.427966262578821</v>
      </c>
      <c r="AC30">
        <f t="shared" si="16"/>
        <v>1.4414817553664403</v>
      </c>
      <c r="AD30">
        <f t="shared" si="17"/>
        <v>2.2031584316428434</v>
      </c>
      <c r="AE30">
        <f t="shared" si="18"/>
        <v>0.74411721015703747</v>
      </c>
      <c r="AF30">
        <f t="shared" si="19"/>
        <v>-50.070261289206947</v>
      </c>
      <c r="AG30">
        <f t="shared" si="20"/>
        <v>28.01254622370287</v>
      </c>
      <c r="AH30">
        <f t="shared" si="21"/>
        <v>1.3738150412279311</v>
      </c>
      <c r="AI30">
        <f t="shared" si="22"/>
        <v>-9.0479872040916121E-4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54922.058749226635</v>
      </c>
      <c r="AO30">
        <f t="shared" si="26"/>
        <v>125.05800000000001</v>
      </c>
      <c r="AP30">
        <f t="shared" si="27"/>
        <v>105.42371400287863</v>
      </c>
      <c r="AQ30">
        <f t="shared" si="28"/>
        <v>0.84299856069086843</v>
      </c>
      <c r="AR30">
        <f t="shared" si="29"/>
        <v>0.16538722213337598</v>
      </c>
      <c r="AS30">
        <v>1689805382</v>
      </c>
      <c r="AT30">
        <v>400.02300000000002</v>
      </c>
      <c r="AU30">
        <v>402.56900000000002</v>
      </c>
      <c r="AV30">
        <v>14.245200000000001</v>
      </c>
      <c r="AW30">
        <v>13.5481</v>
      </c>
      <c r="AX30">
        <v>402.82299999999998</v>
      </c>
      <c r="AY30">
        <v>14.667299999999999</v>
      </c>
      <c r="AZ30">
        <v>400.09500000000003</v>
      </c>
      <c r="BA30">
        <v>101.15300000000001</v>
      </c>
      <c r="BB30">
        <v>3.7699700000000003E-2</v>
      </c>
      <c r="BC30">
        <v>18.985299999999999</v>
      </c>
      <c r="BD30">
        <v>18.8828</v>
      </c>
      <c r="BE30">
        <v>999.9</v>
      </c>
      <c r="BF30">
        <v>0</v>
      </c>
      <c r="BG30">
        <v>0</v>
      </c>
      <c r="BH30">
        <v>9993.75</v>
      </c>
      <c r="BI30">
        <v>0</v>
      </c>
      <c r="BJ30">
        <v>144.23599999999999</v>
      </c>
      <c r="BK30">
        <v>-2.5461100000000001</v>
      </c>
      <c r="BL30">
        <v>405.803</v>
      </c>
      <c r="BM30">
        <v>408.09800000000001</v>
      </c>
      <c r="BN30">
        <v>0.69710799999999995</v>
      </c>
      <c r="BO30">
        <v>402.56900000000002</v>
      </c>
      <c r="BP30">
        <v>13.5481</v>
      </c>
      <c r="BQ30">
        <v>1.44095</v>
      </c>
      <c r="BR30">
        <v>1.3704400000000001</v>
      </c>
      <c r="BS30">
        <v>12.355600000000001</v>
      </c>
      <c r="BT30">
        <v>11.5944</v>
      </c>
      <c r="BU30">
        <v>125.05800000000001</v>
      </c>
      <c r="BV30">
        <v>0.90008200000000005</v>
      </c>
      <c r="BW30">
        <v>9.9917800000000001E-2</v>
      </c>
      <c r="BX30">
        <v>0</v>
      </c>
      <c r="BY30">
        <v>2.1941999999999999</v>
      </c>
      <c r="BZ30">
        <v>0</v>
      </c>
      <c r="CA30">
        <v>2526.6</v>
      </c>
      <c r="CB30">
        <v>1014.41</v>
      </c>
      <c r="CC30">
        <v>35.061999999999998</v>
      </c>
      <c r="CD30">
        <v>38.936999999999998</v>
      </c>
      <c r="CE30">
        <v>37.75</v>
      </c>
      <c r="CF30">
        <v>34</v>
      </c>
      <c r="CG30">
        <v>34.75</v>
      </c>
      <c r="CH30">
        <v>112.56</v>
      </c>
      <c r="CI30">
        <v>12.5</v>
      </c>
      <c r="CJ30">
        <v>0</v>
      </c>
      <c r="CK30">
        <v>1689805395.3</v>
      </c>
      <c r="CL30">
        <v>0</v>
      </c>
      <c r="CM30">
        <v>1689804573.5999999</v>
      </c>
      <c r="CN30" t="s">
        <v>350</v>
      </c>
      <c r="CO30">
        <v>1689804573.5999999</v>
      </c>
      <c r="CP30">
        <v>1689804573.5999999</v>
      </c>
      <c r="CQ30">
        <v>41</v>
      </c>
      <c r="CR30">
        <v>6.3E-2</v>
      </c>
      <c r="CS30">
        <v>-3.0000000000000001E-3</v>
      </c>
      <c r="CT30">
        <v>-2.827</v>
      </c>
      <c r="CU30">
        <v>-0.42199999999999999</v>
      </c>
      <c r="CV30">
        <v>409</v>
      </c>
      <c r="CW30">
        <v>13</v>
      </c>
      <c r="CX30">
        <v>0.3</v>
      </c>
      <c r="CY30">
        <v>0.1</v>
      </c>
      <c r="CZ30">
        <v>2.9612750223167592</v>
      </c>
      <c r="DA30">
        <v>1.0427200331944919</v>
      </c>
      <c r="DB30">
        <v>0.1262730365515829</v>
      </c>
      <c r="DC30">
        <v>1</v>
      </c>
      <c r="DD30">
        <v>402.59132499999998</v>
      </c>
      <c r="DE30">
        <v>0.28132457785971249</v>
      </c>
      <c r="DF30">
        <v>4.3597813878675347E-2</v>
      </c>
      <c r="DG30">
        <v>-1</v>
      </c>
      <c r="DH30">
        <v>124.9995609756098</v>
      </c>
      <c r="DI30">
        <v>-4.8938168623909803E-2</v>
      </c>
      <c r="DJ30">
        <v>0.1149835722689618</v>
      </c>
      <c r="DK30">
        <v>1</v>
      </c>
      <c r="DL30">
        <v>2</v>
      </c>
      <c r="DM30">
        <v>2</v>
      </c>
      <c r="DN30" t="s">
        <v>351</v>
      </c>
      <c r="DO30">
        <v>2.6947899999999998</v>
      </c>
      <c r="DP30">
        <v>2.6592899999999999</v>
      </c>
      <c r="DQ30">
        <v>9.5426899999999995E-2</v>
      </c>
      <c r="DR30">
        <v>9.4947000000000004E-2</v>
      </c>
      <c r="DS30">
        <v>8.1685199999999999E-2</v>
      </c>
      <c r="DT30">
        <v>7.6324299999999998E-2</v>
      </c>
      <c r="DU30">
        <v>27378.5</v>
      </c>
      <c r="DV30">
        <v>30920.400000000001</v>
      </c>
      <c r="DW30">
        <v>28479.599999999999</v>
      </c>
      <c r="DX30">
        <v>32755</v>
      </c>
      <c r="DY30">
        <v>36354.300000000003</v>
      </c>
      <c r="DZ30">
        <v>40912.9</v>
      </c>
      <c r="EA30">
        <v>41794.6</v>
      </c>
      <c r="EB30">
        <v>47152.2</v>
      </c>
      <c r="EC30">
        <v>1.82073</v>
      </c>
      <c r="ED30">
        <v>2.2197300000000002</v>
      </c>
      <c r="EE30">
        <v>3.5114600000000003E-2</v>
      </c>
      <c r="EF30">
        <v>0</v>
      </c>
      <c r="EG30">
        <v>18.300599999999999</v>
      </c>
      <c r="EH30">
        <v>999.9</v>
      </c>
      <c r="EI30">
        <v>47.2</v>
      </c>
      <c r="EJ30">
        <v>25.4</v>
      </c>
      <c r="EK30">
        <v>15.193899999999999</v>
      </c>
      <c r="EL30">
        <v>63.456899999999997</v>
      </c>
      <c r="EM30">
        <v>3.6177899999999998</v>
      </c>
      <c r="EN30">
        <v>1</v>
      </c>
      <c r="EO30">
        <v>-0.36571599999999999</v>
      </c>
      <c r="EP30">
        <v>1.2029700000000001</v>
      </c>
      <c r="EQ30">
        <v>20.246400000000001</v>
      </c>
      <c r="ER30">
        <v>5.2273199999999997</v>
      </c>
      <c r="ES30">
        <v>12.0099</v>
      </c>
      <c r="ET30">
        <v>4.9897499999999999</v>
      </c>
      <c r="EU30">
        <v>3.3050000000000002</v>
      </c>
      <c r="EV30">
        <v>6743.6</v>
      </c>
      <c r="EW30">
        <v>9999</v>
      </c>
      <c r="EX30">
        <v>514.70000000000005</v>
      </c>
      <c r="EY30">
        <v>66.3</v>
      </c>
      <c r="EZ30">
        <v>1.8525700000000001</v>
      </c>
      <c r="FA30">
        <v>1.86148</v>
      </c>
      <c r="FB30">
        <v>1.8605</v>
      </c>
      <c r="FC30">
        <v>1.85653</v>
      </c>
      <c r="FD30">
        <v>1.86084</v>
      </c>
      <c r="FE30">
        <v>1.8571500000000001</v>
      </c>
      <c r="FF30">
        <v>1.85928</v>
      </c>
      <c r="FG30">
        <v>1.86209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-2.8</v>
      </c>
      <c r="FV30">
        <v>-0.42209999999999998</v>
      </c>
      <c r="FW30">
        <v>-1.3551912558684791</v>
      </c>
      <c r="FX30">
        <v>-4.0117494158234393E-3</v>
      </c>
      <c r="FY30">
        <v>1.087516141204025E-6</v>
      </c>
      <c r="FZ30">
        <v>-8.657206703991749E-11</v>
      </c>
      <c r="GA30">
        <v>-0.42202499999999971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13.5</v>
      </c>
      <c r="GJ30">
        <v>13.5</v>
      </c>
      <c r="GK30">
        <v>1.0022</v>
      </c>
      <c r="GL30">
        <v>2.3706100000000001</v>
      </c>
      <c r="GM30">
        <v>1.5942400000000001</v>
      </c>
      <c r="GN30">
        <v>2.31812</v>
      </c>
      <c r="GO30">
        <v>1.40015</v>
      </c>
      <c r="GP30">
        <v>2.3132299999999999</v>
      </c>
      <c r="GQ30">
        <v>28.122299999999999</v>
      </c>
      <c r="GR30">
        <v>14.2546</v>
      </c>
      <c r="GS30">
        <v>18</v>
      </c>
      <c r="GT30">
        <v>416.04899999999998</v>
      </c>
      <c r="GU30">
        <v>632.96</v>
      </c>
      <c r="GV30">
        <v>17.517299999999999</v>
      </c>
      <c r="GW30">
        <v>22.357399999999998</v>
      </c>
      <c r="GX30">
        <v>30</v>
      </c>
      <c r="GY30">
        <v>22.381900000000002</v>
      </c>
      <c r="GZ30">
        <v>22.35</v>
      </c>
      <c r="HA30">
        <v>20.113099999999999</v>
      </c>
      <c r="HB30">
        <v>0</v>
      </c>
      <c r="HC30">
        <v>-30</v>
      </c>
      <c r="HD30">
        <v>17.524100000000001</v>
      </c>
      <c r="HE30">
        <v>402.71100000000001</v>
      </c>
      <c r="HF30">
        <v>0</v>
      </c>
      <c r="HG30">
        <v>104.55500000000001</v>
      </c>
      <c r="HH30">
        <v>103.94199999999999</v>
      </c>
    </row>
    <row r="31" spans="1:216" x14ac:dyDescent="0.2">
      <c r="A31">
        <v>13</v>
      </c>
      <c r="B31">
        <v>1689805442.5</v>
      </c>
      <c r="C31">
        <v>726.40000009536743</v>
      </c>
      <c r="D31" t="s">
        <v>377</v>
      </c>
      <c r="E31" t="s">
        <v>378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1689805442.5</v>
      </c>
      <c r="M31">
        <f t="shared" si="0"/>
        <v>1.1037359363110101E-3</v>
      </c>
      <c r="N31">
        <f t="shared" si="1"/>
        <v>1.10373593631101</v>
      </c>
      <c r="O31">
        <f t="shared" si="2"/>
        <v>2.8797315980157245</v>
      </c>
      <c r="P31">
        <f t="shared" si="3"/>
        <v>399.99299999999999</v>
      </c>
      <c r="Q31">
        <f t="shared" si="4"/>
        <v>364.20621877879677</v>
      </c>
      <c r="R31">
        <f t="shared" si="5"/>
        <v>36.853458679477683</v>
      </c>
      <c r="S31">
        <f t="shared" si="6"/>
        <v>40.474667200928401</v>
      </c>
      <c r="T31">
        <f t="shared" si="7"/>
        <v>0.15020290508889006</v>
      </c>
      <c r="U31">
        <f t="shared" si="8"/>
        <v>4.0558327485080516</v>
      </c>
      <c r="V31">
        <f t="shared" si="9"/>
        <v>0.14717968449730592</v>
      </c>
      <c r="W31">
        <f t="shared" si="10"/>
        <v>9.2253858980564832E-2</v>
      </c>
      <c r="X31">
        <f t="shared" si="11"/>
        <v>16.542581004999501</v>
      </c>
      <c r="Y31">
        <f t="shared" si="12"/>
        <v>18.857721230863483</v>
      </c>
      <c r="Z31">
        <f t="shared" si="13"/>
        <v>18.857721230863483</v>
      </c>
      <c r="AA31">
        <f t="shared" si="14"/>
        <v>2.1856776049095683</v>
      </c>
      <c r="AB31">
        <f t="shared" si="15"/>
        <v>65.32959302282795</v>
      </c>
      <c r="AC31">
        <f t="shared" si="16"/>
        <v>1.4404376640057601</v>
      </c>
      <c r="AD31">
        <f t="shared" si="17"/>
        <v>2.2048777550205032</v>
      </c>
      <c r="AE31">
        <f t="shared" si="18"/>
        <v>0.74523994090380818</v>
      </c>
      <c r="AF31">
        <f t="shared" si="19"/>
        <v>-48.674754791315543</v>
      </c>
      <c r="AG31">
        <f t="shared" si="20"/>
        <v>30.629351225455331</v>
      </c>
      <c r="AH31">
        <f t="shared" si="21"/>
        <v>1.5017414933826425</v>
      </c>
      <c r="AI31">
        <f t="shared" si="22"/>
        <v>-1.0810674780685758E-3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54944.977399908341</v>
      </c>
      <c r="AO31">
        <f t="shared" si="26"/>
        <v>100.015</v>
      </c>
      <c r="AP31">
        <f t="shared" si="27"/>
        <v>84.313215028497154</v>
      </c>
      <c r="AQ31">
        <f t="shared" si="28"/>
        <v>0.84300569943005699</v>
      </c>
      <c r="AR31">
        <f t="shared" si="29"/>
        <v>0.16540099990001</v>
      </c>
      <c r="AS31">
        <v>1689805442.5</v>
      </c>
      <c r="AT31">
        <v>399.99299999999999</v>
      </c>
      <c r="AU31">
        <v>402.06200000000001</v>
      </c>
      <c r="AV31">
        <v>14.235200000000001</v>
      </c>
      <c r="AW31">
        <v>13.557399999999999</v>
      </c>
      <c r="AX31">
        <v>402.79300000000001</v>
      </c>
      <c r="AY31">
        <v>14.657299999999999</v>
      </c>
      <c r="AZ31">
        <v>400.02300000000002</v>
      </c>
      <c r="BA31">
        <v>101.151</v>
      </c>
      <c r="BB31">
        <v>3.7438800000000001E-2</v>
      </c>
      <c r="BC31">
        <v>18.997800000000002</v>
      </c>
      <c r="BD31">
        <v>18.879200000000001</v>
      </c>
      <c r="BE31">
        <v>999.9</v>
      </c>
      <c r="BF31">
        <v>0</v>
      </c>
      <c r="BG31">
        <v>0</v>
      </c>
      <c r="BH31">
        <v>9998.75</v>
      </c>
      <c r="BI31">
        <v>0</v>
      </c>
      <c r="BJ31">
        <v>141.68299999999999</v>
      </c>
      <c r="BK31">
        <v>-2.0691199999999998</v>
      </c>
      <c r="BL31">
        <v>405.76900000000001</v>
      </c>
      <c r="BM31">
        <v>407.58800000000002</v>
      </c>
      <c r="BN31">
        <v>0.67779699999999998</v>
      </c>
      <c r="BO31">
        <v>402.06200000000001</v>
      </c>
      <c r="BP31">
        <v>13.557399999999999</v>
      </c>
      <c r="BQ31">
        <v>1.43991</v>
      </c>
      <c r="BR31">
        <v>1.3713500000000001</v>
      </c>
      <c r="BS31">
        <v>12.3445</v>
      </c>
      <c r="BT31">
        <v>11.6044</v>
      </c>
      <c r="BU31">
        <v>100.015</v>
      </c>
      <c r="BV31">
        <v>0.89980000000000004</v>
      </c>
      <c r="BW31">
        <v>0.1002</v>
      </c>
      <c r="BX31">
        <v>0</v>
      </c>
      <c r="BY31">
        <v>2.0895999999999999</v>
      </c>
      <c r="BZ31">
        <v>0</v>
      </c>
      <c r="CA31">
        <v>2374.36</v>
      </c>
      <c r="CB31">
        <v>811.20100000000002</v>
      </c>
      <c r="CC31">
        <v>34.686999999999998</v>
      </c>
      <c r="CD31">
        <v>38.75</v>
      </c>
      <c r="CE31">
        <v>37.5</v>
      </c>
      <c r="CF31">
        <v>33.75</v>
      </c>
      <c r="CG31">
        <v>34.375</v>
      </c>
      <c r="CH31">
        <v>89.99</v>
      </c>
      <c r="CI31">
        <v>10.02</v>
      </c>
      <c r="CJ31">
        <v>0</v>
      </c>
      <c r="CK31">
        <v>1689805455.9000001</v>
      </c>
      <c r="CL31">
        <v>0</v>
      </c>
      <c r="CM31">
        <v>1689804573.5999999</v>
      </c>
      <c r="CN31" t="s">
        <v>350</v>
      </c>
      <c r="CO31">
        <v>1689804573.5999999</v>
      </c>
      <c r="CP31">
        <v>1689804573.5999999</v>
      </c>
      <c r="CQ31">
        <v>41</v>
      </c>
      <c r="CR31">
        <v>6.3E-2</v>
      </c>
      <c r="CS31">
        <v>-3.0000000000000001E-3</v>
      </c>
      <c r="CT31">
        <v>-2.827</v>
      </c>
      <c r="CU31">
        <v>-0.42199999999999999</v>
      </c>
      <c r="CV31">
        <v>409</v>
      </c>
      <c r="CW31">
        <v>13</v>
      </c>
      <c r="CX31">
        <v>0.3</v>
      </c>
      <c r="CY31">
        <v>0.1</v>
      </c>
      <c r="CZ31">
        <v>2.2719449948524959</v>
      </c>
      <c r="DA31">
        <v>0.43073667911027191</v>
      </c>
      <c r="DB31">
        <v>5.2801476105785707E-2</v>
      </c>
      <c r="DC31">
        <v>1</v>
      </c>
      <c r="DD31">
        <v>402.02539024390251</v>
      </c>
      <c r="DE31">
        <v>-1.3547038327723729E-2</v>
      </c>
      <c r="DF31">
        <v>2.2626207606938321E-2</v>
      </c>
      <c r="DG31">
        <v>-1</v>
      </c>
      <c r="DH31">
        <v>100.00019024390249</v>
      </c>
      <c r="DI31">
        <v>1.722718502356603E-2</v>
      </c>
      <c r="DJ31">
        <v>1.6612936553063371E-2</v>
      </c>
      <c r="DK31">
        <v>1</v>
      </c>
      <c r="DL31">
        <v>2</v>
      </c>
      <c r="DM31">
        <v>2</v>
      </c>
      <c r="DN31" t="s">
        <v>351</v>
      </c>
      <c r="DO31">
        <v>2.69462</v>
      </c>
      <c r="DP31">
        <v>2.6590699999999998</v>
      </c>
      <c r="DQ31">
        <v>9.5425599999999999E-2</v>
      </c>
      <c r="DR31">
        <v>9.4860399999999998E-2</v>
      </c>
      <c r="DS31">
        <v>8.1647399999999995E-2</v>
      </c>
      <c r="DT31">
        <v>7.6366100000000006E-2</v>
      </c>
      <c r="DU31">
        <v>27379.599999999999</v>
      </c>
      <c r="DV31">
        <v>30924.1</v>
      </c>
      <c r="DW31">
        <v>28480.7</v>
      </c>
      <c r="DX31">
        <v>32755.7</v>
      </c>
      <c r="DY31">
        <v>36357.199999999997</v>
      </c>
      <c r="DZ31">
        <v>40911.699999999997</v>
      </c>
      <c r="EA31">
        <v>41796.199999999997</v>
      </c>
      <c r="EB31">
        <v>47152.9</v>
      </c>
      <c r="EC31">
        <v>1.82087</v>
      </c>
      <c r="ED31">
        <v>2.2199499999999999</v>
      </c>
      <c r="EE31">
        <v>3.58261E-2</v>
      </c>
      <c r="EF31">
        <v>0</v>
      </c>
      <c r="EG31">
        <v>18.2851</v>
      </c>
      <c r="EH31">
        <v>999.9</v>
      </c>
      <c r="EI31">
        <v>47.1</v>
      </c>
      <c r="EJ31">
        <v>25.4</v>
      </c>
      <c r="EK31">
        <v>15.162800000000001</v>
      </c>
      <c r="EL31">
        <v>63.396799999999999</v>
      </c>
      <c r="EM31">
        <v>3.8100999999999998</v>
      </c>
      <c r="EN31">
        <v>1</v>
      </c>
      <c r="EO31">
        <v>-0.36744199999999999</v>
      </c>
      <c r="EP31">
        <v>1.1804399999999999</v>
      </c>
      <c r="EQ31">
        <v>20.246600000000001</v>
      </c>
      <c r="ER31">
        <v>5.2274700000000003</v>
      </c>
      <c r="ES31">
        <v>12.0099</v>
      </c>
      <c r="ET31">
        <v>4.9898999999999996</v>
      </c>
      <c r="EU31">
        <v>3.3050000000000002</v>
      </c>
      <c r="EV31">
        <v>6745.1</v>
      </c>
      <c r="EW31">
        <v>9999</v>
      </c>
      <c r="EX31">
        <v>514.70000000000005</v>
      </c>
      <c r="EY31">
        <v>66.3</v>
      </c>
      <c r="EZ31">
        <v>1.8525499999999999</v>
      </c>
      <c r="FA31">
        <v>1.86145</v>
      </c>
      <c r="FB31">
        <v>1.8604700000000001</v>
      </c>
      <c r="FC31">
        <v>1.85649</v>
      </c>
      <c r="FD31">
        <v>1.8608100000000001</v>
      </c>
      <c r="FE31">
        <v>1.8571500000000001</v>
      </c>
      <c r="FF31">
        <v>1.85928</v>
      </c>
      <c r="FG31">
        <v>1.8620699999999999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-2.8</v>
      </c>
      <c r="FV31">
        <v>-0.42209999999999998</v>
      </c>
      <c r="FW31">
        <v>-1.3551912558684791</v>
      </c>
      <c r="FX31">
        <v>-4.0117494158234393E-3</v>
      </c>
      <c r="FY31">
        <v>1.087516141204025E-6</v>
      </c>
      <c r="FZ31">
        <v>-8.657206703991749E-11</v>
      </c>
      <c r="GA31">
        <v>-0.42202499999999971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14.5</v>
      </c>
      <c r="GJ31">
        <v>14.5</v>
      </c>
      <c r="GK31">
        <v>1.00098</v>
      </c>
      <c r="GL31">
        <v>2.3742700000000001</v>
      </c>
      <c r="GM31">
        <v>1.5942400000000001</v>
      </c>
      <c r="GN31">
        <v>2.3168899999999999</v>
      </c>
      <c r="GO31">
        <v>1.40015</v>
      </c>
      <c r="GP31">
        <v>2.33643</v>
      </c>
      <c r="GQ31">
        <v>28.122299999999999</v>
      </c>
      <c r="GR31">
        <v>14.2546</v>
      </c>
      <c r="GS31">
        <v>18</v>
      </c>
      <c r="GT31">
        <v>415.92399999999998</v>
      </c>
      <c r="GU31">
        <v>632.80899999999997</v>
      </c>
      <c r="GV31">
        <v>17.584900000000001</v>
      </c>
      <c r="GW31">
        <v>22.328499999999998</v>
      </c>
      <c r="GX31">
        <v>29.9998</v>
      </c>
      <c r="GY31">
        <v>22.355699999999999</v>
      </c>
      <c r="GZ31">
        <v>22.324000000000002</v>
      </c>
      <c r="HA31">
        <v>20.093800000000002</v>
      </c>
      <c r="HB31">
        <v>0</v>
      </c>
      <c r="HC31">
        <v>-30</v>
      </c>
      <c r="HD31">
        <v>17.588100000000001</v>
      </c>
      <c r="HE31">
        <v>402.25400000000002</v>
      </c>
      <c r="HF31">
        <v>0</v>
      </c>
      <c r="HG31">
        <v>104.559</v>
      </c>
      <c r="HH31">
        <v>103.944</v>
      </c>
    </row>
    <row r="32" spans="1:216" x14ac:dyDescent="0.2">
      <c r="A32">
        <v>14</v>
      </c>
      <c r="B32">
        <v>1689805503</v>
      </c>
      <c r="C32">
        <v>786.90000009536743</v>
      </c>
      <c r="D32" t="s">
        <v>379</v>
      </c>
      <c r="E32" t="s">
        <v>380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1689805503</v>
      </c>
      <c r="M32">
        <f t="shared" si="0"/>
        <v>1.0999497642523179E-3</v>
      </c>
      <c r="N32">
        <f t="shared" si="1"/>
        <v>1.0999497642523179</v>
      </c>
      <c r="O32">
        <f t="shared" si="2"/>
        <v>1.8240054066070799</v>
      </c>
      <c r="P32">
        <f t="shared" si="3"/>
        <v>399.983</v>
      </c>
      <c r="Q32">
        <f t="shared" si="4"/>
        <v>375.67916938106094</v>
      </c>
      <c r="R32">
        <f t="shared" si="5"/>
        <v>38.013527282150768</v>
      </c>
      <c r="S32">
        <f t="shared" si="6"/>
        <v>40.472738235518001</v>
      </c>
      <c r="T32">
        <f t="shared" si="7"/>
        <v>0.15077808308360757</v>
      </c>
      <c r="U32">
        <f t="shared" si="8"/>
        <v>4.060089761085905</v>
      </c>
      <c r="V32">
        <f t="shared" si="9"/>
        <v>0.14773504174640265</v>
      </c>
      <c r="W32">
        <f t="shared" si="10"/>
        <v>9.2602690994247824E-2</v>
      </c>
      <c r="X32">
        <f t="shared" si="11"/>
        <v>12.432374461520553</v>
      </c>
      <c r="Y32">
        <f t="shared" si="12"/>
        <v>18.815786183664311</v>
      </c>
      <c r="Z32">
        <f t="shared" si="13"/>
        <v>18.815786183664311</v>
      </c>
      <c r="AA32">
        <f t="shared" si="14"/>
        <v>2.1799582876188985</v>
      </c>
      <c r="AB32">
        <f t="shared" si="15"/>
        <v>65.414084361260834</v>
      </c>
      <c r="AC32">
        <f t="shared" si="16"/>
        <v>1.4400609926428001</v>
      </c>
      <c r="AD32">
        <f t="shared" si="17"/>
        <v>2.2014540243196081</v>
      </c>
      <c r="AE32">
        <f t="shared" si="18"/>
        <v>0.73989729497609846</v>
      </c>
      <c r="AF32">
        <f t="shared" si="19"/>
        <v>-48.50778460352722</v>
      </c>
      <c r="AG32">
        <f t="shared" si="20"/>
        <v>34.390259774262887</v>
      </c>
      <c r="AH32">
        <f t="shared" si="21"/>
        <v>1.6837906588230533</v>
      </c>
      <c r="AI32">
        <f t="shared" si="22"/>
        <v>-1.3597089207308954E-3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55027.889238402691</v>
      </c>
      <c r="AO32">
        <f t="shared" si="26"/>
        <v>75.172499999999999</v>
      </c>
      <c r="AP32">
        <f t="shared" si="27"/>
        <v>63.370207493015826</v>
      </c>
      <c r="AQ32">
        <f t="shared" si="28"/>
        <v>0.84299720633231334</v>
      </c>
      <c r="AR32">
        <f t="shared" si="29"/>
        <v>0.16538460822136489</v>
      </c>
      <c r="AS32">
        <v>1689805503</v>
      </c>
      <c r="AT32">
        <v>399.983</v>
      </c>
      <c r="AU32">
        <v>401.39299999999997</v>
      </c>
      <c r="AV32">
        <v>14.2318</v>
      </c>
      <c r="AW32">
        <v>13.5565</v>
      </c>
      <c r="AX32">
        <v>402.78300000000002</v>
      </c>
      <c r="AY32">
        <v>14.6538</v>
      </c>
      <c r="AZ32">
        <v>400.12799999999999</v>
      </c>
      <c r="BA32">
        <v>101.149</v>
      </c>
      <c r="BB32">
        <v>3.7145999999999998E-2</v>
      </c>
      <c r="BC32">
        <v>18.972899999999999</v>
      </c>
      <c r="BD32">
        <v>18.846</v>
      </c>
      <c r="BE32">
        <v>999.9</v>
      </c>
      <c r="BF32">
        <v>0</v>
      </c>
      <c r="BG32">
        <v>0</v>
      </c>
      <c r="BH32">
        <v>10013.799999999999</v>
      </c>
      <c r="BI32">
        <v>0</v>
      </c>
      <c r="BJ32">
        <v>140.84299999999999</v>
      </c>
      <c r="BK32">
        <v>-1.4098200000000001</v>
      </c>
      <c r="BL32">
        <v>405.75700000000001</v>
      </c>
      <c r="BM32">
        <v>406.90899999999999</v>
      </c>
      <c r="BN32">
        <v>0.67528100000000002</v>
      </c>
      <c r="BO32">
        <v>401.39299999999997</v>
      </c>
      <c r="BP32">
        <v>13.5565</v>
      </c>
      <c r="BQ32">
        <v>1.43954</v>
      </c>
      <c r="BR32">
        <v>1.3712299999999999</v>
      </c>
      <c r="BS32">
        <v>12.3406</v>
      </c>
      <c r="BT32">
        <v>11.603199999999999</v>
      </c>
      <c r="BU32">
        <v>75.172499999999999</v>
      </c>
      <c r="BV32">
        <v>0.90010299999999999</v>
      </c>
      <c r="BW32">
        <v>9.9897E-2</v>
      </c>
      <c r="BX32">
        <v>0</v>
      </c>
      <c r="BY32">
        <v>2.7391000000000001</v>
      </c>
      <c r="BZ32">
        <v>0</v>
      </c>
      <c r="CA32">
        <v>2272.0700000000002</v>
      </c>
      <c r="CB32">
        <v>609.76499999999999</v>
      </c>
      <c r="CC32">
        <v>34.311999999999998</v>
      </c>
      <c r="CD32">
        <v>38.5</v>
      </c>
      <c r="CE32">
        <v>37.186999999999998</v>
      </c>
      <c r="CF32">
        <v>33</v>
      </c>
      <c r="CG32">
        <v>33.936999999999998</v>
      </c>
      <c r="CH32">
        <v>67.66</v>
      </c>
      <c r="CI32">
        <v>7.51</v>
      </c>
      <c r="CJ32">
        <v>0</v>
      </c>
      <c r="CK32">
        <v>1689805516.5</v>
      </c>
      <c r="CL32">
        <v>0</v>
      </c>
      <c r="CM32">
        <v>1689804573.5999999</v>
      </c>
      <c r="CN32" t="s">
        <v>350</v>
      </c>
      <c r="CO32">
        <v>1689804573.5999999</v>
      </c>
      <c r="CP32">
        <v>1689804573.5999999</v>
      </c>
      <c r="CQ32">
        <v>41</v>
      </c>
      <c r="CR32">
        <v>6.3E-2</v>
      </c>
      <c r="CS32">
        <v>-3.0000000000000001E-3</v>
      </c>
      <c r="CT32">
        <v>-2.827</v>
      </c>
      <c r="CU32">
        <v>-0.42199999999999999</v>
      </c>
      <c r="CV32">
        <v>409</v>
      </c>
      <c r="CW32">
        <v>13</v>
      </c>
      <c r="CX32">
        <v>0.3</v>
      </c>
      <c r="CY32">
        <v>0.1</v>
      </c>
      <c r="CZ32">
        <v>1.456964701891275</v>
      </c>
      <c r="DA32">
        <v>4.6319881841334051E-2</v>
      </c>
      <c r="DB32">
        <v>4.6543830441154038E-2</v>
      </c>
      <c r="DC32">
        <v>1</v>
      </c>
      <c r="DD32">
        <v>401.43222500000002</v>
      </c>
      <c r="DE32">
        <v>-0.26315572232609691</v>
      </c>
      <c r="DF32">
        <v>4.09130098501648E-2</v>
      </c>
      <c r="DG32">
        <v>-1</v>
      </c>
      <c r="DH32">
        <v>74.994900000000015</v>
      </c>
      <c r="DI32">
        <v>-9.1709213544672916E-2</v>
      </c>
      <c r="DJ32">
        <v>0.16575848872792689</v>
      </c>
      <c r="DK32">
        <v>1</v>
      </c>
      <c r="DL32">
        <v>2</v>
      </c>
      <c r="DM32">
        <v>2</v>
      </c>
      <c r="DN32" t="s">
        <v>351</v>
      </c>
      <c r="DO32">
        <v>2.6949900000000002</v>
      </c>
      <c r="DP32">
        <v>2.6589100000000001</v>
      </c>
      <c r="DQ32">
        <v>9.5430200000000007E-2</v>
      </c>
      <c r="DR32">
        <v>9.4746399999999995E-2</v>
      </c>
      <c r="DS32">
        <v>8.1638500000000003E-2</v>
      </c>
      <c r="DT32">
        <v>7.6367000000000004E-2</v>
      </c>
      <c r="DU32">
        <v>27380.6</v>
      </c>
      <c r="DV32">
        <v>30929.3</v>
      </c>
      <c r="DW32">
        <v>28481.7</v>
      </c>
      <c r="DX32">
        <v>32756.9</v>
      </c>
      <c r="DY32">
        <v>36359</v>
      </c>
      <c r="DZ32">
        <v>40913</v>
      </c>
      <c r="EA32">
        <v>41797.9</v>
      </c>
      <c r="EB32">
        <v>47154.5</v>
      </c>
      <c r="EC32">
        <v>1.82148</v>
      </c>
      <c r="ED32">
        <v>2.2203200000000001</v>
      </c>
      <c r="EE32">
        <v>3.7744600000000003E-2</v>
      </c>
      <c r="EF32">
        <v>0</v>
      </c>
      <c r="EG32">
        <v>18.220099999999999</v>
      </c>
      <c r="EH32">
        <v>999.9</v>
      </c>
      <c r="EI32">
        <v>47.1</v>
      </c>
      <c r="EJ32">
        <v>25.4</v>
      </c>
      <c r="EK32">
        <v>15.163</v>
      </c>
      <c r="EL32">
        <v>63.446899999999999</v>
      </c>
      <c r="EM32">
        <v>3.6498400000000002</v>
      </c>
      <c r="EN32">
        <v>1</v>
      </c>
      <c r="EO32">
        <v>-0.37069099999999999</v>
      </c>
      <c r="EP32">
        <v>1.0272699999999999</v>
      </c>
      <c r="EQ32">
        <v>20.248000000000001</v>
      </c>
      <c r="ER32">
        <v>5.2271700000000001</v>
      </c>
      <c r="ES32">
        <v>12.0099</v>
      </c>
      <c r="ET32">
        <v>4.9899500000000003</v>
      </c>
      <c r="EU32">
        <v>3.3050000000000002</v>
      </c>
      <c r="EV32">
        <v>6746.5</v>
      </c>
      <c r="EW32">
        <v>9999</v>
      </c>
      <c r="EX32">
        <v>514.70000000000005</v>
      </c>
      <c r="EY32">
        <v>66.3</v>
      </c>
      <c r="EZ32">
        <v>1.8525499999999999</v>
      </c>
      <c r="FA32">
        <v>1.86145</v>
      </c>
      <c r="FB32">
        <v>1.86049</v>
      </c>
      <c r="FC32">
        <v>1.8564799999999999</v>
      </c>
      <c r="FD32">
        <v>1.8608199999999999</v>
      </c>
      <c r="FE32">
        <v>1.8571500000000001</v>
      </c>
      <c r="FF32">
        <v>1.85924</v>
      </c>
      <c r="FG32">
        <v>1.86209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-2.8</v>
      </c>
      <c r="FV32">
        <v>-0.42199999999999999</v>
      </c>
      <c r="FW32">
        <v>-1.3551912558684791</v>
      </c>
      <c r="FX32">
        <v>-4.0117494158234393E-3</v>
      </c>
      <c r="FY32">
        <v>1.087516141204025E-6</v>
      </c>
      <c r="FZ32">
        <v>-8.657206703991749E-11</v>
      </c>
      <c r="GA32">
        <v>-0.42202499999999971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15.5</v>
      </c>
      <c r="GJ32">
        <v>15.5</v>
      </c>
      <c r="GK32">
        <v>0.99975599999999998</v>
      </c>
      <c r="GL32">
        <v>2.36938</v>
      </c>
      <c r="GM32">
        <v>1.5942400000000001</v>
      </c>
      <c r="GN32">
        <v>2.31812</v>
      </c>
      <c r="GO32">
        <v>1.40015</v>
      </c>
      <c r="GP32">
        <v>2.31934</v>
      </c>
      <c r="GQ32">
        <v>28.101299999999998</v>
      </c>
      <c r="GR32">
        <v>14.245900000000001</v>
      </c>
      <c r="GS32">
        <v>18</v>
      </c>
      <c r="GT32">
        <v>415.99400000000003</v>
      </c>
      <c r="GU32">
        <v>632.72500000000002</v>
      </c>
      <c r="GV32">
        <v>17.677199999999999</v>
      </c>
      <c r="GW32">
        <v>22.2925</v>
      </c>
      <c r="GX32">
        <v>29.999700000000001</v>
      </c>
      <c r="GY32">
        <v>22.323699999999999</v>
      </c>
      <c r="GZ32">
        <v>22.293299999999999</v>
      </c>
      <c r="HA32">
        <v>20.070900000000002</v>
      </c>
      <c r="HB32">
        <v>0</v>
      </c>
      <c r="HC32">
        <v>-30</v>
      </c>
      <c r="HD32">
        <v>17.693000000000001</v>
      </c>
      <c r="HE32">
        <v>401.57900000000001</v>
      </c>
      <c r="HF32">
        <v>0</v>
      </c>
      <c r="HG32">
        <v>104.563</v>
      </c>
      <c r="HH32">
        <v>103.94799999999999</v>
      </c>
    </row>
    <row r="33" spans="1:216" x14ac:dyDescent="0.2">
      <c r="A33">
        <v>15</v>
      </c>
      <c r="B33">
        <v>1689805563.5</v>
      </c>
      <c r="C33">
        <v>847.40000009536743</v>
      </c>
      <c r="D33" t="s">
        <v>381</v>
      </c>
      <c r="E33" t="s">
        <v>382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1689805563.5</v>
      </c>
      <c r="M33">
        <f t="shared" si="0"/>
        <v>1.0654540850788302E-3</v>
      </c>
      <c r="N33">
        <f t="shared" si="1"/>
        <v>1.0654540850788303</v>
      </c>
      <c r="O33">
        <f t="shared" si="2"/>
        <v>1.1547890861305676</v>
      </c>
      <c r="P33">
        <f t="shared" si="3"/>
        <v>400.048</v>
      </c>
      <c r="Q33">
        <f t="shared" si="4"/>
        <v>382.40161793358192</v>
      </c>
      <c r="R33">
        <f t="shared" si="5"/>
        <v>38.692893952058881</v>
      </c>
      <c r="S33">
        <f t="shared" si="6"/>
        <v>40.478424028063998</v>
      </c>
      <c r="T33">
        <f t="shared" si="7"/>
        <v>0.14491950205285362</v>
      </c>
      <c r="U33">
        <f t="shared" si="8"/>
        <v>4.0532101712774962</v>
      </c>
      <c r="V33">
        <f t="shared" si="9"/>
        <v>0.14210129195838475</v>
      </c>
      <c r="W33">
        <f t="shared" si="10"/>
        <v>8.9061947718976908E-2</v>
      </c>
      <c r="X33">
        <f t="shared" si="11"/>
        <v>9.9213409761143527</v>
      </c>
      <c r="Y33">
        <f t="shared" si="12"/>
        <v>18.833916164517035</v>
      </c>
      <c r="Z33">
        <f t="shared" si="13"/>
        <v>18.833916164517035</v>
      </c>
      <c r="AA33">
        <f t="shared" si="14"/>
        <v>2.1824293353493522</v>
      </c>
      <c r="AB33">
        <f t="shared" si="15"/>
        <v>65.197951854403613</v>
      </c>
      <c r="AC33">
        <f t="shared" si="16"/>
        <v>1.4373377919736001</v>
      </c>
      <c r="AD33">
        <f t="shared" si="17"/>
        <v>2.2045750688355699</v>
      </c>
      <c r="AE33">
        <f t="shared" si="18"/>
        <v>0.74509154337575212</v>
      </c>
      <c r="AF33">
        <f t="shared" si="19"/>
        <v>-46.986525151976416</v>
      </c>
      <c r="AG33">
        <f t="shared" si="20"/>
        <v>35.330612797725372</v>
      </c>
      <c r="AH33">
        <f t="shared" si="21"/>
        <v>1.7331312093136544</v>
      </c>
      <c r="AI33">
        <f t="shared" si="22"/>
        <v>-1.4401688230378795E-3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54897.09511877656</v>
      </c>
      <c r="AO33">
        <f t="shared" si="26"/>
        <v>59.983699999999999</v>
      </c>
      <c r="AP33">
        <f t="shared" si="27"/>
        <v>50.566589065344225</v>
      </c>
      <c r="AQ33">
        <f t="shared" si="28"/>
        <v>0.84300550091681947</v>
      </c>
      <c r="AR33">
        <f t="shared" si="29"/>
        <v>0.16540061676946158</v>
      </c>
      <c r="AS33">
        <v>1689805563.5</v>
      </c>
      <c r="AT33">
        <v>400.048</v>
      </c>
      <c r="AU33">
        <v>401.03199999999998</v>
      </c>
      <c r="AV33">
        <v>14.2052</v>
      </c>
      <c r="AW33">
        <v>13.551500000000001</v>
      </c>
      <c r="AX33">
        <v>402.84800000000001</v>
      </c>
      <c r="AY33">
        <v>14.6272</v>
      </c>
      <c r="AZ33">
        <v>400.39699999999999</v>
      </c>
      <c r="BA33">
        <v>101.14700000000001</v>
      </c>
      <c r="BB33">
        <v>3.6917999999999999E-2</v>
      </c>
      <c r="BC33">
        <v>18.9956</v>
      </c>
      <c r="BD33">
        <v>18.860399999999998</v>
      </c>
      <c r="BE33">
        <v>999.9</v>
      </c>
      <c r="BF33">
        <v>0</v>
      </c>
      <c r="BG33">
        <v>0</v>
      </c>
      <c r="BH33">
        <v>9990</v>
      </c>
      <c r="BI33">
        <v>0</v>
      </c>
      <c r="BJ33">
        <v>139.273</v>
      </c>
      <c r="BK33">
        <v>-0.98474099999999998</v>
      </c>
      <c r="BL33">
        <v>405.81200000000001</v>
      </c>
      <c r="BM33">
        <v>406.54199999999997</v>
      </c>
      <c r="BN33">
        <v>0.65372799999999998</v>
      </c>
      <c r="BO33">
        <v>401.03199999999998</v>
      </c>
      <c r="BP33">
        <v>13.551500000000001</v>
      </c>
      <c r="BQ33">
        <v>1.4368099999999999</v>
      </c>
      <c r="BR33">
        <v>1.37069</v>
      </c>
      <c r="BS33">
        <v>12.3118</v>
      </c>
      <c r="BT33">
        <v>11.597200000000001</v>
      </c>
      <c r="BU33">
        <v>59.983699999999999</v>
      </c>
      <c r="BV33">
        <v>0.89983199999999997</v>
      </c>
      <c r="BW33">
        <v>0.10016799999999999</v>
      </c>
      <c r="BX33">
        <v>0</v>
      </c>
      <c r="BY33">
        <v>2.2673999999999999</v>
      </c>
      <c r="BZ33">
        <v>0</v>
      </c>
      <c r="CA33">
        <v>2174.2800000000002</v>
      </c>
      <c r="CB33">
        <v>486.52199999999999</v>
      </c>
      <c r="CC33">
        <v>33.936999999999998</v>
      </c>
      <c r="CD33">
        <v>38.25</v>
      </c>
      <c r="CE33">
        <v>36.811999999999998</v>
      </c>
      <c r="CF33">
        <v>32.811999999999998</v>
      </c>
      <c r="CG33">
        <v>33.625</v>
      </c>
      <c r="CH33">
        <v>53.98</v>
      </c>
      <c r="CI33">
        <v>6.01</v>
      </c>
      <c r="CJ33">
        <v>0</v>
      </c>
      <c r="CK33">
        <v>1689805577.0999999</v>
      </c>
      <c r="CL33">
        <v>0</v>
      </c>
      <c r="CM33">
        <v>1689804573.5999999</v>
      </c>
      <c r="CN33" t="s">
        <v>350</v>
      </c>
      <c r="CO33">
        <v>1689804573.5999999</v>
      </c>
      <c r="CP33">
        <v>1689804573.5999999</v>
      </c>
      <c r="CQ33">
        <v>41</v>
      </c>
      <c r="CR33">
        <v>6.3E-2</v>
      </c>
      <c r="CS33">
        <v>-3.0000000000000001E-3</v>
      </c>
      <c r="CT33">
        <v>-2.827</v>
      </c>
      <c r="CU33">
        <v>-0.42199999999999999</v>
      </c>
      <c r="CV33">
        <v>409</v>
      </c>
      <c r="CW33">
        <v>13</v>
      </c>
      <c r="CX33">
        <v>0.3</v>
      </c>
      <c r="CY33">
        <v>0.1</v>
      </c>
      <c r="CZ33">
        <v>0.97350372285079323</v>
      </c>
      <c r="DA33">
        <v>-0.3337575842050684</v>
      </c>
      <c r="DB33">
        <v>6.7042484079720632E-2</v>
      </c>
      <c r="DC33">
        <v>1</v>
      </c>
      <c r="DD33">
        <v>401.05287499999997</v>
      </c>
      <c r="DE33">
        <v>-0.27364727955047258</v>
      </c>
      <c r="DF33">
        <v>4.083147529786206E-2</v>
      </c>
      <c r="DG33">
        <v>-1</v>
      </c>
      <c r="DH33">
        <v>59.994104999999998</v>
      </c>
      <c r="DI33">
        <v>-3.2071091504676998E-2</v>
      </c>
      <c r="DJ33">
        <v>4.7353764105929147E-2</v>
      </c>
      <c r="DK33">
        <v>1</v>
      </c>
      <c r="DL33">
        <v>2</v>
      </c>
      <c r="DM33">
        <v>2</v>
      </c>
      <c r="DN33" t="s">
        <v>351</v>
      </c>
      <c r="DO33">
        <v>2.6958600000000001</v>
      </c>
      <c r="DP33">
        <v>2.65848</v>
      </c>
      <c r="DQ33">
        <v>9.5449400000000004E-2</v>
      </c>
      <c r="DR33">
        <v>9.4688999999999995E-2</v>
      </c>
      <c r="DS33">
        <v>8.1535099999999999E-2</v>
      </c>
      <c r="DT33">
        <v>7.6351699999999995E-2</v>
      </c>
      <c r="DU33">
        <v>27382.400000000001</v>
      </c>
      <c r="DV33">
        <v>30932.400000000001</v>
      </c>
      <c r="DW33">
        <v>28484</v>
      </c>
      <c r="DX33">
        <v>32757.9</v>
      </c>
      <c r="DY33">
        <v>36365.699999999997</v>
      </c>
      <c r="DZ33">
        <v>40915.300000000003</v>
      </c>
      <c r="EA33">
        <v>41800.800000000003</v>
      </c>
      <c r="EB33">
        <v>47156.2</v>
      </c>
      <c r="EC33">
        <v>1.82185</v>
      </c>
      <c r="ED33">
        <v>2.2206199999999998</v>
      </c>
      <c r="EE33">
        <v>4.2483199999999999E-2</v>
      </c>
      <c r="EF33">
        <v>0</v>
      </c>
      <c r="EG33">
        <v>18.155899999999999</v>
      </c>
      <c r="EH33">
        <v>999.9</v>
      </c>
      <c r="EI33">
        <v>47.1</v>
      </c>
      <c r="EJ33">
        <v>25.4</v>
      </c>
      <c r="EK33">
        <v>15.163399999999999</v>
      </c>
      <c r="EL33">
        <v>63.386899999999997</v>
      </c>
      <c r="EM33">
        <v>3.3052899999999998</v>
      </c>
      <c r="EN33">
        <v>1</v>
      </c>
      <c r="EO33">
        <v>-0.37134400000000001</v>
      </c>
      <c r="EP33">
        <v>1.8223</v>
      </c>
      <c r="EQ33">
        <v>20.240400000000001</v>
      </c>
      <c r="ER33">
        <v>5.2280699999999998</v>
      </c>
      <c r="ES33">
        <v>12.0099</v>
      </c>
      <c r="ET33">
        <v>4.9899500000000003</v>
      </c>
      <c r="EU33">
        <v>3.3050000000000002</v>
      </c>
      <c r="EV33">
        <v>6747.7</v>
      </c>
      <c r="EW33">
        <v>9999</v>
      </c>
      <c r="EX33">
        <v>514.70000000000005</v>
      </c>
      <c r="EY33">
        <v>66.3</v>
      </c>
      <c r="EZ33">
        <v>1.8525199999999999</v>
      </c>
      <c r="FA33">
        <v>1.8614200000000001</v>
      </c>
      <c r="FB33">
        <v>1.8604400000000001</v>
      </c>
      <c r="FC33">
        <v>1.85642</v>
      </c>
      <c r="FD33">
        <v>1.8608100000000001</v>
      </c>
      <c r="FE33">
        <v>1.8571500000000001</v>
      </c>
      <c r="FF33">
        <v>1.8592</v>
      </c>
      <c r="FG33">
        <v>1.8620399999999999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-2.8</v>
      </c>
      <c r="FV33">
        <v>-0.42199999999999999</v>
      </c>
      <c r="FW33">
        <v>-1.3551912558684791</v>
      </c>
      <c r="FX33">
        <v>-4.0117494158234393E-3</v>
      </c>
      <c r="FY33">
        <v>1.087516141204025E-6</v>
      </c>
      <c r="FZ33">
        <v>-8.657206703991749E-11</v>
      </c>
      <c r="GA33">
        <v>-0.42202499999999971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16.5</v>
      </c>
      <c r="GJ33">
        <v>16.5</v>
      </c>
      <c r="GK33">
        <v>0.99853499999999995</v>
      </c>
      <c r="GL33">
        <v>2.3767100000000001</v>
      </c>
      <c r="GM33">
        <v>1.5942400000000001</v>
      </c>
      <c r="GN33">
        <v>2.3168899999999999</v>
      </c>
      <c r="GO33">
        <v>1.40015</v>
      </c>
      <c r="GP33">
        <v>2.2973599999999998</v>
      </c>
      <c r="GQ33">
        <v>28.0594</v>
      </c>
      <c r="GR33">
        <v>14.228300000000001</v>
      </c>
      <c r="GS33">
        <v>18</v>
      </c>
      <c r="GT33">
        <v>415.88099999999997</v>
      </c>
      <c r="GU33">
        <v>632.47400000000005</v>
      </c>
      <c r="GV33">
        <v>17.5442</v>
      </c>
      <c r="GW33">
        <v>22.247299999999999</v>
      </c>
      <c r="GX33">
        <v>30.000599999999999</v>
      </c>
      <c r="GY33">
        <v>22.283799999999999</v>
      </c>
      <c r="GZ33">
        <v>22.2547</v>
      </c>
      <c r="HA33">
        <v>20.052399999999999</v>
      </c>
      <c r="HB33">
        <v>0</v>
      </c>
      <c r="HC33">
        <v>-30</v>
      </c>
      <c r="HD33">
        <v>17.5276</v>
      </c>
      <c r="HE33">
        <v>401.00400000000002</v>
      </c>
      <c r="HF33">
        <v>0</v>
      </c>
      <c r="HG33">
        <v>104.57</v>
      </c>
      <c r="HH33">
        <v>103.95099999999999</v>
      </c>
    </row>
    <row r="34" spans="1:216" x14ac:dyDescent="0.2">
      <c r="A34">
        <v>16</v>
      </c>
      <c r="B34">
        <v>1689805624</v>
      </c>
      <c r="C34">
        <v>907.90000009536743</v>
      </c>
      <c r="D34" t="s">
        <v>383</v>
      </c>
      <c r="E34" t="s">
        <v>384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1689805624</v>
      </c>
      <c r="M34">
        <f t="shared" si="0"/>
        <v>1.1274243590248729E-3</v>
      </c>
      <c r="N34">
        <f t="shared" si="1"/>
        <v>1.1274243590248729</v>
      </c>
      <c r="O34">
        <f t="shared" si="2"/>
        <v>0.63385090624181928</v>
      </c>
      <c r="P34">
        <f t="shared" si="3"/>
        <v>400.08600000000001</v>
      </c>
      <c r="Q34">
        <f t="shared" si="4"/>
        <v>388.79371027838323</v>
      </c>
      <c r="R34">
        <f t="shared" si="5"/>
        <v>39.339568841374742</v>
      </c>
      <c r="S34">
        <f t="shared" si="6"/>
        <v>40.482163994373003</v>
      </c>
      <c r="T34">
        <f t="shared" si="7"/>
        <v>0.15560420277800638</v>
      </c>
      <c r="U34">
        <f t="shared" si="8"/>
        <v>4.05639344268402</v>
      </c>
      <c r="V34">
        <f t="shared" si="9"/>
        <v>0.15236260951795844</v>
      </c>
      <c r="W34">
        <f t="shared" si="10"/>
        <v>9.551225072018156E-2</v>
      </c>
      <c r="X34">
        <f t="shared" si="11"/>
        <v>8.2384732315662639</v>
      </c>
      <c r="Y34">
        <f t="shared" si="12"/>
        <v>18.769285383589388</v>
      </c>
      <c r="Z34">
        <f t="shared" si="13"/>
        <v>18.769285383589388</v>
      </c>
      <c r="AA34">
        <f t="shared" si="14"/>
        <v>2.1736316163187652</v>
      </c>
      <c r="AB34">
        <f t="shared" si="15"/>
        <v>65.426008165919484</v>
      </c>
      <c r="AC34">
        <f t="shared" si="16"/>
        <v>1.4382750711047498</v>
      </c>
      <c r="AD34">
        <f t="shared" si="17"/>
        <v>2.1983231308523417</v>
      </c>
      <c r="AE34">
        <f t="shared" si="18"/>
        <v>0.73535654521401539</v>
      </c>
      <c r="AF34">
        <f t="shared" si="19"/>
        <v>-49.719414232996897</v>
      </c>
      <c r="AG34">
        <f t="shared" si="20"/>
        <v>39.542038055126461</v>
      </c>
      <c r="AH34">
        <f t="shared" si="21"/>
        <v>1.9371024471949367</v>
      </c>
      <c r="AI34">
        <f t="shared" si="22"/>
        <v>-1.8004991092368527E-3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54964.152442688646</v>
      </c>
      <c r="AO34">
        <f t="shared" si="26"/>
        <v>49.805399999999999</v>
      </c>
      <c r="AP34">
        <f t="shared" si="27"/>
        <v>41.986552265060233</v>
      </c>
      <c r="AQ34">
        <f t="shared" si="28"/>
        <v>0.84301204819277098</v>
      </c>
      <c r="AR34">
        <f t="shared" si="29"/>
        <v>0.16541325301204818</v>
      </c>
      <c r="AS34">
        <v>1689805624</v>
      </c>
      <c r="AT34">
        <v>400.08600000000001</v>
      </c>
      <c r="AU34">
        <v>400.762</v>
      </c>
      <c r="AV34">
        <v>14.214499999999999</v>
      </c>
      <c r="AW34">
        <v>13.522</v>
      </c>
      <c r="AX34">
        <v>402.887</v>
      </c>
      <c r="AY34">
        <v>14.6365</v>
      </c>
      <c r="AZ34">
        <v>399.94299999999998</v>
      </c>
      <c r="BA34">
        <v>101.146</v>
      </c>
      <c r="BB34">
        <v>3.7655500000000001E-2</v>
      </c>
      <c r="BC34">
        <v>18.950099999999999</v>
      </c>
      <c r="BD34">
        <v>18.8035</v>
      </c>
      <c r="BE34">
        <v>999.9</v>
      </c>
      <c r="BF34">
        <v>0</v>
      </c>
      <c r="BG34">
        <v>0</v>
      </c>
      <c r="BH34">
        <v>10001.200000000001</v>
      </c>
      <c r="BI34">
        <v>0</v>
      </c>
      <c r="BJ34">
        <v>135.59700000000001</v>
      </c>
      <c r="BK34">
        <v>-0.67507899999999998</v>
      </c>
      <c r="BL34">
        <v>405.85500000000002</v>
      </c>
      <c r="BM34">
        <v>406.255</v>
      </c>
      <c r="BN34">
        <v>0.69246799999999997</v>
      </c>
      <c r="BO34">
        <v>400.762</v>
      </c>
      <c r="BP34">
        <v>13.522</v>
      </c>
      <c r="BQ34">
        <v>1.43773</v>
      </c>
      <c r="BR34">
        <v>1.3676900000000001</v>
      </c>
      <c r="BS34">
        <v>12.3216</v>
      </c>
      <c r="BT34">
        <v>11.5641</v>
      </c>
      <c r="BU34">
        <v>49.805399999999999</v>
      </c>
      <c r="BV34">
        <v>0.89956599999999998</v>
      </c>
      <c r="BW34">
        <v>0.100434</v>
      </c>
      <c r="BX34">
        <v>0</v>
      </c>
      <c r="BY34">
        <v>3.0251999999999999</v>
      </c>
      <c r="BZ34">
        <v>0</v>
      </c>
      <c r="CA34">
        <v>2068.13</v>
      </c>
      <c r="CB34">
        <v>403.935</v>
      </c>
      <c r="CC34">
        <v>33.5</v>
      </c>
      <c r="CD34">
        <v>38.061999999999998</v>
      </c>
      <c r="CE34">
        <v>36.561999999999998</v>
      </c>
      <c r="CF34">
        <v>32.625</v>
      </c>
      <c r="CG34">
        <v>33.311999999999998</v>
      </c>
      <c r="CH34">
        <v>44.8</v>
      </c>
      <c r="CI34">
        <v>5</v>
      </c>
      <c r="CJ34">
        <v>0</v>
      </c>
      <c r="CK34">
        <v>1689805637.7</v>
      </c>
      <c r="CL34">
        <v>0</v>
      </c>
      <c r="CM34">
        <v>1689804573.5999999</v>
      </c>
      <c r="CN34" t="s">
        <v>350</v>
      </c>
      <c r="CO34">
        <v>1689804573.5999999</v>
      </c>
      <c r="CP34">
        <v>1689804573.5999999</v>
      </c>
      <c r="CQ34">
        <v>41</v>
      </c>
      <c r="CR34">
        <v>6.3E-2</v>
      </c>
      <c r="CS34">
        <v>-3.0000000000000001E-3</v>
      </c>
      <c r="CT34">
        <v>-2.827</v>
      </c>
      <c r="CU34">
        <v>-0.42199999999999999</v>
      </c>
      <c r="CV34">
        <v>409</v>
      </c>
      <c r="CW34">
        <v>13</v>
      </c>
      <c r="CX34">
        <v>0.3</v>
      </c>
      <c r="CY34">
        <v>0.1</v>
      </c>
      <c r="CZ34">
        <v>0.66225034302337527</v>
      </c>
      <c r="DA34">
        <v>1.7456615124190701E-2</v>
      </c>
      <c r="DB34">
        <v>6.9461205564431777E-2</v>
      </c>
      <c r="DC34">
        <v>1</v>
      </c>
      <c r="DD34">
        <v>400.79712499999999</v>
      </c>
      <c r="DE34">
        <v>-1.6491557224034979E-2</v>
      </c>
      <c r="DF34">
        <v>4.2309093289739551E-2</v>
      </c>
      <c r="DG34">
        <v>-1</v>
      </c>
      <c r="DH34">
        <v>50.014773170731708</v>
      </c>
      <c r="DI34">
        <v>0.25114850296163649</v>
      </c>
      <c r="DJ34">
        <v>0.13957109565954121</v>
      </c>
      <c r="DK34">
        <v>1</v>
      </c>
      <c r="DL34">
        <v>2</v>
      </c>
      <c r="DM34">
        <v>2</v>
      </c>
      <c r="DN34" t="s">
        <v>351</v>
      </c>
      <c r="DO34">
        <v>2.6945899999999998</v>
      </c>
      <c r="DP34">
        <v>2.6593100000000001</v>
      </c>
      <c r="DQ34">
        <v>9.5466200000000001E-2</v>
      </c>
      <c r="DR34">
        <v>9.4649399999999995E-2</v>
      </c>
      <c r="DS34">
        <v>8.1581600000000004E-2</v>
      </c>
      <c r="DT34">
        <v>7.6236600000000002E-2</v>
      </c>
      <c r="DU34">
        <v>27383.599999999999</v>
      </c>
      <c r="DV34">
        <v>30936.400000000001</v>
      </c>
      <c r="DW34">
        <v>28485.599999999999</v>
      </c>
      <c r="DX34">
        <v>32760.5</v>
      </c>
      <c r="DY34">
        <v>36365.800000000003</v>
      </c>
      <c r="DZ34">
        <v>40923.699999999997</v>
      </c>
      <c r="EA34">
        <v>41803</v>
      </c>
      <c r="EB34">
        <v>47160</v>
      </c>
      <c r="EC34">
        <v>1.8218300000000001</v>
      </c>
      <c r="ED34">
        <v>2.2218300000000002</v>
      </c>
      <c r="EE34">
        <v>4.3228299999999997E-2</v>
      </c>
      <c r="EF34">
        <v>0</v>
      </c>
      <c r="EG34">
        <v>18.086500000000001</v>
      </c>
      <c r="EH34">
        <v>999.9</v>
      </c>
      <c r="EI34">
        <v>47.1</v>
      </c>
      <c r="EJ34">
        <v>25.4</v>
      </c>
      <c r="EK34">
        <v>15.162800000000001</v>
      </c>
      <c r="EL34">
        <v>63.466900000000003</v>
      </c>
      <c r="EM34">
        <v>3.90625</v>
      </c>
      <c r="EN34">
        <v>1</v>
      </c>
      <c r="EO34">
        <v>-0.37820599999999999</v>
      </c>
      <c r="EP34">
        <v>0.65133200000000002</v>
      </c>
      <c r="EQ34">
        <v>20.250499999999999</v>
      </c>
      <c r="ER34">
        <v>5.2277699999999996</v>
      </c>
      <c r="ES34">
        <v>12.0099</v>
      </c>
      <c r="ET34">
        <v>4.9900500000000001</v>
      </c>
      <c r="EU34">
        <v>3.3050000000000002</v>
      </c>
      <c r="EV34">
        <v>6749.1</v>
      </c>
      <c r="EW34">
        <v>9999</v>
      </c>
      <c r="EX34">
        <v>514.70000000000005</v>
      </c>
      <c r="EY34">
        <v>66.3</v>
      </c>
      <c r="EZ34">
        <v>1.8525</v>
      </c>
      <c r="FA34">
        <v>1.8614200000000001</v>
      </c>
      <c r="FB34">
        <v>1.86046</v>
      </c>
      <c r="FC34">
        <v>1.85643</v>
      </c>
      <c r="FD34">
        <v>1.8608100000000001</v>
      </c>
      <c r="FE34">
        <v>1.8571500000000001</v>
      </c>
      <c r="FF34">
        <v>1.8592299999999999</v>
      </c>
      <c r="FG34">
        <v>1.86205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-2.8010000000000002</v>
      </c>
      <c r="FV34">
        <v>-0.42199999999999999</v>
      </c>
      <c r="FW34">
        <v>-1.3551912558684791</v>
      </c>
      <c r="FX34">
        <v>-4.0117494158234393E-3</v>
      </c>
      <c r="FY34">
        <v>1.087516141204025E-6</v>
      </c>
      <c r="FZ34">
        <v>-8.657206703991749E-11</v>
      </c>
      <c r="GA34">
        <v>-0.42202499999999971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17.5</v>
      </c>
      <c r="GJ34">
        <v>17.5</v>
      </c>
      <c r="GK34">
        <v>0.99853499999999995</v>
      </c>
      <c r="GL34">
        <v>2.3718300000000001</v>
      </c>
      <c r="GM34">
        <v>1.5942400000000001</v>
      </c>
      <c r="GN34">
        <v>2.3168899999999999</v>
      </c>
      <c r="GO34">
        <v>1.40015</v>
      </c>
      <c r="GP34">
        <v>2.34741</v>
      </c>
      <c r="GQ34">
        <v>28.017499999999998</v>
      </c>
      <c r="GR34">
        <v>14.228300000000001</v>
      </c>
      <c r="GS34">
        <v>18</v>
      </c>
      <c r="GT34">
        <v>415.50700000000001</v>
      </c>
      <c r="GU34">
        <v>632.91300000000001</v>
      </c>
      <c r="GV34">
        <v>17.9375</v>
      </c>
      <c r="GW34">
        <v>22.196100000000001</v>
      </c>
      <c r="GX34">
        <v>29.9998</v>
      </c>
      <c r="GY34">
        <v>22.238800000000001</v>
      </c>
      <c r="GZ34">
        <v>22.210999999999999</v>
      </c>
      <c r="HA34">
        <v>20.039300000000001</v>
      </c>
      <c r="HB34">
        <v>0</v>
      </c>
      <c r="HC34">
        <v>-30</v>
      </c>
      <c r="HD34">
        <v>17.954999999999998</v>
      </c>
      <c r="HE34">
        <v>400.68099999999998</v>
      </c>
      <c r="HF34">
        <v>0</v>
      </c>
      <c r="HG34">
        <v>104.57599999999999</v>
      </c>
      <c r="HH34">
        <v>103.96</v>
      </c>
    </row>
    <row r="35" spans="1:216" x14ac:dyDescent="0.2">
      <c r="A35">
        <v>17</v>
      </c>
      <c r="B35">
        <v>1689805684.5</v>
      </c>
      <c r="C35">
        <v>968.40000009536743</v>
      </c>
      <c r="D35" t="s">
        <v>385</v>
      </c>
      <c r="E35" t="s">
        <v>386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1689805684.5</v>
      </c>
      <c r="M35">
        <f t="shared" si="0"/>
        <v>1.0650281401216384E-3</v>
      </c>
      <c r="N35">
        <f t="shared" si="1"/>
        <v>1.0650281401216384</v>
      </c>
      <c r="O35">
        <f t="shared" si="2"/>
        <v>-0.22863955677440959</v>
      </c>
      <c r="P35">
        <f t="shared" si="3"/>
        <v>400.06799999999998</v>
      </c>
      <c r="Q35">
        <f t="shared" si="4"/>
        <v>397.84522326853192</v>
      </c>
      <c r="R35">
        <f t="shared" si="5"/>
        <v>40.255557703603635</v>
      </c>
      <c r="S35">
        <f t="shared" si="6"/>
        <v>40.480467069715196</v>
      </c>
      <c r="T35">
        <f t="shared" si="7"/>
        <v>0.14364616135741615</v>
      </c>
      <c r="U35">
        <f t="shared" si="8"/>
        <v>4.0610931014367972</v>
      </c>
      <c r="V35">
        <f t="shared" si="9"/>
        <v>0.14088201247813326</v>
      </c>
      <c r="W35">
        <f t="shared" si="10"/>
        <v>8.8295175365650222E-2</v>
      </c>
      <c r="X35">
        <f t="shared" si="11"/>
        <v>4.9510739154226533</v>
      </c>
      <c r="Y35">
        <f t="shared" si="12"/>
        <v>18.819256790159024</v>
      </c>
      <c r="Z35">
        <f t="shared" si="13"/>
        <v>18.819256790159024</v>
      </c>
      <c r="AA35">
        <f t="shared" si="14"/>
        <v>2.1804311281959685</v>
      </c>
      <c r="AB35">
        <f t="shared" si="15"/>
        <v>64.799980015420516</v>
      </c>
      <c r="AC35">
        <f t="shared" si="16"/>
        <v>1.4291526966235202</v>
      </c>
      <c r="AD35">
        <f t="shared" si="17"/>
        <v>2.2054832366976398</v>
      </c>
      <c r="AE35">
        <f t="shared" si="18"/>
        <v>0.75127843157244834</v>
      </c>
      <c r="AF35">
        <f t="shared" si="19"/>
        <v>-46.967740979364258</v>
      </c>
      <c r="AG35">
        <f t="shared" si="20"/>
        <v>40.053888453899177</v>
      </c>
      <c r="AH35">
        <f t="shared" si="21"/>
        <v>1.960934820517739</v>
      </c>
      <c r="AI35">
        <f t="shared" si="22"/>
        <v>-1.8437895246918856E-3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55040.770780663923</v>
      </c>
      <c r="AO35">
        <f t="shared" si="26"/>
        <v>29.9298</v>
      </c>
      <c r="AP35">
        <f t="shared" si="27"/>
        <v>25.231331396592047</v>
      </c>
      <c r="AQ35">
        <f t="shared" si="28"/>
        <v>0.84301703975943865</v>
      </c>
      <c r="AR35">
        <f t="shared" si="29"/>
        <v>0.16542288673571667</v>
      </c>
      <c r="AS35">
        <v>1689805684.5</v>
      </c>
      <c r="AT35">
        <v>400.06799999999998</v>
      </c>
      <c r="AU35">
        <v>400.19099999999997</v>
      </c>
      <c r="AV35">
        <v>14.1243</v>
      </c>
      <c r="AW35">
        <v>13.4702</v>
      </c>
      <c r="AX35">
        <v>402.86799999999999</v>
      </c>
      <c r="AY35">
        <v>14.5463</v>
      </c>
      <c r="AZ35">
        <v>400.02499999999998</v>
      </c>
      <c r="BA35">
        <v>101.14700000000001</v>
      </c>
      <c r="BB35">
        <v>3.6966400000000003E-2</v>
      </c>
      <c r="BC35">
        <v>19.002199999999998</v>
      </c>
      <c r="BD35">
        <v>18.855</v>
      </c>
      <c r="BE35">
        <v>999.9</v>
      </c>
      <c r="BF35">
        <v>0</v>
      </c>
      <c r="BG35">
        <v>0</v>
      </c>
      <c r="BH35">
        <v>10017.5</v>
      </c>
      <c r="BI35">
        <v>0</v>
      </c>
      <c r="BJ35">
        <v>138.72</v>
      </c>
      <c r="BK35">
        <v>-0.12338300000000001</v>
      </c>
      <c r="BL35">
        <v>405.79899999999998</v>
      </c>
      <c r="BM35">
        <v>405.65499999999997</v>
      </c>
      <c r="BN35">
        <v>0.654061</v>
      </c>
      <c r="BO35">
        <v>400.19099999999997</v>
      </c>
      <c r="BP35">
        <v>13.4702</v>
      </c>
      <c r="BQ35">
        <v>1.4286300000000001</v>
      </c>
      <c r="BR35">
        <v>1.3624799999999999</v>
      </c>
      <c r="BS35">
        <v>12.225</v>
      </c>
      <c r="BT35">
        <v>11.5063</v>
      </c>
      <c r="BU35">
        <v>29.9298</v>
      </c>
      <c r="BV35">
        <v>0.89948399999999995</v>
      </c>
      <c r="BW35">
        <v>0.10051599999999999</v>
      </c>
      <c r="BX35">
        <v>0</v>
      </c>
      <c r="BY35">
        <v>2.4003000000000001</v>
      </c>
      <c r="BZ35">
        <v>0</v>
      </c>
      <c r="CA35">
        <v>2086.39</v>
      </c>
      <c r="CB35">
        <v>242.733</v>
      </c>
      <c r="CC35">
        <v>33.186999999999998</v>
      </c>
      <c r="CD35">
        <v>37.811999999999998</v>
      </c>
      <c r="CE35">
        <v>36.186999999999998</v>
      </c>
      <c r="CF35">
        <v>32.686999999999998</v>
      </c>
      <c r="CG35">
        <v>33.125</v>
      </c>
      <c r="CH35">
        <v>26.92</v>
      </c>
      <c r="CI35">
        <v>3.01</v>
      </c>
      <c r="CJ35">
        <v>0</v>
      </c>
      <c r="CK35">
        <v>1689805698.3</v>
      </c>
      <c r="CL35">
        <v>0</v>
      </c>
      <c r="CM35">
        <v>1689804573.5999999</v>
      </c>
      <c r="CN35" t="s">
        <v>350</v>
      </c>
      <c r="CO35">
        <v>1689804573.5999999</v>
      </c>
      <c r="CP35">
        <v>1689804573.5999999</v>
      </c>
      <c r="CQ35">
        <v>41</v>
      </c>
      <c r="CR35">
        <v>6.3E-2</v>
      </c>
      <c r="CS35">
        <v>-3.0000000000000001E-3</v>
      </c>
      <c r="CT35">
        <v>-2.827</v>
      </c>
      <c r="CU35">
        <v>-0.42199999999999999</v>
      </c>
      <c r="CV35">
        <v>409</v>
      </c>
      <c r="CW35">
        <v>13</v>
      </c>
      <c r="CX35">
        <v>0.3</v>
      </c>
      <c r="CY35">
        <v>0.1</v>
      </c>
      <c r="CZ35">
        <v>-0.1961164597098638</v>
      </c>
      <c r="DA35">
        <v>-7.4714096633285584E-2</v>
      </c>
      <c r="DB35">
        <v>5.0209487586944782E-2</v>
      </c>
      <c r="DC35">
        <v>1</v>
      </c>
      <c r="DD35">
        <v>400.18585000000002</v>
      </c>
      <c r="DE35">
        <v>-0.11263789868781229</v>
      </c>
      <c r="DF35">
        <v>1.8879287592496439E-2</v>
      </c>
      <c r="DG35">
        <v>-1</v>
      </c>
      <c r="DH35">
        <v>30.003656097560981</v>
      </c>
      <c r="DI35">
        <v>0.22779095426684251</v>
      </c>
      <c r="DJ35">
        <v>0.13862168212621981</v>
      </c>
      <c r="DK35">
        <v>1</v>
      </c>
      <c r="DL35">
        <v>2</v>
      </c>
      <c r="DM35">
        <v>2</v>
      </c>
      <c r="DN35" t="s">
        <v>351</v>
      </c>
      <c r="DO35">
        <v>2.6949200000000002</v>
      </c>
      <c r="DP35">
        <v>2.65876</v>
      </c>
      <c r="DQ35">
        <v>9.5474799999999999E-2</v>
      </c>
      <c r="DR35">
        <v>9.4558600000000007E-2</v>
      </c>
      <c r="DS35">
        <v>8.12195E-2</v>
      </c>
      <c r="DT35">
        <v>7.6030500000000001E-2</v>
      </c>
      <c r="DU35">
        <v>27385</v>
      </c>
      <c r="DV35">
        <v>30941.5</v>
      </c>
      <c r="DW35">
        <v>28487.1</v>
      </c>
      <c r="DX35">
        <v>32762.400000000001</v>
      </c>
      <c r="DY35">
        <v>36382.400000000001</v>
      </c>
      <c r="DZ35">
        <v>40935.4</v>
      </c>
      <c r="EA35">
        <v>41805.300000000003</v>
      </c>
      <c r="EB35">
        <v>47162.8</v>
      </c>
      <c r="EC35">
        <v>1.82237</v>
      </c>
      <c r="ED35">
        <v>2.2227199999999998</v>
      </c>
      <c r="EE35">
        <v>4.7206900000000003E-2</v>
      </c>
      <c r="EF35">
        <v>0</v>
      </c>
      <c r="EG35">
        <v>18.072099999999999</v>
      </c>
      <c r="EH35">
        <v>999.9</v>
      </c>
      <c r="EI35">
        <v>47</v>
      </c>
      <c r="EJ35">
        <v>25.4</v>
      </c>
      <c r="EK35">
        <v>15.131600000000001</v>
      </c>
      <c r="EL35">
        <v>63.136899999999997</v>
      </c>
      <c r="EM35">
        <v>3.71394</v>
      </c>
      <c r="EN35">
        <v>1</v>
      </c>
      <c r="EO35">
        <v>-0.381687</v>
      </c>
      <c r="EP35">
        <v>1.04176</v>
      </c>
      <c r="EQ35">
        <v>20.2484</v>
      </c>
      <c r="ER35">
        <v>5.2276199999999999</v>
      </c>
      <c r="ES35">
        <v>12.0099</v>
      </c>
      <c r="ET35">
        <v>4.9898999999999996</v>
      </c>
      <c r="EU35">
        <v>3.3050000000000002</v>
      </c>
      <c r="EV35">
        <v>6750.6</v>
      </c>
      <c r="EW35">
        <v>9999</v>
      </c>
      <c r="EX35">
        <v>514.70000000000005</v>
      </c>
      <c r="EY35">
        <v>66.400000000000006</v>
      </c>
      <c r="EZ35">
        <v>1.8524700000000001</v>
      </c>
      <c r="FA35">
        <v>1.8614299999999999</v>
      </c>
      <c r="FB35">
        <v>1.8604499999999999</v>
      </c>
      <c r="FC35">
        <v>1.85649</v>
      </c>
      <c r="FD35">
        <v>1.8608100000000001</v>
      </c>
      <c r="FE35">
        <v>1.8571500000000001</v>
      </c>
      <c r="FF35">
        <v>1.8592299999999999</v>
      </c>
      <c r="FG35">
        <v>1.86206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-2.8</v>
      </c>
      <c r="FV35">
        <v>-0.42199999999999999</v>
      </c>
      <c r="FW35">
        <v>-1.3551912558684791</v>
      </c>
      <c r="FX35">
        <v>-4.0117494158234393E-3</v>
      </c>
      <c r="FY35">
        <v>1.087516141204025E-6</v>
      </c>
      <c r="FZ35">
        <v>-8.657206703991749E-11</v>
      </c>
      <c r="GA35">
        <v>-0.42202499999999971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18.5</v>
      </c>
      <c r="GJ35">
        <v>18.5</v>
      </c>
      <c r="GK35">
        <v>0.99731400000000003</v>
      </c>
      <c r="GL35">
        <v>2.3742700000000001</v>
      </c>
      <c r="GM35">
        <v>1.5942400000000001</v>
      </c>
      <c r="GN35">
        <v>2.3156699999999999</v>
      </c>
      <c r="GO35">
        <v>1.40015</v>
      </c>
      <c r="GP35">
        <v>2.2839399999999999</v>
      </c>
      <c r="GQ35">
        <v>27.933700000000002</v>
      </c>
      <c r="GR35">
        <v>14.228300000000001</v>
      </c>
      <c r="GS35">
        <v>18</v>
      </c>
      <c r="GT35">
        <v>415.43200000000002</v>
      </c>
      <c r="GU35">
        <v>633.09400000000005</v>
      </c>
      <c r="GV35">
        <v>17.767299999999999</v>
      </c>
      <c r="GW35">
        <v>22.1433</v>
      </c>
      <c r="GX35">
        <v>29.999300000000002</v>
      </c>
      <c r="GY35">
        <v>22.1921</v>
      </c>
      <c r="GZ35">
        <v>22.166899999999998</v>
      </c>
      <c r="HA35">
        <v>20.0182</v>
      </c>
      <c r="HB35">
        <v>0</v>
      </c>
      <c r="HC35">
        <v>-30</v>
      </c>
      <c r="HD35">
        <v>17.794599999999999</v>
      </c>
      <c r="HE35">
        <v>400.19</v>
      </c>
      <c r="HF35">
        <v>0</v>
      </c>
      <c r="HG35">
        <v>104.58199999999999</v>
      </c>
      <c r="HH35">
        <v>103.96599999999999</v>
      </c>
    </row>
    <row r="36" spans="1:216" x14ac:dyDescent="0.2">
      <c r="A36">
        <v>18</v>
      </c>
      <c r="B36">
        <v>1689805745</v>
      </c>
      <c r="C36">
        <v>1028.900000095367</v>
      </c>
      <c r="D36" t="s">
        <v>387</v>
      </c>
      <c r="E36" t="s">
        <v>388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1689805745</v>
      </c>
      <c r="M36">
        <f t="shared" si="0"/>
        <v>1.096961524974661E-3</v>
      </c>
      <c r="N36">
        <f t="shared" si="1"/>
        <v>1.0969615249746609</v>
      </c>
      <c r="O36">
        <f t="shared" si="2"/>
        <v>-0.72438746776968588</v>
      </c>
      <c r="P36">
        <f t="shared" si="3"/>
        <v>400.02800000000002</v>
      </c>
      <c r="Q36">
        <f t="shared" si="4"/>
        <v>403.13131941672015</v>
      </c>
      <c r="R36">
        <f t="shared" si="5"/>
        <v>40.792876110808493</v>
      </c>
      <c r="S36">
        <f t="shared" si="6"/>
        <v>40.478851081243207</v>
      </c>
      <c r="T36">
        <f t="shared" si="7"/>
        <v>0.14890965222902436</v>
      </c>
      <c r="U36">
        <f t="shared" si="8"/>
        <v>4.0555310194470149</v>
      </c>
      <c r="V36">
        <f t="shared" si="9"/>
        <v>0.14593749620878707</v>
      </c>
      <c r="W36">
        <f t="shared" si="10"/>
        <v>9.1473030564550056E-2</v>
      </c>
      <c r="X36">
        <f t="shared" si="11"/>
        <v>3.2871593229627774</v>
      </c>
      <c r="Y36">
        <f t="shared" si="12"/>
        <v>18.777821058565149</v>
      </c>
      <c r="Z36">
        <f t="shared" si="13"/>
        <v>18.777821058565149</v>
      </c>
      <c r="AA36">
        <f t="shared" si="14"/>
        <v>2.1747917306321973</v>
      </c>
      <c r="AB36">
        <f t="shared" si="15"/>
        <v>64.847460639936088</v>
      </c>
      <c r="AC36">
        <f t="shared" si="16"/>
        <v>1.4277206934529199</v>
      </c>
      <c r="AD36">
        <f t="shared" si="17"/>
        <v>2.2016601411430798</v>
      </c>
      <c r="AE36">
        <f t="shared" si="18"/>
        <v>0.74707103717927748</v>
      </c>
      <c r="AF36">
        <f t="shared" si="19"/>
        <v>-48.376003251382549</v>
      </c>
      <c r="AG36">
        <f t="shared" si="20"/>
        <v>42.98037130145233</v>
      </c>
      <c r="AH36">
        <f t="shared" si="21"/>
        <v>2.106344211041483</v>
      </c>
      <c r="AI36">
        <f t="shared" si="22"/>
        <v>-2.1284159259593594E-3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54943.878180924046</v>
      </c>
      <c r="AO36">
        <f t="shared" si="26"/>
        <v>19.874500000000001</v>
      </c>
      <c r="AP36">
        <f t="shared" si="27"/>
        <v>16.754263483400404</v>
      </c>
      <c r="AQ36">
        <f t="shared" si="28"/>
        <v>0.84300301810865197</v>
      </c>
      <c r="AR36">
        <f t="shared" si="29"/>
        <v>0.16539582494969821</v>
      </c>
      <c r="AS36">
        <v>1689805745</v>
      </c>
      <c r="AT36">
        <v>400.02800000000002</v>
      </c>
      <c r="AU36">
        <v>399.85</v>
      </c>
      <c r="AV36">
        <v>14.109299999999999</v>
      </c>
      <c r="AW36">
        <v>13.4352</v>
      </c>
      <c r="AX36">
        <v>402.82900000000001</v>
      </c>
      <c r="AY36">
        <v>14.5313</v>
      </c>
      <c r="AZ36">
        <v>399.80099999999999</v>
      </c>
      <c r="BA36">
        <v>101.15300000000001</v>
      </c>
      <c r="BB36">
        <v>3.7044399999999998E-2</v>
      </c>
      <c r="BC36">
        <v>18.974399999999999</v>
      </c>
      <c r="BD36">
        <v>18.834</v>
      </c>
      <c r="BE36">
        <v>999.9</v>
      </c>
      <c r="BF36">
        <v>0</v>
      </c>
      <c r="BG36">
        <v>0</v>
      </c>
      <c r="BH36">
        <v>9997.5</v>
      </c>
      <c r="BI36">
        <v>0</v>
      </c>
      <c r="BJ36">
        <v>138.16900000000001</v>
      </c>
      <c r="BK36">
        <v>0.17849699999999999</v>
      </c>
      <c r="BL36">
        <v>405.75299999999999</v>
      </c>
      <c r="BM36">
        <v>405.29500000000002</v>
      </c>
      <c r="BN36">
        <v>0.67404799999999998</v>
      </c>
      <c r="BO36">
        <v>399.85</v>
      </c>
      <c r="BP36">
        <v>13.4352</v>
      </c>
      <c r="BQ36">
        <v>1.42719</v>
      </c>
      <c r="BR36">
        <v>1.3590100000000001</v>
      </c>
      <c r="BS36">
        <v>12.2097</v>
      </c>
      <c r="BT36">
        <v>11.4678</v>
      </c>
      <c r="BU36">
        <v>19.874500000000001</v>
      </c>
      <c r="BV36">
        <v>0.90000800000000003</v>
      </c>
      <c r="BW36">
        <v>9.9991800000000006E-2</v>
      </c>
      <c r="BX36">
        <v>0</v>
      </c>
      <c r="BY36">
        <v>2.4878999999999998</v>
      </c>
      <c r="BZ36">
        <v>0</v>
      </c>
      <c r="CA36">
        <v>2038.27</v>
      </c>
      <c r="CB36">
        <v>161.208</v>
      </c>
      <c r="CC36">
        <v>32.875</v>
      </c>
      <c r="CD36">
        <v>37.686999999999998</v>
      </c>
      <c r="CE36">
        <v>35.936999999999998</v>
      </c>
      <c r="CF36">
        <v>32.5</v>
      </c>
      <c r="CG36">
        <v>32.875</v>
      </c>
      <c r="CH36">
        <v>17.89</v>
      </c>
      <c r="CI36">
        <v>1.99</v>
      </c>
      <c r="CJ36">
        <v>0</v>
      </c>
      <c r="CK36">
        <v>1689805758.3</v>
      </c>
      <c r="CL36">
        <v>0</v>
      </c>
      <c r="CM36">
        <v>1689804573.5999999</v>
      </c>
      <c r="CN36" t="s">
        <v>350</v>
      </c>
      <c r="CO36">
        <v>1689804573.5999999</v>
      </c>
      <c r="CP36">
        <v>1689804573.5999999</v>
      </c>
      <c r="CQ36">
        <v>41</v>
      </c>
      <c r="CR36">
        <v>6.3E-2</v>
      </c>
      <c r="CS36">
        <v>-3.0000000000000001E-3</v>
      </c>
      <c r="CT36">
        <v>-2.827</v>
      </c>
      <c r="CU36">
        <v>-0.42199999999999999</v>
      </c>
      <c r="CV36">
        <v>409</v>
      </c>
      <c r="CW36">
        <v>13</v>
      </c>
      <c r="CX36">
        <v>0.3</v>
      </c>
      <c r="CY36">
        <v>0.1</v>
      </c>
      <c r="CZ36">
        <v>-0.64223871507708119</v>
      </c>
      <c r="DA36">
        <v>-7.4905071767763481E-2</v>
      </c>
      <c r="DB36">
        <v>4.5467069743839419E-2</v>
      </c>
      <c r="DC36">
        <v>1</v>
      </c>
      <c r="DD36">
        <v>399.81992500000001</v>
      </c>
      <c r="DE36">
        <v>8.5272045027505142E-2</v>
      </c>
      <c r="DF36">
        <v>2.80074878380746E-2</v>
      </c>
      <c r="DG36">
        <v>-1</v>
      </c>
      <c r="DH36">
        <v>20.00752</v>
      </c>
      <c r="DI36">
        <v>0.57222291452673568</v>
      </c>
      <c r="DJ36">
        <v>0.1656682969068014</v>
      </c>
      <c r="DK36">
        <v>1</v>
      </c>
      <c r="DL36">
        <v>2</v>
      </c>
      <c r="DM36">
        <v>2</v>
      </c>
      <c r="DN36" t="s">
        <v>351</v>
      </c>
      <c r="DO36">
        <v>2.6943199999999998</v>
      </c>
      <c r="DP36">
        <v>2.6586599999999998</v>
      </c>
      <c r="DQ36">
        <v>9.5483899999999997E-2</v>
      </c>
      <c r="DR36">
        <v>9.4512799999999994E-2</v>
      </c>
      <c r="DS36">
        <v>8.1170900000000004E-2</v>
      </c>
      <c r="DT36">
        <v>7.5897099999999995E-2</v>
      </c>
      <c r="DU36">
        <v>27385.599999999999</v>
      </c>
      <c r="DV36">
        <v>30945.200000000001</v>
      </c>
      <c r="DW36">
        <v>28487.9</v>
      </c>
      <c r="DX36">
        <v>32764.5</v>
      </c>
      <c r="DY36">
        <v>36385.4</v>
      </c>
      <c r="DZ36">
        <v>40944</v>
      </c>
      <c r="EA36">
        <v>41806.5</v>
      </c>
      <c r="EB36">
        <v>47165.8</v>
      </c>
      <c r="EC36">
        <v>1.8227800000000001</v>
      </c>
      <c r="ED36">
        <v>2.2237499999999999</v>
      </c>
      <c r="EE36">
        <v>4.5709300000000001E-2</v>
      </c>
      <c r="EF36">
        <v>0</v>
      </c>
      <c r="EG36">
        <v>18.075900000000001</v>
      </c>
      <c r="EH36">
        <v>999.9</v>
      </c>
      <c r="EI36">
        <v>46.9</v>
      </c>
      <c r="EJ36">
        <v>25.4</v>
      </c>
      <c r="EK36">
        <v>15.097</v>
      </c>
      <c r="EL36">
        <v>63.066800000000001</v>
      </c>
      <c r="EM36">
        <v>3.7820499999999999</v>
      </c>
      <c r="EN36">
        <v>1</v>
      </c>
      <c r="EO36">
        <v>-0.385102</v>
      </c>
      <c r="EP36">
        <v>0.79637800000000003</v>
      </c>
      <c r="EQ36">
        <v>20.2501</v>
      </c>
      <c r="ER36">
        <v>5.2279200000000001</v>
      </c>
      <c r="ES36">
        <v>12.0099</v>
      </c>
      <c r="ET36">
        <v>4.9901499999999999</v>
      </c>
      <c r="EU36">
        <v>3.3050000000000002</v>
      </c>
      <c r="EV36">
        <v>6752</v>
      </c>
      <c r="EW36">
        <v>9999</v>
      </c>
      <c r="EX36">
        <v>514.70000000000005</v>
      </c>
      <c r="EY36">
        <v>66.400000000000006</v>
      </c>
      <c r="EZ36">
        <v>1.85243</v>
      </c>
      <c r="FA36">
        <v>1.8614200000000001</v>
      </c>
      <c r="FB36">
        <v>1.8603799999999999</v>
      </c>
      <c r="FC36">
        <v>1.85642</v>
      </c>
      <c r="FD36">
        <v>1.8608100000000001</v>
      </c>
      <c r="FE36">
        <v>1.85714</v>
      </c>
      <c r="FF36">
        <v>1.8591599999999999</v>
      </c>
      <c r="FG36">
        <v>1.86206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-2.8010000000000002</v>
      </c>
      <c r="FV36">
        <v>-0.42199999999999999</v>
      </c>
      <c r="FW36">
        <v>-1.3551912558684791</v>
      </c>
      <c r="FX36">
        <v>-4.0117494158234393E-3</v>
      </c>
      <c r="FY36">
        <v>1.087516141204025E-6</v>
      </c>
      <c r="FZ36">
        <v>-8.657206703991749E-11</v>
      </c>
      <c r="GA36">
        <v>-0.42202499999999971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19.5</v>
      </c>
      <c r="GJ36">
        <v>19.5</v>
      </c>
      <c r="GK36">
        <v>0.99609400000000003</v>
      </c>
      <c r="GL36">
        <v>2.36816</v>
      </c>
      <c r="GM36">
        <v>1.5942400000000001</v>
      </c>
      <c r="GN36">
        <v>2.3156699999999999</v>
      </c>
      <c r="GO36">
        <v>1.40015</v>
      </c>
      <c r="GP36">
        <v>2.3339799999999999</v>
      </c>
      <c r="GQ36">
        <v>27.870999999999999</v>
      </c>
      <c r="GR36">
        <v>14.228300000000001</v>
      </c>
      <c r="GS36">
        <v>18</v>
      </c>
      <c r="GT36">
        <v>415.29</v>
      </c>
      <c r="GU36">
        <v>633.38400000000001</v>
      </c>
      <c r="GV36">
        <v>17.904</v>
      </c>
      <c r="GW36">
        <v>22.097999999999999</v>
      </c>
      <c r="GX36">
        <v>29.999700000000001</v>
      </c>
      <c r="GY36">
        <v>22.147200000000002</v>
      </c>
      <c r="GZ36">
        <v>22.123200000000001</v>
      </c>
      <c r="HA36">
        <v>20.0075</v>
      </c>
      <c r="HB36">
        <v>0</v>
      </c>
      <c r="HC36">
        <v>-30</v>
      </c>
      <c r="HD36">
        <v>17.908899999999999</v>
      </c>
      <c r="HE36">
        <v>399.83699999999999</v>
      </c>
      <c r="HF36">
        <v>0</v>
      </c>
      <c r="HG36">
        <v>104.584</v>
      </c>
      <c r="HH36">
        <v>103.973</v>
      </c>
    </row>
    <row r="37" spans="1:216" x14ac:dyDescent="0.2">
      <c r="A37">
        <v>19</v>
      </c>
      <c r="B37">
        <v>1689805805.5</v>
      </c>
      <c r="C37">
        <v>1089.400000095367</v>
      </c>
      <c r="D37" t="s">
        <v>389</v>
      </c>
      <c r="E37" t="s">
        <v>390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  <c r="K37" t="s">
        <v>349</v>
      </c>
      <c r="L37">
        <v>1689805805.5</v>
      </c>
      <c r="M37">
        <f t="shared" si="0"/>
        <v>1.0855536126507786E-3</v>
      </c>
      <c r="N37">
        <f t="shared" si="1"/>
        <v>1.0855536126507785</v>
      </c>
      <c r="O37">
        <f t="shared" si="2"/>
        <v>-1.8412131095723867</v>
      </c>
      <c r="P37">
        <f t="shared" si="3"/>
        <v>400.09</v>
      </c>
      <c r="Q37">
        <f t="shared" si="4"/>
        <v>415.61090524675518</v>
      </c>
      <c r="R37">
        <f t="shared" si="5"/>
        <v>42.055805567861874</v>
      </c>
      <c r="S37">
        <f t="shared" si="6"/>
        <v>40.485240009898</v>
      </c>
      <c r="T37">
        <f t="shared" si="7"/>
        <v>0.14663567541537872</v>
      </c>
      <c r="U37">
        <f t="shared" si="8"/>
        <v>4.0624954121468697</v>
      </c>
      <c r="V37">
        <f t="shared" si="9"/>
        <v>0.14375749180334285</v>
      </c>
      <c r="W37">
        <f t="shared" si="10"/>
        <v>9.0102320391279161E-2</v>
      </c>
      <c r="X37">
        <f t="shared" si="11"/>
        <v>0</v>
      </c>
      <c r="Y37">
        <f t="shared" si="12"/>
        <v>18.782625792613707</v>
      </c>
      <c r="Z37">
        <f t="shared" si="13"/>
        <v>18.782625792613707</v>
      </c>
      <c r="AA37">
        <f t="shared" si="14"/>
        <v>2.1754449981178863</v>
      </c>
      <c r="AB37">
        <f t="shared" si="15"/>
        <v>64.653316181656706</v>
      </c>
      <c r="AC37">
        <f t="shared" si="16"/>
        <v>1.4249217819075199</v>
      </c>
      <c r="AD37">
        <f t="shared" si="17"/>
        <v>2.2039422972580569</v>
      </c>
      <c r="AE37">
        <f t="shared" si="18"/>
        <v>0.75052321621036633</v>
      </c>
      <c r="AF37">
        <f t="shared" si="19"/>
        <v>-47.872914317899337</v>
      </c>
      <c r="AG37">
        <f t="shared" si="20"/>
        <v>45.637546426880377</v>
      </c>
      <c r="AH37">
        <f t="shared" si="21"/>
        <v>2.2329761831475161</v>
      </c>
      <c r="AI37">
        <f t="shared" si="22"/>
        <v>-2.3917078714461582E-3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55068.780812341953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1689805805.5</v>
      </c>
      <c r="AT37">
        <v>400.09</v>
      </c>
      <c r="AU37">
        <v>399.214</v>
      </c>
      <c r="AV37">
        <v>14.0816</v>
      </c>
      <c r="AW37">
        <v>13.4152</v>
      </c>
      <c r="AX37">
        <v>402.89</v>
      </c>
      <c r="AY37">
        <v>14.5036</v>
      </c>
      <c r="AZ37">
        <v>400.226</v>
      </c>
      <c r="BA37">
        <v>101.152</v>
      </c>
      <c r="BB37">
        <v>3.8332199999999997E-2</v>
      </c>
      <c r="BC37">
        <v>18.991</v>
      </c>
      <c r="BD37">
        <v>18.835100000000001</v>
      </c>
      <c r="BE37">
        <v>999.9</v>
      </c>
      <c r="BF37">
        <v>0</v>
      </c>
      <c r="BG37">
        <v>0</v>
      </c>
      <c r="BH37">
        <v>10021.9</v>
      </c>
      <c r="BI37">
        <v>0</v>
      </c>
      <c r="BJ37">
        <v>137.018</v>
      </c>
      <c r="BK37">
        <v>0.87603799999999998</v>
      </c>
      <c r="BL37">
        <v>405.80399999999997</v>
      </c>
      <c r="BM37">
        <v>404.642</v>
      </c>
      <c r="BN37">
        <v>0.66641799999999995</v>
      </c>
      <c r="BO37">
        <v>399.214</v>
      </c>
      <c r="BP37">
        <v>13.4152</v>
      </c>
      <c r="BQ37">
        <v>1.42439</v>
      </c>
      <c r="BR37">
        <v>1.3569800000000001</v>
      </c>
      <c r="BS37">
        <v>12.1798</v>
      </c>
      <c r="BT37">
        <v>11.4452</v>
      </c>
      <c r="BU37">
        <v>0</v>
      </c>
      <c r="BV37">
        <v>0</v>
      </c>
      <c r="BW37">
        <v>0</v>
      </c>
      <c r="BX37">
        <v>0</v>
      </c>
      <c r="BY37">
        <v>7.95</v>
      </c>
      <c r="BZ37">
        <v>0</v>
      </c>
      <c r="CA37">
        <v>1908.99</v>
      </c>
      <c r="CB37">
        <v>1.05</v>
      </c>
      <c r="CC37">
        <v>32.561999999999998</v>
      </c>
      <c r="CD37">
        <v>37.5</v>
      </c>
      <c r="CE37">
        <v>35.625</v>
      </c>
      <c r="CF37">
        <v>32.25</v>
      </c>
      <c r="CG37">
        <v>32.561999999999998</v>
      </c>
      <c r="CH37">
        <v>0</v>
      </c>
      <c r="CI37">
        <v>0</v>
      </c>
      <c r="CJ37">
        <v>0</v>
      </c>
      <c r="CK37">
        <v>1689805819</v>
      </c>
      <c r="CL37">
        <v>0</v>
      </c>
      <c r="CM37">
        <v>1689804573.5999999</v>
      </c>
      <c r="CN37" t="s">
        <v>350</v>
      </c>
      <c r="CO37">
        <v>1689804573.5999999</v>
      </c>
      <c r="CP37">
        <v>1689804573.5999999</v>
      </c>
      <c r="CQ37">
        <v>41</v>
      </c>
      <c r="CR37">
        <v>6.3E-2</v>
      </c>
      <c r="CS37">
        <v>-3.0000000000000001E-3</v>
      </c>
      <c r="CT37">
        <v>-2.827</v>
      </c>
      <c r="CU37">
        <v>-0.42199999999999999</v>
      </c>
      <c r="CV37">
        <v>409</v>
      </c>
      <c r="CW37">
        <v>13</v>
      </c>
      <c r="CX37">
        <v>0.3</v>
      </c>
      <c r="CY37">
        <v>0.1</v>
      </c>
      <c r="CZ37">
        <v>-1.4694502085767569</v>
      </c>
      <c r="DA37">
        <v>-0.201890436198252</v>
      </c>
      <c r="DB37">
        <v>6.0933012828092409E-2</v>
      </c>
      <c r="DC37">
        <v>1</v>
      </c>
      <c r="DD37">
        <v>399.23750000000001</v>
      </c>
      <c r="DE37">
        <v>-0.17799624765533431</v>
      </c>
      <c r="DF37">
        <v>4.1057885966036073E-2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351</v>
      </c>
      <c r="DO37">
        <v>2.6956600000000002</v>
      </c>
      <c r="DP37">
        <v>2.6601699999999999</v>
      </c>
      <c r="DQ37">
        <v>9.5505599999999996E-2</v>
      </c>
      <c r="DR37">
        <v>9.4409099999999996E-2</v>
      </c>
      <c r="DS37">
        <v>8.1065399999999996E-2</v>
      </c>
      <c r="DT37">
        <v>7.5822000000000001E-2</v>
      </c>
      <c r="DU37">
        <v>27387.7</v>
      </c>
      <c r="DV37">
        <v>30950.9</v>
      </c>
      <c r="DW37">
        <v>28490.6</v>
      </c>
      <c r="DX37">
        <v>32766.6</v>
      </c>
      <c r="DY37">
        <v>36393.199999999997</v>
      </c>
      <c r="DZ37">
        <v>40950.1</v>
      </c>
      <c r="EA37">
        <v>41810.6</v>
      </c>
      <c r="EB37">
        <v>47168.9</v>
      </c>
      <c r="EC37">
        <v>1.82365</v>
      </c>
      <c r="ED37">
        <v>2.2238500000000001</v>
      </c>
      <c r="EE37">
        <v>4.7083899999999998E-2</v>
      </c>
      <c r="EF37">
        <v>0</v>
      </c>
      <c r="EG37">
        <v>18.054200000000002</v>
      </c>
      <c r="EH37">
        <v>999.9</v>
      </c>
      <c r="EI37">
        <v>46.9</v>
      </c>
      <c r="EJ37">
        <v>25.3</v>
      </c>
      <c r="EK37">
        <v>15.008900000000001</v>
      </c>
      <c r="EL37">
        <v>62.946800000000003</v>
      </c>
      <c r="EM37">
        <v>3.4174699999999998</v>
      </c>
      <c r="EN37">
        <v>1</v>
      </c>
      <c r="EO37">
        <v>-0.38930900000000002</v>
      </c>
      <c r="EP37">
        <v>0.69418599999999997</v>
      </c>
      <c r="EQ37">
        <v>20.251100000000001</v>
      </c>
      <c r="ER37">
        <v>5.2276199999999999</v>
      </c>
      <c r="ES37">
        <v>12.0099</v>
      </c>
      <c r="ET37">
        <v>4.9903500000000003</v>
      </c>
      <c r="EU37">
        <v>3.3050000000000002</v>
      </c>
      <c r="EV37">
        <v>6753.2</v>
      </c>
      <c r="EW37">
        <v>9999</v>
      </c>
      <c r="EX37">
        <v>514.70000000000005</v>
      </c>
      <c r="EY37">
        <v>66.400000000000006</v>
      </c>
      <c r="EZ37">
        <v>1.85246</v>
      </c>
      <c r="FA37">
        <v>1.8614200000000001</v>
      </c>
      <c r="FB37">
        <v>1.8603700000000001</v>
      </c>
      <c r="FC37">
        <v>1.8564099999999999</v>
      </c>
      <c r="FD37">
        <v>1.8608100000000001</v>
      </c>
      <c r="FE37">
        <v>1.8571299999999999</v>
      </c>
      <c r="FF37">
        <v>1.85914</v>
      </c>
      <c r="FG37">
        <v>1.8620300000000001</v>
      </c>
      <c r="FH37">
        <v>0</v>
      </c>
      <c r="FI37">
        <v>0</v>
      </c>
      <c r="FJ37">
        <v>0</v>
      </c>
      <c r="FK37">
        <v>0</v>
      </c>
      <c r="FL37" t="s">
        <v>352</v>
      </c>
      <c r="FM37" t="s">
        <v>353</v>
      </c>
      <c r="FN37" t="s">
        <v>354</v>
      </c>
      <c r="FO37" t="s">
        <v>354</v>
      </c>
      <c r="FP37" t="s">
        <v>354</v>
      </c>
      <c r="FQ37" t="s">
        <v>354</v>
      </c>
      <c r="FR37">
        <v>0</v>
      </c>
      <c r="FS37">
        <v>100</v>
      </c>
      <c r="FT37">
        <v>100</v>
      </c>
      <c r="FU37">
        <v>-2.8</v>
      </c>
      <c r="FV37">
        <v>-0.42199999999999999</v>
      </c>
      <c r="FW37">
        <v>-1.3551912558684791</v>
      </c>
      <c r="FX37">
        <v>-4.0117494158234393E-3</v>
      </c>
      <c r="FY37">
        <v>1.087516141204025E-6</v>
      </c>
      <c r="FZ37">
        <v>-8.657206703991749E-11</v>
      </c>
      <c r="GA37">
        <v>-0.42202499999999971</v>
      </c>
      <c r="GB37">
        <v>0</v>
      </c>
      <c r="GC37">
        <v>0</v>
      </c>
      <c r="GD37">
        <v>0</v>
      </c>
      <c r="GE37">
        <v>4</v>
      </c>
      <c r="GF37">
        <v>2094</v>
      </c>
      <c r="GG37">
        <v>-1</v>
      </c>
      <c r="GH37">
        <v>-1</v>
      </c>
      <c r="GI37">
        <v>20.5</v>
      </c>
      <c r="GJ37">
        <v>20.5</v>
      </c>
      <c r="GK37">
        <v>0.99609400000000003</v>
      </c>
      <c r="GL37">
        <v>2.3706100000000001</v>
      </c>
      <c r="GM37">
        <v>1.5942400000000001</v>
      </c>
      <c r="GN37">
        <v>2.3156699999999999</v>
      </c>
      <c r="GO37">
        <v>1.40015</v>
      </c>
      <c r="GP37">
        <v>2.2802699999999998</v>
      </c>
      <c r="GQ37">
        <v>27.8291</v>
      </c>
      <c r="GR37">
        <v>14.2196</v>
      </c>
      <c r="GS37">
        <v>18</v>
      </c>
      <c r="GT37">
        <v>415.39600000000002</v>
      </c>
      <c r="GU37">
        <v>632.86</v>
      </c>
      <c r="GV37">
        <v>18.066700000000001</v>
      </c>
      <c r="GW37">
        <v>22.051300000000001</v>
      </c>
      <c r="GX37">
        <v>29.999700000000001</v>
      </c>
      <c r="GY37">
        <v>22.101099999999999</v>
      </c>
      <c r="GZ37">
        <v>22.076699999999999</v>
      </c>
      <c r="HA37">
        <v>19.9849</v>
      </c>
      <c r="HB37">
        <v>0</v>
      </c>
      <c r="HC37">
        <v>-30</v>
      </c>
      <c r="HD37">
        <v>18.066700000000001</v>
      </c>
      <c r="HE37">
        <v>399.16899999999998</v>
      </c>
      <c r="HF37">
        <v>0</v>
      </c>
      <c r="HG37">
        <v>104.595</v>
      </c>
      <c r="HH37">
        <v>103.979</v>
      </c>
    </row>
    <row r="38" spans="1:216" x14ac:dyDescent="0.2">
      <c r="A38">
        <v>20</v>
      </c>
      <c r="B38">
        <v>1689805907</v>
      </c>
      <c r="C38">
        <v>1190.900000095367</v>
      </c>
      <c r="D38" t="s">
        <v>391</v>
      </c>
      <c r="E38" t="s">
        <v>392</v>
      </c>
      <c r="F38" t="s">
        <v>344</v>
      </c>
      <c r="G38" t="s">
        <v>345</v>
      </c>
      <c r="H38" t="s">
        <v>346</v>
      </c>
      <c r="I38" t="s">
        <v>347</v>
      </c>
      <c r="J38" t="s">
        <v>348</v>
      </c>
      <c r="K38" t="s">
        <v>349</v>
      </c>
      <c r="L38">
        <v>1689805907</v>
      </c>
      <c r="M38">
        <f t="shared" si="0"/>
        <v>1.2721973403081203E-3</v>
      </c>
      <c r="N38">
        <f t="shared" si="1"/>
        <v>1.2721973403081204</v>
      </c>
      <c r="O38">
        <f t="shared" si="2"/>
        <v>8.7061574104987134</v>
      </c>
      <c r="P38">
        <f t="shared" si="3"/>
        <v>399.57</v>
      </c>
      <c r="Q38">
        <f t="shared" si="4"/>
        <v>293.91118517351083</v>
      </c>
      <c r="R38">
        <f t="shared" si="5"/>
        <v>29.742447339317653</v>
      </c>
      <c r="S38">
        <f t="shared" si="6"/>
        <v>40.434628836446997</v>
      </c>
      <c r="T38">
        <f t="shared" si="7"/>
        <v>0.14080058134497905</v>
      </c>
      <c r="U38">
        <f t="shared" si="8"/>
        <v>4.05925609091656</v>
      </c>
      <c r="V38">
        <f t="shared" si="9"/>
        <v>0.138142591963484</v>
      </c>
      <c r="W38">
        <f t="shared" si="10"/>
        <v>8.6573750473975364E-2</v>
      </c>
      <c r="X38">
        <f t="shared" si="11"/>
        <v>297.68705699999998</v>
      </c>
      <c r="Y38">
        <f t="shared" si="12"/>
        <v>20.011743638862384</v>
      </c>
      <c r="Z38">
        <f t="shared" si="13"/>
        <v>20.011743638862384</v>
      </c>
      <c r="AA38">
        <f t="shared" si="14"/>
        <v>2.3483201672470306</v>
      </c>
      <c r="AB38">
        <f t="shared" si="15"/>
        <v>65.184429439412227</v>
      </c>
      <c r="AC38">
        <f t="shared" si="16"/>
        <v>1.4337965366070597</v>
      </c>
      <c r="AD38">
        <f t="shared" si="17"/>
        <v>2.1995997340741447</v>
      </c>
      <c r="AE38">
        <f t="shared" si="18"/>
        <v>0.91452363063997089</v>
      </c>
      <c r="AF38">
        <f t="shared" si="19"/>
        <v>-56.103902707588105</v>
      </c>
      <c r="AG38">
        <f t="shared" si="20"/>
        <v>-230.29763314796008</v>
      </c>
      <c r="AH38">
        <f t="shared" si="21"/>
        <v>-11.346684494931477</v>
      </c>
      <c r="AI38">
        <f t="shared" si="22"/>
        <v>-6.1163350479688461E-2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55015.304997329367</v>
      </c>
      <c r="AO38">
        <f t="shared" si="26"/>
        <v>1799.91</v>
      </c>
      <c r="AP38">
        <f t="shared" si="27"/>
        <v>1517.3241</v>
      </c>
      <c r="AQ38">
        <f t="shared" si="28"/>
        <v>0.84299998333249992</v>
      </c>
      <c r="AR38">
        <f t="shared" si="29"/>
        <v>0.16538996783172491</v>
      </c>
      <c r="AS38">
        <v>1689805907</v>
      </c>
      <c r="AT38">
        <v>399.57</v>
      </c>
      <c r="AU38">
        <v>405.31099999999998</v>
      </c>
      <c r="AV38">
        <v>14.1686</v>
      </c>
      <c r="AW38">
        <v>13.3872</v>
      </c>
      <c r="AX38">
        <v>402.36900000000003</v>
      </c>
      <c r="AY38">
        <v>14.5906</v>
      </c>
      <c r="AZ38">
        <v>399.97399999999999</v>
      </c>
      <c r="BA38">
        <v>101.158</v>
      </c>
      <c r="BB38">
        <v>3.7357099999999997E-2</v>
      </c>
      <c r="BC38">
        <v>18.959399999999999</v>
      </c>
      <c r="BD38">
        <v>19.198599999999999</v>
      </c>
      <c r="BE38">
        <v>999.9</v>
      </c>
      <c r="BF38">
        <v>0</v>
      </c>
      <c r="BG38">
        <v>0</v>
      </c>
      <c r="BH38">
        <v>10010</v>
      </c>
      <c r="BI38">
        <v>0</v>
      </c>
      <c r="BJ38">
        <v>133.73500000000001</v>
      </c>
      <c r="BK38">
        <v>-5.7416999999999998</v>
      </c>
      <c r="BL38">
        <v>405.31200000000001</v>
      </c>
      <c r="BM38">
        <v>410.81099999999998</v>
      </c>
      <c r="BN38">
        <v>0.78137699999999999</v>
      </c>
      <c r="BO38">
        <v>405.31099999999998</v>
      </c>
      <c r="BP38">
        <v>13.3872</v>
      </c>
      <c r="BQ38">
        <v>1.43326</v>
      </c>
      <c r="BR38">
        <v>1.35422</v>
      </c>
      <c r="BS38">
        <v>12.2742</v>
      </c>
      <c r="BT38">
        <v>11.4145</v>
      </c>
      <c r="BU38">
        <v>1799.91</v>
      </c>
      <c r="BV38">
        <v>0.90000100000000005</v>
      </c>
      <c r="BW38">
        <v>9.9999299999999999E-2</v>
      </c>
      <c r="BX38">
        <v>0</v>
      </c>
      <c r="BY38">
        <v>2.5525000000000002</v>
      </c>
      <c r="BZ38">
        <v>0</v>
      </c>
      <c r="CA38">
        <v>5813.14</v>
      </c>
      <c r="CB38">
        <v>14599.6</v>
      </c>
      <c r="CC38">
        <v>34.311999999999998</v>
      </c>
      <c r="CD38">
        <v>37.125</v>
      </c>
      <c r="CE38">
        <v>35.686999999999998</v>
      </c>
      <c r="CF38">
        <v>31.75</v>
      </c>
      <c r="CG38">
        <v>33.311999999999998</v>
      </c>
      <c r="CH38">
        <v>1619.92</v>
      </c>
      <c r="CI38">
        <v>179.99</v>
      </c>
      <c r="CJ38">
        <v>0</v>
      </c>
      <c r="CK38">
        <v>1689805920.3</v>
      </c>
      <c r="CL38">
        <v>0</v>
      </c>
      <c r="CM38">
        <v>1689804573.5999999</v>
      </c>
      <c r="CN38" t="s">
        <v>350</v>
      </c>
      <c r="CO38">
        <v>1689804573.5999999</v>
      </c>
      <c r="CP38">
        <v>1689804573.5999999</v>
      </c>
      <c r="CQ38">
        <v>41</v>
      </c>
      <c r="CR38">
        <v>6.3E-2</v>
      </c>
      <c r="CS38">
        <v>-3.0000000000000001E-3</v>
      </c>
      <c r="CT38">
        <v>-2.827</v>
      </c>
      <c r="CU38">
        <v>-0.42199999999999999</v>
      </c>
      <c r="CV38">
        <v>409</v>
      </c>
      <c r="CW38">
        <v>13</v>
      </c>
      <c r="CX38">
        <v>0.3</v>
      </c>
      <c r="CY38">
        <v>0.1</v>
      </c>
      <c r="CZ38">
        <v>6.9898691468766758</v>
      </c>
      <c r="DA38">
        <v>1.6542146762986709</v>
      </c>
      <c r="DB38">
        <v>0.18225659389736271</v>
      </c>
      <c r="DC38">
        <v>1</v>
      </c>
      <c r="DD38">
        <v>405.01532500000002</v>
      </c>
      <c r="DE38">
        <v>2.1819174484048358</v>
      </c>
      <c r="DF38">
        <v>0.21734665715165619</v>
      </c>
      <c r="DG38">
        <v>-1</v>
      </c>
      <c r="DH38">
        <v>1799.99125</v>
      </c>
      <c r="DI38">
        <v>6.7915828501034115E-2</v>
      </c>
      <c r="DJ38">
        <v>0.1107742637077771</v>
      </c>
      <c r="DK38">
        <v>1</v>
      </c>
      <c r="DL38">
        <v>2</v>
      </c>
      <c r="DM38">
        <v>2</v>
      </c>
      <c r="DN38" t="s">
        <v>351</v>
      </c>
      <c r="DO38">
        <v>2.69503</v>
      </c>
      <c r="DP38">
        <v>2.65909</v>
      </c>
      <c r="DQ38">
        <v>9.5436599999999996E-2</v>
      </c>
      <c r="DR38">
        <v>9.5526799999999995E-2</v>
      </c>
      <c r="DS38">
        <v>8.1445500000000004E-2</v>
      </c>
      <c r="DT38">
        <v>7.5723899999999997E-2</v>
      </c>
      <c r="DU38">
        <v>27392.5</v>
      </c>
      <c r="DV38">
        <v>30915</v>
      </c>
      <c r="DW38">
        <v>28493.1</v>
      </c>
      <c r="DX38">
        <v>32768.699999999997</v>
      </c>
      <c r="DY38">
        <v>36381</v>
      </c>
      <c r="DZ38">
        <v>40956.800000000003</v>
      </c>
      <c r="EA38">
        <v>41814.300000000003</v>
      </c>
      <c r="EB38">
        <v>47171.5</v>
      </c>
      <c r="EC38">
        <v>1.82402</v>
      </c>
      <c r="ED38">
        <v>2.2258</v>
      </c>
      <c r="EE38">
        <v>6.2525300000000006E-2</v>
      </c>
      <c r="EF38">
        <v>0</v>
      </c>
      <c r="EG38">
        <v>18.161999999999999</v>
      </c>
      <c r="EH38">
        <v>999.9</v>
      </c>
      <c r="EI38">
        <v>46.9</v>
      </c>
      <c r="EJ38">
        <v>25.3</v>
      </c>
      <c r="EK38">
        <v>15.0093</v>
      </c>
      <c r="EL38">
        <v>63.1569</v>
      </c>
      <c r="EM38">
        <v>3.6097800000000002</v>
      </c>
      <c r="EN38">
        <v>1</v>
      </c>
      <c r="EO38">
        <v>-0.39496700000000001</v>
      </c>
      <c r="EP38">
        <v>1.34365</v>
      </c>
      <c r="EQ38">
        <v>20.231200000000001</v>
      </c>
      <c r="ER38">
        <v>5.2276199999999999</v>
      </c>
      <c r="ES38">
        <v>12.0099</v>
      </c>
      <c r="ET38">
        <v>4.9897999999999998</v>
      </c>
      <c r="EU38">
        <v>3.3050000000000002</v>
      </c>
      <c r="EV38">
        <v>6755.6</v>
      </c>
      <c r="EW38">
        <v>9999</v>
      </c>
      <c r="EX38">
        <v>514.70000000000005</v>
      </c>
      <c r="EY38">
        <v>66.400000000000006</v>
      </c>
      <c r="EZ38">
        <v>1.85243</v>
      </c>
      <c r="FA38">
        <v>1.8614200000000001</v>
      </c>
      <c r="FB38">
        <v>1.86042</v>
      </c>
      <c r="FC38">
        <v>1.8563799999999999</v>
      </c>
      <c r="FD38">
        <v>1.8608100000000001</v>
      </c>
      <c r="FE38">
        <v>1.85714</v>
      </c>
      <c r="FF38">
        <v>1.8591899999999999</v>
      </c>
      <c r="FG38">
        <v>1.8620300000000001</v>
      </c>
      <c r="FH38">
        <v>0</v>
      </c>
      <c r="FI38">
        <v>0</v>
      </c>
      <c r="FJ38">
        <v>0</v>
      </c>
      <c r="FK38">
        <v>0</v>
      </c>
      <c r="FL38" t="s">
        <v>352</v>
      </c>
      <c r="FM38" t="s">
        <v>353</v>
      </c>
      <c r="FN38" t="s">
        <v>354</v>
      </c>
      <c r="FO38" t="s">
        <v>354</v>
      </c>
      <c r="FP38" t="s">
        <v>354</v>
      </c>
      <c r="FQ38" t="s">
        <v>354</v>
      </c>
      <c r="FR38">
        <v>0</v>
      </c>
      <c r="FS38">
        <v>100</v>
      </c>
      <c r="FT38">
        <v>100</v>
      </c>
      <c r="FU38">
        <v>-2.7989999999999999</v>
      </c>
      <c r="FV38">
        <v>-0.42199999999999999</v>
      </c>
      <c r="FW38">
        <v>-1.3551912558684791</v>
      </c>
      <c r="FX38">
        <v>-4.0117494158234393E-3</v>
      </c>
      <c r="FY38">
        <v>1.087516141204025E-6</v>
      </c>
      <c r="FZ38">
        <v>-8.657206703991749E-11</v>
      </c>
      <c r="GA38">
        <v>-0.42202499999999971</v>
      </c>
      <c r="GB38">
        <v>0</v>
      </c>
      <c r="GC38">
        <v>0</v>
      </c>
      <c r="GD38">
        <v>0</v>
      </c>
      <c r="GE38">
        <v>4</v>
      </c>
      <c r="GF38">
        <v>2094</v>
      </c>
      <c r="GG38">
        <v>-1</v>
      </c>
      <c r="GH38">
        <v>-1</v>
      </c>
      <c r="GI38">
        <v>22.2</v>
      </c>
      <c r="GJ38">
        <v>22.2</v>
      </c>
      <c r="GK38">
        <v>1.0083</v>
      </c>
      <c r="GL38">
        <v>2.3779300000000001</v>
      </c>
      <c r="GM38">
        <v>1.5942400000000001</v>
      </c>
      <c r="GN38">
        <v>2.3156699999999999</v>
      </c>
      <c r="GO38">
        <v>1.40015</v>
      </c>
      <c r="GP38">
        <v>2.2546400000000002</v>
      </c>
      <c r="GQ38">
        <v>27.766400000000001</v>
      </c>
      <c r="GR38">
        <v>14.1495</v>
      </c>
      <c r="GS38">
        <v>18</v>
      </c>
      <c r="GT38">
        <v>414.98099999999999</v>
      </c>
      <c r="GU38">
        <v>633.47299999999996</v>
      </c>
      <c r="GV38">
        <v>17.122800000000002</v>
      </c>
      <c r="GW38">
        <v>21.979600000000001</v>
      </c>
      <c r="GX38">
        <v>30.0002</v>
      </c>
      <c r="GY38">
        <v>22.023900000000001</v>
      </c>
      <c r="GZ38">
        <v>21.9984</v>
      </c>
      <c r="HA38">
        <v>20.239799999999999</v>
      </c>
      <c r="HB38">
        <v>0</v>
      </c>
      <c r="HC38">
        <v>-30</v>
      </c>
      <c r="HD38">
        <v>17.12</v>
      </c>
      <c r="HE38">
        <v>405.584</v>
      </c>
      <c r="HF38">
        <v>0</v>
      </c>
      <c r="HG38">
        <v>104.604</v>
      </c>
      <c r="HH38">
        <v>103.985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2023-07-19T22:31:49Z</dcterms:created>
  <dcterms:modified xsi:type="dcterms:W3CDTF">2023-07-25T18:14:43Z</dcterms:modified>
</cp:coreProperties>
</file>