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03B2EB6C-4E6B-9444-9CA5-5517BAD1E144}" xr6:coauthVersionLast="47" xr6:coauthVersionMax="47" xr10:uidLastSave="{00000000-0000-0000-0000-000000000000}"/>
  <bookViews>
    <workbookView xWindow="240" yWindow="760" windowWidth="18020" windowHeight="127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 s="1"/>
  <c r="AD37" i="1"/>
  <c r="AC37" i="1"/>
  <c r="AB37" i="1" s="1"/>
  <c r="U37" i="1"/>
  <c r="AR36" i="1"/>
  <c r="AQ36" i="1"/>
  <c r="AO36" i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O35" i="1"/>
  <c r="AP35" i="1" s="1"/>
  <c r="AN35" i="1"/>
  <c r="AL35" i="1" s="1"/>
  <c r="AM35" i="1"/>
  <c r="AD35" i="1"/>
  <c r="AC35" i="1"/>
  <c r="AB35" i="1" s="1"/>
  <c r="U35" i="1"/>
  <c r="AR34" i="1"/>
  <c r="AQ34" i="1"/>
  <c r="AP34" i="1"/>
  <c r="AO34" i="1"/>
  <c r="AN34" i="1"/>
  <c r="AL34" i="1"/>
  <c r="P34" i="1" s="1"/>
  <c r="AD34" i="1"/>
  <c r="AC34" i="1"/>
  <c r="AB34" i="1"/>
  <c r="X34" i="1"/>
  <c r="U34" i="1"/>
  <c r="S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N32" i="1"/>
  <c r="AL32" i="1"/>
  <c r="N32" i="1" s="1"/>
  <c r="M32" i="1" s="1"/>
  <c r="AD32" i="1"/>
  <c r="AC32" i="1"/>
  <c r="AB32" i="1"/>
  <c r="U32" i="1"/>
  <c r="P32" i="1"/>
  <c r="O32" i="1"/>
  <c r="AR31" i="1"/>
  <c r="AQ31" i="1"/>
  <c r="AO31" i="1"/>
  <c r="AP31" i="1" s="1"/>
  <c r="AN31" i="1"/>
  <c r="AL31" i="1" s="1"/>
  <c r="AM31" i="1"/>
  <c r="AD31" i="1"/>
  <c r="AC31" i="1"/>
  <c r="AB31" i="1" s="1"/>
  <c r="U31" i="1"/>
  <c r="AR30" i="1"/>
  <c r="AQ30" i="1"/>
  <c r="AP30" i="1"/>
  <c r="AO30" i="1"/>
  <c r="AN30" i="1"/>
  <c r="AL30" i="1"/>
  <c r="P30" i="1" s="1"/>
  <c r="AD30" i="1"/>
  <c r="AC30" i="1"/>
  <c r="AB30" i="1"/>
  <c r="X30" i="1"/>
  <c r="U30" i="1"/>
  <c r="S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O27" i="1"/>
  <c r="AP27" i="1" s="1"/>
  <c r="AN27" i="1"/>
  <c r="AL27" i="1" s="1"/>
  <c r="AM27" i="1"/>
  <c r="AD27" i="1"/>
  <c r="AC27" i="1"/>
  <c r="AB27" i="1" s="1"/>
  <c r="U27" i="1"/>
  <c r="AR26" i="1"/>
  <c r="AQ26" i="1"/>
  <c r="AP26" i="1"/>
  <c r="AO26" i="1"/>
  <c r="AN26" i="1"/>
  <c r="AL26" i="1"/>
  <c r="P26" i="1" s="1"/>
  <c r="AD26" i="1"/>
  <c r="AC26" i="1"/>
  <c r="AB26" i="1"/>
  <c r="X26" i="1"/>
  <c r="U26" i="1"/>
  <c r="S26" i="1"/>
  <c r="AR25" i="1"/>
  <c r="AQ25" i="1"/>
  <c r="AO25" i="1"/>
  <c r="AN25" i="1"/>
  <c r="AL25" i="1" s="1"/>
  <c r="AD25" i="1"/>
  <c r="AC25" i="1"/>
  <c r="AB25" i="1" s="1"/>
  <c r="U25" i="1"/>
  <c r="AR24" i="1"/>
  <c r="AQ24" i="1"/>
  <c r="AO24" i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O23" i="1"/>
  <c r="AP23" i="1" s="1"/>
  <c r="AN23" i="1"/>
  <c r="AL23" i="1" s="1"/>
  <c r="AM23" i="1"/>
  <c r="AD23" i="1"/>
  <c r="AC23" i="1"/>
  <c r="AB23" i="1" s="1"/>
  <c r="U23" i="1"/>
  <c r="AR22" i="1"/>
  <c r="AQ22" i="1"/>
  <c r="AO22" i="1"/>
  <c r="X22" i="1" s="1"/>
  <c r="AN22" i="1"/>
  <c r="AL22" i="1"/>
  <c r="N22" i="1" s="1"/>
  <c r="M22" i="1" s="1"/>
  <c r="AD22" i="1"/>
  <c r="AC22" i="1"/>
  <c r="AB22" i="1"/>
  <c r="U22" i="1"/>
  <c r="S22" i="1"/>
  <c r="P22" i="1"/>
  <c r="O22" i="1"/>
  <c r="AR21" i="1"/>
  <c r="AQ21" i="1"/>
  <c r="AO21" i="1"/>
  <c r="AN21" i="1"/>
  <c r="AL21" i="1" s="1"/>
  <c r="AM21" i="1"/>
  <c r="AD21" i="1"/>
  <c r="AC21" i="1"/>
  <c r="AB21" i="1" s="1"/>
  <c r="U21" i="1"/>
  <c r="N21" i="1"/>
  <c r="M21" i="1"/>
  <c r="AF21" i="1" s="1"/>
  <c r="AR20" i="1"/>
  <c r="AQ20" i="1"/>
  <c r="AO20" i="1"/>
  <c r="AP20" i="1" s="1"/>
  <c r="AN20" i="1"/>
  <c r="AL20" i="1"/>
  <c r="AD20" i="1"/>
  <c r="AC20" i="1"/>
  <c r="AB20" i="1"/>
  <c r="X20" i="1"/>
  <c r="U20" i="1"/>
  <c r="S20" i="1"/>
  <c r="AR19" i="1"/>
  <c r="AQ19" i="1"/>
  <c r="AO19" i="1"/>
  <c r="AP19" i="1" s="1"/>
  <c r="AN19" i="1"/>
  <c r="AL19" i="1" s="1"/>
  <c r="AM19" i="1"/>
  <c r="AD19" i="1"/>
  <c r="AC19" i="1"/>
  <c r="AB19" i="1" s="1"/>
  <c r="U19" i="1"/>
  <c r="P33" i="1" l="1"/>
  <c r="N33" i="1"/>
  <c r="M33" i="1" s="1"/>
  <c r="O33" i="1"/>
  <c r="AM33" i="1"/>
  <c r="S33" i="1"/>
  <c r="AF28" i="1"/>
  <c r="AP32" i="1"/>
  <c r="X32" i="1"/>
  <c r="S19" i="1"/>
  <c r="P19" i="1"/>
  <c r="O19" i="1"/>
  <c r="Y30" i="1"/>
  <c r="Z30" i="1" s="1"/>
  <c r="AG26" i="1"/>
  <c r="P29" i="1"/>
  <c r="O29" i="1"/>
  <c r="N29" i="1"/>
  <c r="M29" i="1" s="1"/>
  <c r="AM29" i="1"/>
  <c r="S29" i="1"/>
  <c r="AF36" i="1"/>
  <c r="AF24" i="1"/>
  <c r="N20" i="1"/>
  <c r="M20" i="1" s="1"/>
  <c r="AM20" i="1"/>
  <c r="Y26" i="1"/>
  <c r="Z26" i="1" s="1"/>
  <c r="P37" i="1"/>
  <c r="O37" i="1"/>
  <c r="N37" i="1"/>
  <c r="M37" i="1" s="1"/>
  <c r="AM37" i="1"/>
  <c r="S37" i="1"/>
  <c r="S35" i="1"/>
  <c r="P35" i="1"/>
  <c r="N35" i="1"/>
  <c r="M35" i="1" s="1"/>
  <c r="O35" i="1"/>
  <c r="AP28" i="1"/>
  <c r="X28" i="1"/>
  <c r="S31" i="1"/>
  <c r="P31" i="1"/>
  <c r="N31" i="1"/>
  <c r="M31" i="1" s="1"/>
  <c r="O31" i="1"/>
  <c r="AF22" i="1"/>
  <c r="AP24" i="1"/>
  <c r="X24" i="1"/>
  <c r="S27" i="1"/>
  <c r="P27" i="1"/>
  <c r="O27" i="1"/>
  <c r="N27" i="1"/>
  <c r="M27" i="1" s="1"/>
  <c r="N19" i="1"/>
  <c r="M19" i="1" s="1"/>
  <c r="O20" i="1"/>
  <c r="P21" i="1"/>
  <c r="O21" i="1"/>
  <c r="S21" i="1"/>
  <c r="Y22" i="1"/>
  <c r="Z22" i="1" s="1"/>
  <c r="S23" i="1"/>
  <c r="P23" i="1"/>
  <c r="N23" i="1"/>
  <c r="M23" i="1" s="1"/>
  <c r="O23" i="1"/>
  <c r="P25" i="1"/>
  <c r="O25" i="1"/>
  <c r="N25" i="1"/>
  <c r="M25" i="1" s="1"/>
  <c r="AM25" i="1"/>
  <c r="S25" i="1"/>
  <c r="P20" i="1"/>
  <c r="AP21" i="1"/>
  <c r="AP25" i="1"/>
  <c r="AF32" i="1"/>
  <c r="AP36" i="1"/>
  <c r="X36" i="1"/>
  <c r="AM22" i="1"/>
  <c r="AM26" i="1"/>
  <c r="AM30" i="1"/>
  <c r="AM34" i="1"/>
  <c r="AM38" i="1"/>
  <c r="X19" i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O26" i="1"/>
  <c r="S28" i="1"/>
  <c r="O30" i="1"/>
  <c r="S32" i="1"/>
  <c r="O34" i="1"/>
  <c r="S36" i="1"/>
  <c r="O38" i="1"/>
  <c r="X38" i="1"/>
  <c r="AP22" i="1"/>
  <c r="AM24" i="1"/>
  <c r="AM28" i="1"/>
  <c r="AM32" i="1"/>
  <c r="AM36" i="1"/>
  <c r="X21" i="1"/>
  <c r="X25" i="1"/>
  <c r="X29" i="1"/>
  <c r="X33" i="1"/>
  <c r="X37" i="1"/>
  <c r="AF20" i="1" l="1"/>
  <c r="Y35" i="1"/>
  <c r="Z35" i="1" s="1"/>
  <c r="AH22" i="1"/>
  <c r="AA22" i="1"/>
  <c r="AE22" i="1" s="1"/>
  <c r="AG22" i="1"/>
  <c r="Y21" i="1"/>
  <c r="Z21" i="1" s="1"/>
  <c r="AF25" i="1"/>
  <c r="AH30" i="1"/>
  <c r="AA30" i="1"/>
  <c r="AE30" i="1" s="1"/>
  <c r="Y28" i="1"/>
  <c r="Z28" i="1" s="1"/>
  <c r="AF30" i="1"/>
  <c r="V30" i="1"/>
  <c r="T30" i="1" s="1"/>
  <c r="W30" i="1" s="1"/>
  <c r="Q30" i="1" s="1"/>
  <c r="R30" i="1" s="1"/>
  <c r="AF29" i="1"/>
  <c r="AH26" i="1"/>
  <c r="AA26" i="1"/>
  <c r="AE26" i="1" s="1"/>
  <c r="Y37" i="1"/>
  <c r="Z37" i="1" s="1"/>
  <c r="AF27" i="1"/>
  <c r="Y25" i="1"/>
  <c r="Z25" i="1" s="1"/>
  <c r="AF34" i="1"/>
  <c r="AG30" i="1"/>
  <c r="Y34" i="1"/>
  <c r="Z34" i="1" s="1"/>
  <c r="V34" i="1" s="1"/>
  <c r="T34" i="1" s="1"/>
  <c r="W34" i="1" s="1"/>
  <c r="Q34" i="1" s="1"/>
  <c r="R34" i="1" s="1"/>
  <c r="Y31" i="1"/>
  <c r="Z31" i="1" s="1"/>
  <c r="Y24" i="1"/>
  <c r="Z24" i="1" s="1"/>
  <c r="Y27" i="1"/>
  <c r="Z27" i="1" s="1"/>
  <c r="V22" i="1"/>
  <c r="T22" i="1" s="1"/>
  <c r="W22" i="1" s="1"/>
  <c r="Q22" i="1" s="1"/>
  <c r="R22" i="1" s="1"/>
  <c r="AF26" i="1"/>
  <c r="V26" i="1"/>
  <c r="T26" i="1" s="1"/>
  <c r="W26" i="1" s="1"/>
  <c r="Q26" i="1" s="1"/>
  <c r="R26" i="1" s="1"/>
  <c r="Y36" i="1"/>
  <c r="Z36" i="1" s="1"/>
  <c r="AF23" i="1"/>
  <c r="AF19" i="1"/>
  <c r="V19" i="1"/>
  <c r="T19" i="1" s="1"/>
  <c r="W19" i="1" s="1"/>
  <c r="Q19" i="1" s="1"/>
  <c r="R19" i="1" s="1"/>
  <c r="AF37" i="1"/>
  <c r="V37" i="1"/>
  <c r="T37" i="1" s="1"/>
  <c r="W37" i="1" s="1"/>
  <c r="Q37" i="1" s="1"/>
  <c r="R37" i="1" s="1"/>
  <c r="Y32" i="1"/>
  <c r="Z32" i="1" s="1"/>
  <c r="AF33" i="1"/>
  <c r="Y33" i="1"/>
  <c r="Z33" i="1" s="1"/>
  <c r="V33" i="1" s="1"/>
  <c r="T33" i="1" s="1"/>
  <c r="W33" i="1" s="1"/>
  <c r="Q33" i="1" s="1"/>
  <c r="R33" i="1" s="1"/>
  <c r="Y23" i="1"/>
  <c r="Z23" i="1" s="1"/>
  <c r="V23" i="1" s="1"/>
  <c r="T23" i="1" s="1"/>
  <c r="W23" i="1" s="1"/>
  <c r="Q23" i="1" s="1"/>
  <c r="R23" i="1" s="1"/>
  <c r="AF35" i="1"/>
  <c r="Y29" i="1"/>
  <c r="Z29" i="1" s="1"/>
  <c r="V29" i="1" s="1"/>
  <c r="T29" i="1" s="1"/>
  <c r="W29" i="1" s="1"/>
  <c r="Q29" i="1" s="1"/>
  <c r="R29" i="1" s="1"/>
  <c r="Y38" i="1"/>
  <c r="Z38" i="1" s="1"/>
  <c r="AF38" i="1"/>
  <c r="V38" i="1"/>
  <c r="T38" i="1" s="1"/>
  <c r="W38" i="1" s="1"/>
  <c r="Q38" i="1" s="1"/>
  <c r="R38" i="1" s="1"/>
  <c r="Y19" i="1"/>
  <c r="Z19" i="1" s="1"/>
  <c r="AF31" i="1"/>
  <c r="V31" i="1"/>
  <c r="T31" i="1" s="1"/>
  <c r="W31" i="1" s="1"/>
  <c r="Q31" i="1" s="1"/>
  <c r="R31" i="1" s="1"/>
  <c r="Y20" i="1"/>
  <c r="Z20" i="1" s="1"/>
  <c r="AA27" i="1" l="1"/>
  <c r="AE27" i="1" s="1"/>
  <c r="AH27" i="1"/>
  <c r="AG27" i="1"/>
  <c r="AI22" i="1"/>
  <c r="AH34" i="1"/>
  <c r="AA34" i="1"/>
  <c r="AE34" i="1" s="1"/>
  <c r="AG34" i="1"/>
  <c r="AA28" i="1"/>
  <c r="AE28" i="1" s="1"/>
  <c r="AH28" i="1"/>
  <c r="AG28" i="1"/>
  <c r="V28" i="1"/>
  <c r="T28" i="1" s="1"/>
  <c r="W28" i="1" s="1"/>
  <c r="Q28" i="1" s="1"/>
  <c r="R28" i="1" s="1"/>
  <c r="AI30" i="1"/>
  <c r="AA25" i="1"/>
  <c r="AE25" i="1" s="1"/>
  <c r="AH25" i="1"/>
  <c r="AG25" i="1"/>
  <c r="V25" i="1"/>
  <c r="T25" i="1" s="1"/>
  <c r="W25" i="1" s="1"/>
  <c r="Q25" i="1" s="1"/>
  <c r="R25" i="1" s="1"/>
  <c r="AA23" i="1"/>
  <c r="AE23" i="1" s="1"/>
  <c r="AH23" i="1"/>
  <c r="AG23" i="1"/>
  <c r="AH37" i="1"/>
  <c r="AA37" i="1"/>
  <c r="AE37" i="1" s="1"/>
  <c r="AG37" i="1"/>
  <c r="AH33" i="1"/>
  <c r="AI33" i="1" s="1"/>
  <c r="AA33" i="1"/>
  <c r="AE33" i="1" s="1"/>
  <c r="AG33" i="1"/>
  <c r="AH20" i="1"/>
  <c r="AG20" i="1"/>
  <c r="AA20" i="1"/>
  <c r="AE20" i="1" s="1"/>
  <c r="AH38" i="1"/>
  <c r="AA38" i="1"/>
  <c r="AE38" i="1" s="1"/>
  <c r="AG38" i="1"/>
  <c r="AA29" i="1"/>
  <c r="AE29" i="1" s="1"/>
  <c r="AH29" i="1"/>
  <c r="AG29" i="1"/>
  <c r="AI26" i="1"/>
  <c r="AA35" i="1"/>
  <c r="AE35" i="1" s="1"/>
  <c r="AH35" i="1"/>
  <c r="AG35" i="1"/>
  <c r="AA24" i="1"/>
  <c r="AE24" i="1" s="1"/>
  <c r="AH24" i="1"/>
  <c r="AI24" i="1" s="1"/>
  <c r="AG24" i="1"/>
  <c r="V24" i="1"/>
  <c r="T24" i="1" s="1"/>
  <c r="W24" i="1" s="1"/>
  <c r="Q24" i="1" s="1"/>
  <c r="R24" i="1" s="1"/>
  <c r="AA19" i="1"/>
  <c r="AE19" i="1" s="1"/>
  <c r="AH19" i="1"/>
  <c r="AG19" i="1"/>
  <c r="V35" i="1"/>
  <c r="T35" i="1" s="1"/>
  <c r="W35" i="1" s="1"/>
  <c r="Q35" i="1" s="1"/>
  <c r="R35" i="1" s="1"/>
  <c r="AA32" i="1"/>
  <c r="AE32" i="1" s="1"/>
  <c r="AH32" i="1"/>
  <c r="AI32" i="1" s="1"/>
  <c r="AG32" i="1"/>
  <c r="V32" i="1"/>
  <c r="T32" i="1" s="1"/>
  <c r="W32" i="1" s="1"/>
  <c r="Q32" i="1" s="1"/>
  <c r="R32" i="1" s="1"/>
  <c r="AA36" i="1"/>
  <c r="AE36" i="1" s="1"/>
  <c r="AH36" i="1"/>
  <c r="AG36" i="1"/>
  <c r="V36" i="1"/>
  <c r="T36" i="1" s="1"/>
  <c r="W36" i="1" s="1"/>
  <c r="Q36" i="1" s="1"/>
  <c r="R36" i="1" s="1"/>
  <c r="AH31" i="1"/>
  <c r="AI31" i="1" s="1"/>
  <c r="AA31" i="1"/>
  <c r="AE31" i="1" s="1"/>
  <c r="AG31" i="1"/>
  <c r="V27" i="1"/>
  <c r="T27" i="1" s="1"/>
  <c r="W27" i="1" s="1"/>
  <c r="Q27" i="1" s="1"/>
  <c r="R27" i="1" s="1"/>
  <c r="AH21" i="1"/>
  <c r="AA21" i="1"/>
  <c r="AE21" i="1" s="1"/>
  <c r="AG21" i="1"/>
  <c r="V21" i="1"/>
  <c r="T21" i="1" s="1"/>
  <c r="W21" i="1" s="1"/>
  <c r="Q21" i="1" s="1"/>
  <c r="R21" i="1" s="1"/>
  <c r="V20" i="1"/>
  <c r="T20" i="1" s="1"/>
  <c r="W20" i="1" s="1"/>
  <c r="Q20" i="1" s="1"/>
  <c r="R20" i="1" s="1"/>
  <c r="AI25" i="1" l="1"/>
  <c r="AI34" i="1"/>
  <c r="AI35" i="1"/>
  <c r="AI36" i="1"/>
  <c r="AI38" i="1"/>
  <c r="AI19" i="1"/>
  <c r="AI37" i="1"/>
  <c r="AI21" i="1"/>
  <c r="AI20" i="1"/>
  <c r="AI23" i="1"/>
  <c r="AI27" i="1"/>
  <c r="AI29" i="1"/>
  <c r="AI28" i="1"/>
</calcChain>
</file>

<file path=xl/sharedStrings.xml><?xml version="1.0" encoding="utf-8"?>
<sst xmlns="http://schemas.openxmlformats.org/spreadsheetml/2006/main" count="1016" uniqueCount="398">
  <si>
    <t>File opened</t>
  </si>
  <si>
    <t>2023-07-20 13:05:51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</si>
  <si>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</si>
  <si>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</si>
  <si>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</si>
  <si>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</si>
  <si>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</si>
  <si>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</si>
  <si>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</si>
  <si>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</si>
  <si>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</si>
  <si>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</si>
  <si>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</si>
  <si>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{"h2oaspan2a": "0.0681933", "h2obspanconc1": "11.65", "co2bspanconc2": "301.4", "co2aspan2a": "0.292292", "flowmeterzero": "0.996167", "co2bspan1": "1.0021", "h2oaspanconc1": "11.65", "co2aspanconc1": "2473", "h2oaspan2b": "0.0685964", "chamberpressurezero": "2.68235", "co2bspanconc1": "2473", "flowbzero": "0.38674", "co2aspanconc2": "301.4", "oxygen": "21", "h2oazero": "1.04545", "h2obspan1": "1.00489", "h2oaspan1": "1.00591", "h2oaspanconc2": "0", "co2aspan1": "1.00226", "h2oaspan2": "0", "flowazero": "0.29744", "co2aspan2": "-0.0349502", "tazero": "-0.14134", "h2obspan2b": "0.0690967", "co2bzero": "0.928369", "ssa_ref": "34842.2", "co2aspan2b": "0.289966", "h2obzero": "1.0566", "h2obspanconc2": "0", "ssb_ref": "37125.5", "tbzero": "-0.243059", "co2bspan2a": "0.293064", "co2bspan2": "-0.0342144", "h2obspan2": "0", "co2bspan2b": "0.29074", "h2obspan2a": "0.0687607", "co2azero": "0.925242"}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</si>
  <si>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</si>
  <si>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</si>
  <si>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</si>
  <si>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</si>
  <si>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</si>
  <si>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</si>
  <si>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</si>
  <si>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</si>
  <si>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</si>
  <si>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</si>
  <si>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</si>
  <si>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</si>
  <si>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</si>
  <si>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13:05:51</t>
  </si>
  <si>
    <t>Stability Definition:	A (GasEx): Std&lt;0.2 Per=20	CO2_r (Meas): Std&lt;0.75 Per=20	Qin (LeafQ): Per=20</t>
  </si>
  <si>
    <t>13:05:58</t>
  </si>
  <si>
    <t>Stability Definition:	A (GasEx): Std&lt;0.2 Per=20	CO2_r (Meas): Std&lt;0.75 Per=20	Qin (LeafQ): Std&lt;1 Per=20</t>
  </si>
  <si>
    <t>13:05:59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</si>
  <si>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</si>
  <si>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</si>
  <si>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</si>
  <si>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</si>
  <si>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</si>
  <si>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</si>
  <si>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</si>
  <si>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</si>
  <si>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</si>
  <si>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</si>
  <si>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</si>
  <si>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</si>
  <si>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</si>
  <si>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</si>
  <si>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</si>
  <si>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</si>
  <si>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</si>
  <si>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</si>
  <si>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</si>
  <si>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</si>
  <si>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</si>
  <si>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</si>
  <si>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</si>
  <si>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</si>
  <si>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</si>
  <si>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</si>
  <si>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</si>
  <si>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</si>
  <si>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</si>
  <si>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</si>
  <si>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</si>
  <si>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</si>
  <si>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</si>
  <si>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</si>
  <si>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</si>
  <si>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</si>
  <si>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</si>
  <si>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</si>
  <si>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</si>
  <si>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</si>
  <si>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</si>
  <si>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</si>
  <si>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</si>
  <si>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</si>
  <si>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</si>
  <si>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</si>
  <si>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</si>
  <si>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</si>
  <si>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</si>
  <si>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</si>
  <si>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</si>
  <si>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</si>
  <si>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</si>
  <si>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</si>
  <si>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</si>
  <si>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</si>
  <si>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</si>
  <si>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</si>
  <si>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</si>
  <si>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2.71449 86.8301 376.377 616.878 847.253 1069.92 1255.1 1351.01</t>
  </si>
  <si>
    <t>Fs_true</t>
  </si>
  <si>
    <t>0.0205092 101.044 402.855 601.605 802.093 1001.11 1202.28 1401.11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</si>
  <si>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</si>
  <si>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</si>
  <si>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</si>
  <si>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</si>
  <si>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</si>
  <si>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</si>
  <si>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</si>
  <si>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</si>
  <si>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</si>
  <si>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</si>
  <si>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</si>
  <si>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</si>
  <si>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</si>
  <si>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</si>
  <si>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</si>
  <si>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</si>
  <si>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</si>
  <si>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</si>
  <si>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</si>
  <si>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</si>
  <si>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</si>
  <si>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</si>
  <si>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</si>
  <si>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</si>
  <si>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</si>
  <si>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</si>
  <si>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</si>
  <si>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</si>
  <si>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</si>
  <si>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</si>
  <si>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</si>
  <si>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</si>
  <si>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</si>
  <si>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</si>
  <si>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</si>
  <si>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</si>
  <si>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</si>
  <si>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</si>
  <si>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</si>
  <si>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</si>
  <si>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</si>
  <si>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</si>
  <si>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</si>
  <si>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</si>
  <si>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</si>
  <si>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</si>
  <si>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</si>
  <si>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</si>
  <si>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</si>
  <si>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</si>
  <si>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</si>
  <si>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</si>
  <si>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</si>
  <si>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</si>
  <si>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</si>
  <si>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</si>
  <si>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</si>
  <si>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</si>
  <si>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</si>
  <si>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</si>
  <si>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</si>
  <si>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</si>
  <si>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</si>
  <si>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</si>
  <si>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</si>
  <si>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</si>
  <si>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</si>
  <si>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</si>
  <si>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</si>
  <si>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</si>
  <si>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</si>
  <si>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</si>
  <si>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</si>
  <si>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</si>
  <si>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</si>
  <si>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</si>
  <si>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</si>
  <si>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</si>
  <si>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</si>
  <si>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</si>
  <si>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</si>
  <si>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</si>
  <si>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</si>
  <si>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</si>
  <si>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</si>
  <si>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</si>
  <si>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</si>
  <si>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</si>
  <si>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</si>
  <si>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</si>
  <si>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</si>
  <si>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</si>
  <si>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</si>
  <si>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</si>
  <si>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</si>
  <si>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</si>
  <si>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</si>
  <si>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</si>
  <si>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</si>
  <si>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</si>
  <si>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</si>
  <si>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</si>
  <si>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</si>
  <si>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</si>
  <si>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</si>
  <si>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</si>
  <si>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</si>
  <si>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</si>
  <si>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</si>
  <si>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</si>
  <si>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</si>
  <si>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</si>
  <si>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</si>
  <si>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</si>
  <si>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</si>
  <si>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</si>
  <si>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</si>
  <si>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</si>
  <si>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</si>
  <si>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</si>
  <si>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</si>
  <si>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</si>
  <si>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</si>
  <si>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</si>
  <si>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</si>
  <si>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</si>
  <si>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</si>
  <si>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</si>
  <si>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</si>
  <si>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</si>
  <si>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</si>
  <si>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</si>
  <si>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</si>
  <si>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</si>
  <si>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</si>
  <si>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</si>
  <si>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</si>
  <si>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</si>
  <si>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</si>
  <si>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</si>
  <si>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</si>
  <si>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</si>
  <si>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</si>
  <si>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</si>
  <si>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</si>
  <si>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</si>
  <si>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</si>
  <si>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</si>
  <si>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</si>
  <si>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</si>
  <si>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</si>
  <si>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</si>
  <si>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</si>
  <si>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</si>
  <si>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</si>
  <si>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</si>
  <si>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</si>
  <si>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</si>
  <si>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</si>
  <si>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</si>
  <si>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</si>
  <si>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</si>
  <si>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</si>
  <si>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</si>
  <si>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</si>
  <si>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</si>
  <si>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</si>
  <si>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</si>
  <si>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</si>
  <si>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</si>
  <si>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</si>
  <si>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</si>
  <si>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</si>
  <si>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</si>
  <si>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</si>
  <si>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</si>
  <si>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</si>
  <si>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</si>
  <si>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</si>
  <si>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</si>
  <si>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</si>
  <si>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</si>
  <si>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</si>
  <si>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</si>
  <si>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</si>
  <si>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</si>
  <si>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</si>
  <si>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</si>
  <si>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</si>
  <si>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</si>
  <si>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</si>
  <si>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</si>
  <si>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</si>
  <si>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</si>
  <si>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</si>
  <si>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</si>
  <si>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</si>
  <si>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</si>
  <si>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</si>
  <si>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</si>
  <si>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</si>
  <si>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</si>
  <si>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</si>
  <si>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</si>
  <si>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</si>
  <si>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</si>
  <si>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</si>
  <si>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</si>
  <si>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</si>
  <si>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</si>
  <si>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</si>
  <si>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</si>
  <si>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</si>
  <si>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</si>
  <si>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</si>
  <si>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</si>
  <si>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</si>
  <si>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</si>
  <si>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</si>
  <si>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</si>
  <si>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</si>
  <si>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</si>
  <si>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</si>
  <si>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</si>
  <si>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</si>
  <si>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</si>
  <si>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</si>
  <si>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</si>
  <si>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</si>
  <si>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</si>
  <si>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</si>
  <si>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</si>
  <si>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</si>
  <si>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</si>
  <si>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</si>
  <si>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</si>
  <si>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</si>
  <si>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</si>
  <si>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</si>
  <si>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</si>
  <si>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</si>
  <si>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</si>
  <si>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</si>
  <si>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</si>
  <si>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</si>
  <si>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</si>
  <si>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</si>
  <si>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</si>
  <si>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</si>
  <si>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</si>
  <si>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</si>
  <si>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</si>
  <si>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20230720 13:50:25</t>
  </si>
  <si>
    <t>13:50:25</t>
  </si>
  <si>
    <t>none</t>
  </si>
  <si>
    <t>20230720</t>
  </si>
  <si>
    <t>kse</t>
  </si>
  <si>
    <t>SARI4</t>
  </si>
  <si>
    <t>BNL13439</t>
  </si>
  <si>
    <t>13:47:58</t>
  </si>
  <si>
    <t>2/2</t>
  </si>
  <si>
    <t>00000000</t>
  </si>
  <si>
    <t>iiiiiiii</t>
  </si>
  <si>
    <t>off</t>
  </si>
  <si>
    <t>20230720 13:51:26</t>
  </si>
  <si>
    <t>13:51:26</t>
  </si>
  <si>
    <t>20230720 13:52:28</t>
  </si>
  <si>
    <t>13:52:28</t>
  </si>
  <si>
    <t>20230720 13:53:29</t>
  </si>
  <si>
    <t>13:53:29</t>
  </si>
  <si>
    <t>20230720 13:54:30</t>
  </si>
  <si>
    <t>13:54:30</t>
  </si>
  <si>
    <t>20230720 13:55:31</t>
  </si>
  <si>
    <t>13:55:31</t>
  </si>
  <si>
    <t>20230720 13:56:32</t>
  </si>
  <si>
    <t>13:56:32</t>
  </si>
  <si>
    <t>20230720 13:57:33</t>
  </si>
  <si>
    <t>13:57:33</t>
  </si>
  <si>
    <t>20230720 13:58:34</t>
  </si>
  <si>
    <t>13:58:34</t>
  </si>
  <si>
    <t>20230720 13:59:35</t>
  </si>
  <si>
    <t>13:59:35</t>
  </si>
  <si>
    <t>20230720 14:00:36</t>
  </si>
  <si>
    <t>14:00:36</t>
  </si>
  <si>
    <t>20230720 14:01:37</t>
  </si>
  <si>
    <t>14:01:37</t>
  </si>
  <si>
    <t>20230720 14:02:38</t>
  </si>
  <si>
    <t>14:02:38</t>
  </si>
  <si>
    <t>20230720 14:03:39</t>
  </si>
  <si>
    <t>14:03:39</t>
  </si>
  <si>
    <t>20230720 14:04:40</t>
  </si>
  <si>
    <t>14:04:40</t>
  </si>
  <si>
    <t>20230720 14:05:41</t>
  </si>
  <si>
    <t>14:05:41</t>
  </si>
  <si>
    <t>20230720 14:06:42</t>
  </si>
  <si>
    <t>14:06:42</t>
  </si>
  <si>
    <t>20230720 14:07:43</t>
  </si>
  <si>
    <t>14:07:43</t>
  </si>
  <si>
    <t>20230720 14:08:44</t>
  </si>
  <si>
    <t>14:08:44</t>
  </si>
  <si>
    <t>20230720 14:10:45</t>
  </si>
  <si>
    <t>14:10:45</t>
  </si>
  <si>
    <t>1/2</t>
  </si>
  <si>
    <t>Lindsey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</si>
</sst>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F18" sqref="F18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1689889825.0999999</v>
      </c>
      <c r="C19">
        <v>0</v>
      </c>
      <c r="D19" t="s">
        <v>346</v>
      </c>
      <c r="E19" t="s">
        <v>347</v>
      </c>
      <c r="F19" t="s">
        <v>348</v>
      </c>
      <c r="G19" t="s">
        <v>397</v>
      </c>
      <c r="H19" t="s">
        <v>349</v>
      </c>
      <c r="I19" t="s">
        <v>350</v>
      </c>
      <c r="J19" t="s">
        <v>351</v>
      </c>
      <c r="K19" t="s">
        <v>352</v>
      </c>
      <c r="L19">
        <v>1689889825.0999999</v>
      </c>
      <c r="M19">
        <f t="shared" ref="M19:M38" si="0">(N19)/1000</f>
        <v>1.7113483298686356E-3</v>
      </c>
      <c r="N19">
        <f t="shared" ref="N19:N38" si="1">1000*AZ19*AL19*(AV19-AW19)/(100*$B$7*(1000-AL19*AV19))</f>
        <v>1.7113483298686356</v>
      </c>
      <c r="O19">
        <f t="shared" ref="O19:O38" si="2">AZ19*AL19*(AU19-AT19*(1000-AL19*AW19)/(1000-AL19*AV19))/(100*$B$7)</f>
        <v>16.898471479175942</v>
      </c>
      <c r="P19">
        <f t="shared" ref="P19:P38" si="3">AT19 - IF(AL19&gt;1, O19*$B$7*100/(AN19*BH19), 0)</f>
        <v>400.01400000000001</v>
      </c>
      <c r="Q19">
        <f t="shared" ref="Q19:Q38" si="4">((W19-M19/2)*P19-O19)/(W19+M19/2)</f>
        <v>280.79622152479112</v>
      </c>
      <c r="R19">
        <f t="shared" ref="R19:R38" si="5">Q19*(BA19+BB19)/1000</f>
        <v>28.066374467543795</v>
      </c>
      <c r="S19">
        <f t="shared" ref="S19:S38" si="6">(AT19 - IF(AL19&gt;1, O19*$B$7*100/(AN19*BH19), 0))*(BA19+BB19)/1000</f>
        <v>39.982527739493996</v>
      </c>
      <c r="T19">
        <f t="shared" ref="T19:T38" si="7">2/((1/V19-1/U19)+SIGN(V19)*SQRT((1/V19-1/U19)*(1/V19-1/U19) + 4*$C$7/(($C$7+1)*($C$7+1))*(2*1/V19*1/U19-1/U19*1/U19)))</f>
        <v>0.24388680695099169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2.924878797102568</v>
      </c>
      <c r="V19">
        <f t="shared" ref="V19:V38" si="9">M19*(1000-(1000*0.61365*EXP(17.502*Z19/(240.97+Z19))/(BA19+BB19)+AV19)/2)/(1000*0.61365*EXP(17.502*Z19/(240.97+Z19))/(BA19+BB19)-AV19)</f>
        <v>0.23312602208386382</v>
      </c>
      <c r="W19">
        <f t="shared" ref="W19:W38" si="10">1/(($C$7+1)/(T19/1.6)+1/(U19/1.37)) + $C$7/(($C$7+1)/(T19/1.6) + $C$7/(U19/1.37))</f>
        <v>0.14663100940597598</v>
      </c>
      <c r="X19">
        <f t="shared" ref="X19:X38" si="11">(AO19*AR19)</f>
        <v>330.76882800000004</v>
      </c>
      <c r="Y19">
        <f t="shared" ref="Y19:Y38" si="12">(BC19+(X19+2*0.95*0.0000000567*(((BC19+$B$9)+273)^4-(BC19+273)^4)-44100*M19)/(1.84*29.3*U19+8*0.95*0.0000000567*(BC19+273)^3))</f>
        <v>17.393265326358105</v>
      </c>
      <c r="Z19">
        <f t="shared" ref="Z19:Z38" si="13">($C$9*BD19+$D$9*BE19+$E$9*Y19)</f>
        <v>16.002300000000002</v>
      </c>
      <c r="AA19">
        <f t="shared" ref="AA19:AA38" si="14">0.61365*EXP(17.502*Z19/(240.97+Z19))</f>
        <v>1.8249676023190777</v>
      </c>
      <c r="AB19">
        <f t="shared" ref="AB19:AB38" si="15">(AC19/AD19*100)</f>
        <v>60.878884263176523</v>
      </c>
      <c r="AC19">
        <f t="shared" ref="AC19:AC38" si="16">AV19*(BA19+BB19)/1000</f>
        <v>1.1019698562429001</v>
      </c>
      <c r="AD19">
        <f t="shared" ref="AD19:AD38" si="17">0.61365*EXP(17.502*BC19/(240.97+BC19))</f>
        <v>1.8101019254543773</v>
      </c>
      <c r="AE19">
        <f t="shared" ref="AE19:AE38" si="18">(AA19-AV19*(BA19+BB19)/1000)</f>
        <v>0.72299774607617762</v>
      </c>
      <c r="AF19">
        <f t="shared" ref="AF19:AF38" si="19">(-M19*44100)</f>
        <v>-75.470461347206822</v>
      </c>
      <c r="AG19">
        <f t="shared" ref="AG19:AG38" si="20">2*29.3*U19*0.92*(BC19-Z19)</f>
        <v>-20.183816410802688</v>
      </c>
      <c r="AH19">
        <f t="shared" ref="AH19:AH38" si="21">2*0.95*0.0000000567*(((BC19+$B$9)+273)^4-(Z19+273)^4)</f>
        <v>-1.3305217607347648</v>
      </c>
      <c r="AI19">
        <f t="shared" ref="AI19:AI38" si="22">X19+AH19+AF19+AG19</f>
        <v>233.78402848125577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54770.24951444372</v>
      </c>
      <c r="AO19">
        <f t="shared" ref="AO19:AO38" si="26">$B$13*BI19+$C$13*BJ19+$F$13*BU19*(1-BX19)</f>
        <v>1999.93</v>
      </c>
      <c r="AP19">
        <f t="shared" ref="AP19:AP38" si="27">AO19*AQ19</f>
        <v>1685.9412000000002</v>
      </c>
      <c r="AQ19">
        <f t="shared" ref="AQ19:AQ38" si="28">($B$13*$D$11+$C$13*$D$11+$F$13*((CH19+BZ19)/MAX(CH19+BZ19+CI19, 0.1)*$I$11+CI19/MAX(CH19+BZ19+CI19, 0.1)*$J$11))/($B$13+$C$13+$F$13)</f>
        <v>0.84300010500367517</v>
      </c>
      <c r="AR19">
        <f t="shared" ref="AR19:AR38" si="29">($B$13*$K$11+$C$13*$K$11+$F$13*((CH19+BZ19)/MAX(CH19+BZ19+CI19, 0.1)*$P$11+CI19/MAX(CH19+BZ19+CI19, 0.1)*$Q$11))/($B$13+$C$13+$F$13)</f>
        <v>0.16539020265709301</v>
      </c>
      <c r="AS19">
        <v>1689889825.0999999</v>
      </c>
      <c r="AT19">
        <v>400.01400000000001</v>
      </c>
      <c r="AU19">
        <v>417.59100000000001</v>
      </c>
      <c r="AV19">
        <v>11.024900000000001</v>
      </c>
      <c r="AW19">
        <v>9.3330000000000002</v>
      </c>
      <c r="AX19">
        <v>404.97899999999998</v>
      </c>
      <c r="AY19">
        <v>11.2257</v>
      </c>
      <c r="AZ19">
        <v>600.20600000000002</v>
      </c>
      <c r="BA19">
        <v>99.852599999999995</v>
      </c>
      <c r="BB19">
        <v>0.100221</v>
      </c>
      <c r="BC19">
        <v>15.8743</v>
      </c>
      <c r="BD19">
        <v>16.002300000000002</v>
      </c>
      <c r="BE19">
        <v>999.9</v>
      </c>
      <c r="BF19">
        <v>0</v>
      </c>
      <c r="BG19">
        <v>0</v>
      </c>
      <c r="BH19">
        <v>9988.1200000000008</v>
      </c>
      <c r="BI19">
        <v>0</v>
      </c>
      <c r="BJ19">
        <v>55.736899999999999</v>
      </c>
      <c r="BK19">
        <v>-17.576499999999999</v>
      </c>
      <c r="BL19">
        <v>404.47399999999999</v>
      </c>
      <c r="BM19">
        <v>421.52499999999998</v>
      </c>
      <c r="BN19">
        <v>1.6919299999999999</v>
      </c>
      <c r="BO19">
        <v>417.59100000000001</v>
      </c>
      <c r="BP19">
        <v>9.3330000000000002</v>
      </c>
      <c r="BQ19">
        <v>1.10087</v>
      </c>
      <c r="BR19">
        <v>0.93192399999999997</v>
      </c>
      <c r="BS19">
        <v>8.3244699999999998</v>
      </c>
      <c r="BT19">
        <v>5.8933900000000001</v>
      </c>
      <c r="BU19">
        <v>1999.93</v>
      </c>
      <c r="BV19">
        <v>0.89999600000000002</v>
      </c>
      <c r="BW19">
        <v>0.100004</v>
      </c>
      <c r="BX19">
        <v>0</v>
      </c>
      <c r="BY19">
        <v>2.4775</v>
      </c>
      <c r="BZ19">
        <v>0</v>
      </c>
      <c r="CA19">
        <v>15892.9</v>
      </c>
      <c r="CB19">
        <v>19110</v>
      </c>
      <c r="CC19">
        <v>39.375</v>
      </c>
      <c r="CD19">
        <v>40.75</v>
      </c>
      <c r="CE19">
        <v>40.561999999999998</v>
      </c>
      <c r="CF19">
        <v>39.186999999999998</v>
      </c>
      <c r="CG19">
        <v>38.061999999999998</v>
      </c>
      <c r="CH19">
        <v>1799.93</v>
      </c>
      <c r="CI19">
        <v>200</v>
      </c>
      <c r="CJ19">
        <v>0</v>
      </c>
      <c r="CK19">
        <v>1689889830.4000001</v>
      </c>
      <c r="CL19">
        <v>0</v>
      </c>
      <c r="CM19">
        <v>1689889678.0999999</v>
      </c>
      <c r="CN19" t="s">
        <v>353</v>
      </c>
      <c r="CO19">
        <v>1689889674.0999999</v>
      </c>
      <c r="CP19">
        <v>1689889678.0999999</v>
      </c>
      <c r="CQ19">
        <v>25</v>
      </c>
      <c r="CR19">
        <v>-6.2E-2</v>
      </c>
      <c r="CS19">
        <v>0</v>
      </c>
      <c r="CT19">
        <v>-4.9660000000000002</v>
      </c>
      <c r="CU19">
        <v>-0.20100000000000001</v>
      </c>
      <c r="CV19">
        <v>417</v>
      </c>
      <c r="CW19">
        <v>9</v>
      </c>
      <c r="CX19">
        <v>0.12</v>
      </c>
      <c r="CY19">
        <v>0.04</v>
      </c>
      <c r="CZ19">
        <v>16.9219012632249</v>
      </c>
      <c r="DA19">
        <v>6.7035630952826997E-2</v>
      </c>
      <c r="DB19">
        <v>4.2981754570011202E-2</v>
      </c>
      <c r="DC19">
        <v>1</v>
      </c>
      <c r="DD19">
        <v>417.58219047619002</v>
      </c>
      <c r="DE19">
        <v>5.4935064935222003E-2</v>
      </c>
      <c r="DF19">
        <v>2.26623645377096E-2</v>
      </c>
      <c r="DG19">
        <v>-1</v>
      </c>
      <c r="DH19">
        <v>1999.9966666666701</v>
      </c>
      <c r="DI19">
        <v>0.22387125343021499</v>
      </c>
      <c r="DJ19">
        <v>8.6152319888788395E-2</v>
      </c>
      <c r="DK19">
        <v>1</v>
      </c>
      <c r="DL19">
        <v>2</v>
      </c>
      <c r="DM19">
        <v>2</v>
      </c>
      <c r="DN19" t="s">
        <v>354</v>
      </c>
      <c r="DO19">
        <v>3.1632400000000001</v>
      </c>
      <c r="DP19">
        <v>2.8319399999999999</v>
      </c>
      <c r="DQ19">
        <v>9.6423200000000001E-2</v>
      </c>
      <c r="DR19">
        <v>9.9008399999999996E-2</v>
      </c>
      <c r="DS19">
        <v>6.9561899999999996E-2</v>
      </c>
      <c r="DT19">
        <v>6.0841699999999999E-2</v>
      </c>
      <c r="DU19">
        <v>29053.5</v>
      </c>
      <c r="DV19">
        <v>30191.1</v>
      </c>
      <c r="DW19">
        <v>29839.7</v>
      </c>
      <c r="DX19">
        <v>31204.7</v>
      </c>
      <c r="DY19">
        <v>36348.800000000003</v>
      </c>
      <c r="DZ19">
        <v>38360.6</v>
      </c>
      <c r="EA19">
        <v>40914.400000000001</v>
      </c>
      <c r="EB19">
        <v>43218.3</v>
      </c>
      <c r="EC19">
        <v>2.3584000000000001</v>
      </c>
      <c r="ED19">
        <v>2.0592299999999999</v>
      </c>
      <c r="EE19">
        <v>0.135351</v>
      </c>
      <c r="EF19">
        <v>0</v>
      </c>
      <c r="EG19">
        <v>13.7439</v>
      </c>
      <c r="EH19">
        <v>999.9</v>
      </c>
      <c r="EI19">
        <v>49.109000000000002</v>
      </c>
      <c r="EJ19">
        <v>19.334</v>
      </c>
      <c r="EK19">
        <v>11.0733</v>
      </c>
      <c r="EL19">
        <v>61.4467</v>
      </c>
      <c r="EM19">
        <v>26.093800000000002</v>
      </c>
      <c r="EN19">
        <v>1</v>
      </c>
      <c r="EO19">
        <v>-0.74210900000000002</v>
      </c>
      <c r="EP19">
        <v>2.6706400000000001</v>
      </c>
      <c r="EQ19">
        <v>20.2591</v>
      </c>
      <c r="ER19">
        <v>5.2435</v>
      </c>
      <c r="ES19">
        <v>11.828799999999999</v>
      </c>
      <c r="ET19">
        <v>4.9821999999999997</v>
      </c>
      <c r="EU19">
        <v>3.2989999999999999</v>
      </c>
      <c r="EV19">
        <v>5051.7</v>
      </c>
      <c r="EW19">
        <v>191.9</v>
      </c>
      <c r="EX19">
        <v>9999</v>
      </c>
      <c r="EY19">
        <v>74.599999999999994</v>
      </c>
      <c r="EZ19">
        <v>1.87317</v>
      </c>
      <c r="FA19">
        <v>1.8788100000000001</v>
      </c>
      <c r="FB19">
        <v>1.8791199999999999</v>
      </c>
      <c r="FC19">
        <v>1.8797299999999999</v>
      </c>
      <c r="FD19">
        <v>1.87741</v>
      </c>
      <c r="FE19">
        <v>1.8767199999999999</v>
      </c>
      <c r="FF19">
        <v>1.87723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-4.9649999999999999</v>
      </c>
      <c r="FV19">
        <v>-0.20080000000000001</v>
      </c>
      <c r="FW19">
        <v>-4.9655800898700697</v>
      </c>
      <c r="FX19">
        <v>1.4527828764109799E-4</v>
      </c>
      <c r="FY19">
        <v>-4.3579519040863002E-7</v>
      </c>
      <c r="FZ19">
        <v>2.0799061152897499E-10</v>
      </c>
      <c r="GA19">
        <v>-0.20074600000000101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2.5</v>
      </c>
      <c r="GJ19">
        <v>2.5</v>
      </c>
      <c r="GK19">
        <v>1.0632299999999999</v>
      </c>
      <c r="GL19">
        <v>2.49634</v>
      </c>
      <c r="GM19">
        <v>1.54541</v>
      </c>
      <c r="GN19">
        <v>2.3071299999999999</v>
      </c>
      <c r="GO19">
        <v>1.5979000000000001</v>
      </c>
      <c r="GP19">
        <v>2.2888199999999999</v>
      </c>
      <c r="GQ19">
        <v>22.808199999999999</v>
      </c>
      <c r="GR19">
        <v>14.228300000000001</v>
      </c>
      <c r="GS19">
        <v>18</v>
      </c>
      <c r="GT19">
        <v>622.64</v>
      </c>
      <c r="GU19">
        <v>412.416</v>
      </c>
      <c r="GV19">
        <v>12.2201</v>
      </c>
      <c r="GW19">
        <v>16.747299999999999</v>
      </c>
      <c r="GX19">
        <v>29.9999</v>
      </c>
      <c r="GY19">
        <v>16.824300000000001</v>
      </c>
      <c r="GZ19">
        <v>16.7897</v>
      </c>
      <c r="HA19">
        <v>21.352699999999999</v>
      </c>
      <c r="HB19">
        <v>20</v>
      </c>
      <c r="HC19">
        <v>-30</v>
      </c>
      <c r="HD19">
        <v>12.230399999999999</v>
      </c>
      <c r="HE19">
        <v>417.64699999999999</v>
      </c>
      <c r="HF19">
        <v>0</v>
      </c>
      <c r="HG19">
        <v>101.535</v>
      </c>
      <c r="HH19">
        <v>100.232</v>
      </c>
    </row>
    <row r="20" spans="1:216" x14ac:dyDescent="0.2">
      <c r="A20">
        <v>2</v>
      </c>
      <c r="B20">
        <v>1689889886.0999999</v>
      </c>
      <c r="C20">
        <v>61</v>
      </c>
      <c r="D20" t="s">
        <v>358</v>
      </c>
      <c r="E20" t="s">
        <v>359</v>
      </c>
      <c r="F20" t="s">
        <v>348</v>
      </c>
      <c r="G20" t="s">
        <v>397</v>
      </c>
      <c r="H20" t="s">
        <v>349</v>
      </c>
      <c r="I20" t="s">
        <v>350</v>
      </c>
      <c r="J20" t="s">
        <v>351</v>
      </c>
      <c r="K20" t="s">
        <v>352</v>
      </c>
      <c r="L20">
        <v>1689889886.0999999</v>
      </c>
      <c r="M20">
        <f t="shared" si="0"/>
        <v>1.7268164147877245E-3</v>
      </c>
      <c r="N20">
        <f t="shared" si="1"/>
        <v>1.7268164147877245</v>
      </c>
      <c r="O20">
        <f t="shared" si="2"/>
        <v>16.67921863767889</v>
      </c>
      <c r="P20">
        <f t="shared" si="3"/>
        <v>399.976</v>
      </c>
      <c r="Q20">
        <f t="shared" si="4"/>
        <v>284.32752591793252</v>
      </c>
      <c r="R20">
        <f t="shared" si="5"/>
        <v>28.419127616751265</v>
      </c>
      <c r="S20">
        <f t="shared" si="6"/>
        <v>39.978433150080001</v>
      </c>
      <c r="T20">
        <f t="shared" si="7"/>
        <v>0.24856479867737974</v>
      </c>
      <c r="U20">
        <f t="shared" si="8"/>
        <v>2.9235518184404876</v>
      </c>
      <c r="V20">
        <f t="shared" si="9"/>
        <v>0.23739258438919095</v>
      </c>
      <c r="W20">
        <f t="shared" si="10"/>
        <v>0.14933229387920555</v>
      </c>
      <c r="X20">
        <f t="shared" si="11"/>
        <v>297.73130699999996</v>
      </c>
      <c r="Y20">
        <f t="shared" si="12"/>
        <v>17.240062908631423</v>
      </c>
      <c r="Z20">
        <f t="shared" si="13"/>
        <v>15.9696</v>
      </c>
      <c r="AA20">
        <f t="shared" si="14"/>
        <v>1.8211597268949633</v>
      </c>
      <c r="AB20">
        <f t="shared" si="15"/>
        <v>60.849253556784397</v>
      </c>
      <c r="AC20">
        <f t="shared" si="16"/>
        <v>1.1047403546160002</v>
      </c>
      <c r="AD20">
        <f t="shared" si="17"/>
        <v>1.8155364117738251</v>
      </c>
      <c r="AE20">
        <f t="shared" si="18"/>
        <v>0.71641937227896313</v>
      </c>
      <c r="AF20">
        <f t="shared" si="19"/>
        <v>-76.152603892138657</v>
      </c>
      <c r="AG20">
        <f t="shared" si="20"/>
        <v>-7.6285430407708175</v>
      </c>
      <c r="AH20">
        <f t="shared" si="21"/>
        <v>-0.50314060840107511</v>
      </c>
      <c r="AI20">
        <f t="shared" si="22"/>
        <v>213.44701945868945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54721.574674301672</v>
      </c>
      <c r="AO20">
        <f t="shared" si="26"/>
        <v>1800.18</v>
      </c>
      <c r="AP20">
        <f t="shared" si="27"/>
        <v>1517.5515</v>
      </c>
      <c r="AQ20">
        <f t="shared" si="28"/>
        <v>0.8429998666799986</v>
      </c>
      <c r="AR20">
        <f t="shared" si="29"/>
        <v>0.1653897426923974</v>
      </c>
      <c r="AS20">
        <v>1689889886.0999999</v>
      </c>
      <c r="AT20">
        <v>399.976</v>
      </c>
      <c r="AU20">
        <v>417.34</v>
      </c>
      <c r="AV20">
        <v>11.0527</v>
      </c>
      <c r="AW20">
        <v>9.3455499999999994</v>
      </c>
      <c r="AX20">
        <v>404.94</v>
      </c>
      <c r="AY20">
        <v>11.253500000000001</v>
      </c>
      <c r="AZ20">
        <v>600.20399999999995</v>
      </c>
      <c r="BA20">
        <v>99.852000000000004</v>
      </c>
      <c r="BB20">
        <v>0.10008</v>
      </c>
      <c r="BC20">
        <v>15.921200000000001</v>
      </c>
      <c r="BD20">
        <v>15.9696</v>
      </c>
      <c r="BE20">
        <v>999.9</v>
      </c>
      <c r="BF20">
        <v>0</v>
      </c>
      <c r="BG20">
        <v>0</v>
      </c>
      <c r="BH20">
        <v>9980.6200000000008</v>
      </c>
      <c r="BI20">
        <v>0</v>
      </c>
      <c r="BJ20">
        <v>57.074300000000001</v>
      </c>
      <c r="BK20">
        <v>-17.364000000000001</v>
      </c>
      <c r="BL20">
        <v>404.44600000000003</v>
      </c>
      <c r="BM20">
        <v>421.27699999999999</v>
      </c>
      <c r="BN20">
        <v>1.7072000000000001</v>
      </c>
      <c r="BO20">
        <v>417.34</v>
      </c>
      <c r="BP20">
        <v>9.3455499999999994</v>
      </c>
      <c r="BQ20">
        <v>1.10364</v>
      </c>
      <c r="BR20">
        <v>0.933172</v>
      </c>
      <c r="BS20">
        <v>8.3615300000000001</v>
      </c>
      <c r="BT20">
        <v>5.9127299999999998</v>
      </c>
      <c r="BU20">
        <v>1800.18</v>
      </c>
      <c r="BV20">
        <v>0.900003</v>
      </c>
      <c r="BW20">
        <v>9.9996600000000005E-2</v>
      </c>
      <c r="BX20">
        <v>0</v>
      </c>
      <c r="BY20">
        <v>2.7065000000000001</v>
      </c>
      <c r="BZ20">
        <v>0</v>
      </c>
      <c r="CA20">
        <v>14221.5</v>
      </c>
      <c r="CB20">
        <v>17201.3</v>
      </c>
      <c r="CC20">
        <v>39.375</v>
      </c>
      <c r="CD20">
        <v>40.811999999999998</v>
      </c>
      <c r="CE20">
        <v>40.625</v>
      </c>
      <c r="CF20">
        <v>39.25</v>
      </c>
      <c r="CG20">
        <v>38.125</v>
      </c>
      <c r="CH20">
        <v>1620.17</v>
      </c>
      <c r="CI20">
        <v>180.01</v>
      </c>
      <c r="CJ20">
        <v>0</v>
      </c>
      <c r="CK20">
        <v>1689889891.5999999</v>
      </c>
      <c r="CL20">
        <v>0</v>
      </c>
      <c r="CM20">
        <v>1689889678.0999999</v>
      </c>
      <c r="CN20" t="s">
        <v>353</v>
      </c>
      <c r="CO20">
        <v>1689889674.0999999</v>
      </c>
      <c r="CP20">
        <v>1689889678.0999999</v>
      </c>
      <c r="CQ20">
        <v>25</v>
      </c>
      <c r="CR20">
        <v>-6.2E-2</v>
      </c>
      <c r="CS20">
        <v>0</v>
      </c>
      <c r="CT20">
        <v>-4.9660000000000002</v>
      </c>
      <c r="CU20">
        <v>-0.20100000000000001</v>
      </c>
      <c r="CV20">
        <v>417</v>
      </c>
      <c r="CW20">
        <v>9</v>
      </c>
      <c r="CX20">
        <v>0.12</v>
      </c>
      <c r="CY20">
        <v>0.04</v>
      </c>
      <c r="CZ20">
        <v>16.638719601702601</v>
      </c>
      <c r="DA20">
        <v>0.15298721780799701</v>
      </c>
      <c r="DB20">
        <v>4.2357138987678199E-2</v>
      </c>
      <c r="DC20">
        <v>1</v>
      </c>
      <c r="DD20">
        <v>417.32014285714303</v>
      </c>
      <c r="DE20">
        <v>-8.6571428570667797E-2</v>
      </c>
      <c r="DF20">
        <v>4.2053577747448001E-2</v>
      </c>
      <c r="DG20">
        <v>-1</v>
      </c>
      <c r="DH20">
        <v>1799.9670000000001</v>
      </c>
      <c r="DI20">
        <v>1.7105260509975299E-2</v>
      </c>
      <c r="DJ20">
        <v>0.166075284133503</v>
      </c>
      <c r="DK20">
        <v>1</v>
      </c>
      <c r="DL20">
        <v>2</v>
      </c>
      <c r="DM20">
        <v>2</v>
      </c>
      <c r="DN20" t="s">
        <v>354</v>
      </c>
      <c r="DO20">
        <v>3.1631800000000001</v>
      </c>
      <c r="DP20">
        <v>2.8317299999999999</v>
      </c>
      <c r="DQ20">
        <v>9.6403500000000003E-2</v>
      </c>
      <c r="DR20">
        <v>9.8950700000000003E-2</v>
      </c>
      <c r="DS20">
        <v>6.9685700000000003E-2</v>
      </c>
      <c r="DT20">
        <v>6.0897E-2</v>
      </c>
      <c r="DU20">
        <v>29050.799999999999</v>
      </c>
      <c r="DV20">
        <v>30191.1</v>
      </c>
      <c r="DW20">
        <v>29836.400000000001</v>
      </c>
      <c r="DX20">
        <v>31203.1</v>
      </c>
      <c r="DY20">
        <v>36340.800000000003</v>
      </c>
      <c r="DZ20">
        <v>38355.800000000003</v>
      </c>
      <c r="EA20">
        <v>40910.9</v>
      </c>
      <c r="EB20">
        <v>43215.5</v>
      </c>
      <c r="EC20">
        <v>2.3584000000000001</v>
      </c>
      <c r="ED20">
        <v>2.0581</v>
      </c>
      <c r="EE20">
        <v>0.132717</v>
      </c>
      <c r="EF20">
        <v>0</v>
      </c>
      <c r="EG20">
        <v>13.755100000000001</v>
      </c>
      <c r="EH20">
        <v>999.9</v>
      </c>
      <c r="EI20">
        <v>49.133000000000003</v>
      </c>
      <c r="EJ20">
        <v>19.344000000000001</v>
      </c>
      <c r="EK20">
        <v>11.085100000000001</v>
      </c>
      <c r="EL20">
        <v>61.466700000000003</v>
      </c>
      <c r="EM20">
        <v>25.3325</v>
      </c>
      <c r="EN20">
        <v>1</v>
      </c>
      <c r="EO20">
        <v>-0.74049299999999996</v>
      </c>
      <c r="EP20">
        <v>0.75921000000000005</v>
      </c>
      <c r="EQ20">
        <v>20.280999999999999</v>
      </c>
      <c r="ER20">
        <v>5.2449899999999996</v>
      </c>
      <c r="ES20">
        <v>11.825799999999999</v>
      </c>
      <c r="ET20">
        <v>4.9832000000000001</v>
      </c>
      <c r="EU20">
        <v>3.2989999999999999</v>
      </c>
      <c r="EV20">
        <v>5053.2</v>
      </c>
      <c r="EW20">
        <v>191.9</v>
      </c>
      <c r="EX20">
        <v>9999</v>
      </c>
      <c r="EY20">
        <v>74.599999999999994</v>
      </c>
      <c r="EZ20">
        <v>1.87317</v>
      </c>
      <c r="FA20">
        <v>1.8788100000000001</v>
      </c>
      <c r="FB20">
        <v>1.8791199999999999</v>
      </c>
      <c r="FC20">
        <v>1.8797299999999999</v>
      </c>
      <c r="FD20">
        <v>1.8774200000000001</v>
      </c>
      <c r="FE20">
        <v>1.8767400000000001</v>
      </c>
      <c r="FF20">
        <v>1.8772599999999999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-4.9640000000000004</v>
      </c>
      <c r="FV20">
        <v>-0.20080000000000001</v>
      </c>
      <c r="FW20">
        <v>-4.9655800898700697</v>
      </c>
      <c r="FX20">
        <v>1.4527828764109799E-4</v>
      </c>
      <c r="FY20">
        <v>-4.3579519040863002E-7</v>
      </c>
      <c r="FZ20">
        <v>2.0799061152897499E-10</v>
      </c>
      <c r="GA20">
        <v>-0.20074600000000101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3.5</v>
      </c>
      <c r="GJ20">
        <v>3.5</v>
      </c>
      <c r="GK20">
        <v>1.0632299999999999</v>
      </c>
      <c r="GL20">
        <v>2.49512</v>
      </c>
      <c r="GM20">
        <v>1.54541</v>
      </c>
      <c r="GN20">
        <v>2.3071299999999999</v>
      </c>
      <c r="GO20">
        <v>1.5979000000000001</v>
      </c>
      <c r="GP20">
        <v>2.4304199999999998</v>
      </c>
      <c r="GQ20">
        <v>22.828399999999998</v>
      </c>
      <c r="GR20">
        <v>14.245900000000001</v>
      </c>
      <c r="GS20">
        <v>18</v>
      </c>
      <c r="GT20">
        <v>623.31799999999998</v>
      </c>
      <c r="GU20">
        <v>412.24799999999999</v>
      </c>
      <c r="GV20">
        <v>13.6996</v>
      </c>
      <c r="GW20">
        <v>16.806100000000001</v>
      </c>
      <c r="GX20">
        <v>30.000299999999999</v>
      </c>
      <c r="GY20">
        <v>16.874099999999999</v>
      </c>
      <c r="GZ20">
        <v>16.839300000000001</v>
      </c>
      <c r="HA20">
        <v>21.341000000000001</v>
      </c>
      <c r="HB20">
        <v>20</v>
      </c>
      <c r="HC20">
        <v>-30</v>
      </c>
      <c r="HD20">
        <v>13.722099999999999</v>
      </c>
      <c r="HE20">
        <v>417.40800000000002</v>
      </c>
      <c r="HF20">
        <v>0</v>
      </c>
      <c r="HG20">
        <v>101.52500000000001</v>
      </c>
      <c r="HH20">
        <v>100.226</v>
      </c>
    </row>
    <row r="21" spans="1:216" x14ac:dyDescent="0.2">
      <c r="A21">
        <v>3</v>
      </c>
      <c r="B21">
        <v>1689889948</v>
      </c>
      <c r="C21">
        <v>122.90000009536701</v>
      </c>
      <c r="D21" t="s">
        <v>360</v>
      </c>
      <c r="E21" t="s">
        <v>361</v>
      </c>
      <c r="F21" t="s">
        <v>348</v>
      </c>
      <c r="G21" t="s">
        <v>397</v>
      </c>
      <c r="H21" t="s">
        <v>349</v>
      </c>
      <c r="I21" t="s">
        <v>350</v>
      </c>
      <c r="J21" t="s">
        <v>351</v>
      </c>
      <c r="K21" t="s">
        <v>352</v>
      </c>
      <c r="L21">
        <v>1689889948</v>
      </c>
      <c r="M21">
        <f t="shared" si="0"/>
        <v>1.690524065019702E-3</v>
      </c>
      <c r="N21">
        <f t="shared" si="1"/>
        <v>1.690524065019702</v>
      </c>
      <c r="O21">
        <f t="shared" si="2"/>
        <v>16.252353609885063</v>
      </c>
      <c r="P21">
        <f t="shared" si="3"/>
        <v>400.04599999999999</v>
      </c>
      <c r="Q21">
        <f t="shared" si="4"/>
        <v>283.11570222996141</v>
      </c>
      <c r="R21">
        <f t="shared" si="5"/>
        <v>28.297926027958571</v>
      </c>
      <c r="S21">
        <f t="shared" si="6"/>
        <v>39.985320583121997</v>
      </c>
      <c r="T21">
        <f t="shared" si="7"/>
        <v>0.239213764268634</v>
      </c>
      <c r="U21">
        <f t="shared" si="8"/>
        <v>2.9271607890035938</v>
      </c>
      <c r="V21">
        <f t="shared" si="9"/>
        <v>0.22885968262419845</v>
      </c>
      <c r="W21">
        <f t="shared" si="10"/>
        <v>0.14393022663760974</v>
      </c>
      <c r="X21">
        <f t="shared" si="11"/>
        <v>248.054676</v>
      </c>
      <c r="Y21">
        <f t="shared" si="12"/>
        <v>17.261808539789453</v>
      </c>
      <c r="Z21">
        <f t="shared" si="13"/>
        <v>16.0503</v>
      </c>
      <c r="AA21">
        <f t="shared" si="14"/>
        <v>1.8305698080549959</v>
      </c>
      <c r="AB21">
        <f t="shared" si="15"/>
        <v>59.570472392502296</v>
      </c>
      <c r="AC21">
        <f t="shared" si="16"/>
        <v>1.1030881324134001</v>
      </c>
      <c r="AD21">
        <f t="shared" si="17"/>
        <v>1.8517364192536401</v>
      </c>
      <c r="AE21">
        <f t="shared" si="18"/>
        <v>0.72748167564159583</v>
      </c>
      <c r="AF21">
        <f t="shared" si="19"/>
        <v>-74.552111267368858</v>
      </c>
      <c r="AG21">
        <f t="shared" si="20"/>
        <v>28.437198460708352</v>
      </c>
      <c r="AH21">
        <f t="shared" si="21"/>
        <v>1.8770585194785394</v>
      </c>
      <c r="AI21">
        <f t="shared" si="22"/>
        <v>203.81682171281804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54771.129367691006</v>
      </c>
      <c r="AO21">
        <f t="shared" si="26"/>
        <v>1499.81</v>
      </c>
      <c r="AP21">
        <f t="shared" si="27"/>
        <v>1264.3403999999998</v>
      </c>
      <c r="AQ21">
        <f t="shared" si="28"/>
        <v>0.84300038004813937</v>
      </c>
      <c r="AR21">
        <f t="shared" si="29"/>
        <v>0.16539073349290911</v>
      </c>
      <c r="AS21">
        <v>1689889948</v>
      </c>
      <c r="AT21">
        <v>400.04599999999999</v>
      </c>
      <c r="AU21">
        <v>416.96899999999999</v>
      </c>
      <c r="AV21">
        <v>11.036199999999999</v>
      </c>
      <c r="AW21">
        <v>9.3648900000000008</v>
      </c>
      <c r="AX21">
        <v>405.01</v>
      </c>
      <c r="AY21">
        <v>11.237</v>
      </c>
      <c r="AZ21">
        <v>600.20000000000005</v>
      </c>
      <c r="BA21">
        <v>99.851900000000001</v>
      </c>
      <c r="BB21">
        <v>9.9906999999999996E-2</v>
      </c>
      <c r="BC21">
        <v>16.230499999999999</v>
      </c>
      <c r="BD21">
        <v>16.0503</v>
      </c>
      <c r="BE21">
        <v>999.9</v>
      </c>
      <c r="BF21">
        <v>0</v>
      </c>
      <c r="BG21">
        <v>0</v>
      </c>
      <c r="BH21">
        <v>10001.200000000001</v>
      </c>
      <c r="BI21">
        <v>0</v>
      </c>
      <c r="BJ21">
        <v>55.765999999999998</v>
      </c>
      <c r="BK21">
        <v>-16.923500000000001</v>
      </c>
      <c r="BL21">
        <v>404.51</v>
      </c>
      <c r="BM21">
        <v>420.911</v>
      </c>
      <c r="BN21">
        <v>1.6713499999999999</v>
      </c>
      <c r="BO21">
        <v>416.96899999999999</v>
      </c>
      <c r="BP21">
        <v>9.3648900000000008</v>
      </c>
      <c r="BQ21">
        <v>1.10199</v>
      </c>
      <c r="BR21">
        <v>0.93510199999999999</v>
      </c>
      <c r="BS21">
        <v>8.33948</v>
      </c>
      <c r="BT21">
        <v>5.94259</v>
      </c>
      <c r="BU21">
        <v>1499.81</v>
      </c>
      <c r="BV21">
        <v>0.89998999999999996</v>
      </c>
      <c r="BW21">
        <v>0.10001</v>
      </c>
      <c r="BX21">
        <v>0</v>
      </c>
      <c r="BY21">
        <v>2.6069</v>
      </c>
      <c r="BZ21">
        <v>0</v>
      </c>
      <c r="CA21">
        <v>11750.8</v>
      </c>
      <c r="CB21">
        <v>14331.1</v>
      </c>
      <c r="CC21">
        <v>39.186999999999998</v>
      </c>
      <c r="CD21">
        <v>40.875</v>
      </c>
      <c r="CE21">
        <v>40.625</v>
      </c>
      <c r="CF21">
        <v>39.25</v>
      </c>
      <c r="CG21">
        <v>38.061999999999998</v>
      </c>
      <c r="CH21">
        <v>1349.81</v>
      </c>
      <c r="CI21">
        <v>150</v>
      </c>
      <c r="CJ21">
        <v>0</v>
      </c>
      <c r="CK21">
        <v>1689889953.4000001</v>
      </c>
      <c r="CL21">
        <v>0</v>
      </c>
      <c r="CM21">
        <v>1689889678.0999999</v>
      </c>
      <c r="CN21" t="s">
        <v>353</v>
      </c>
      <c r="CO21">
        <v>1689889674.0999999</v>
      </c>
      <c r="CP21">
        <v>1689889678.0999999</v>
      </c>
      <c r="CQ21">
        <v>25</v>
      </c>
      <c r="CR21">
        <v>-6.2E-2</v>
      </c>
      <c r="CS21">
        <v>0</v>
      </c>
      <c r="CT21">
        <v>-4.9660000000000002</v>
      </c>
      <c r="CU21">
        <v>-0.20100000000000001</v>
      </c>
      <c r="CV21">
        <v>417</v>
      </c>
      <c r="CW21">
        <v>9</v>
      </c>
      <c r="CX21">
        <v>0.12</v>
      </c>
      <c r="CY21">
        <v>0.04</v>
      </c>
      <c r="CZ21">
        <v>16.302761013708</v>
      </c>
      <c r="DA21">
        <v>-1.23258761465047E-2</v>
      </c>
      <c r="DB21">
        <v>1.5851560677189298E-2</v>
      </c>
      <c r="DC21">
        <v>1</v>
      </c>
      <c r="DD21">
        <v>416.985238095238</v>
      </c>
      <c r="DE21">
        <v>-7.9731525833676195E-2</v>
      </c>
      <c r="DF21">
        <v>2.3390891108469002E-2</v>
      </c>
      <c r="DG21">
        <v>-1</v>
      </c>
      <c r="DH21">
        <v>1499.9819047619001</v>
      </c>
      <c r="DI21">
        <v>-0.15342076186881801</v>
      </c>
      <c r="DJ21">
        <v>0.14437448157378399</v>
      </c>
      <c r="DK21">
        <v>1</v>
      </c>
      <c r="DL21">
        <v>2</v>
      </c>
      <c r="DM21">
        <v>2</v>
      </c>
      <c r="DN21" t="s">
        <v>354</v>
      </c>
      <c r="DO21">
        <v>3.1631399999999998</v>
      </c>
      <c r="DP21">
        <v>2.8317299999999999</v>
      </c>
      <c r="DQ21">
        <v>9.6404299999999998E-2</v>
      </c>
      <c r="DR21">
        <v>9.8873299999999997E-2</v>
      </c>
      <c r="DS21">
        <v>6.9597900000000004E-2</v>
      </c>
      <c r="DT21">
        <v>6.0987800000000002E-2</v>
      </c>
      <c r="DU21">
        <v>29048.3</v>
      </c>
      <c r="DV21">
        <v>30189.3</v>
      </c>
      <c r="DW21">
        <v>29834.1</v>
      </c>
      <c r="DX21">
        <v>31198.799999999999</v>
      </c>
      <c r="DY21">
        <v>36341.9</v>
      </c>
      <c r="DZ21">
        <v>38347.300000000003</v>
      </c>
      <c r="EA21">
        <v>40908.1</v>
      </c>
      <c r="EB21">
        <v>43210.1</v>
      </c>
      <c r="EC21">
        <v>2.3571</v>
      </c>
      <c r="ED21">
        <v>2.0575299999999999</v>
      </c>
      <c r="EE21">
        <v>0.13342899999999999</v>
      </c>
      <c r="EF21">
        <v>0</v>
      </c>
      <c r="EG21">
        <v>13.824199999999999</v>
      </c>
      <c r="EH21">
        <v>999.9</v>
      </c>
      <c r="EI21">
        <v>49.133000000000003</v>
      </c>
      <c r="EJ21">
        <v>19.353999999999999</v>
      </c>
      <c r="EK21">
        <v>11.0914</v>
      </c>
      <c r="EL21">
        <v>61.326700000000002</v>
      </c>
      <c r="EM21">
        <v>26.169899999999998</v>
      </c>
      <c r="EN21">
        <v>1</v>
      </c>
      <c r="EO21">
        <v>-0.72994400000000004</v>
      </c>
      <c r="EP21">
        <v>2.93682</v>
      </c>
      <c r="EQ21">
        <v>20.255800000000001</v>
      </c>
      <c r="ER21">
        <v>5.2461900000000004</v>
      </c>
      <c r="ES21">
        <v>11.829800000000001</v>
      </c>
      <c r="ET21">
        <v>4.9833499999999997</v>
      </c>
      <c r="EU21">
        <v>3.2989999999999999</v>
      </c>
      <c r="EV21">
        <v>5054.3999999999996</v>
      </c>
      <c r="EW21">
        <v>191.9</v>
      </c>
      <c r="EX21">
        <v>9999</v>
      </c>
      <c r="EY21">
        <v>74.599999999999994</v>
      </c>
      <c r="EZ21">
        <v>1.87317</v>
      </c>
      <c r="FA21">
        <v>1.8788100000000001</v>
      </c>
      <c r="FB21">
        <v>1.8791199999999999</v>
      </c>
      <c r="FC21">
        <v>1.8797200000000001</v>
      </c>
      <c r="FD21">
        <v>1.87738</v>
      </c>
      <c r="FE21">
        <v>1.87669</v>
      </c>
      <c r="FF21">
        <v>1.8772200000000001</v>
      </c>
      <c r="FG21">
        <v>1.87483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-4.9640000000000004</v>
      </c>
      <c r="FV21">
        <v>-0.20080000000000001</v>
      </c>
      <c r="FW21">
        <v>-4.9655800898700697</v>
      </c>
      <c r="FX21">
        <v>1.4527828764109799E-4</v>
      </c>
      <c r="FY21">
        <v>-4.3579519040863002E-7</v>
      </c>
      <c r="FZ21">
        <v>2.0799061152897499E-10</v>
      </c>
      <c r="GA21">
        <v>-0.20074600000000101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4.5999999999999996</v>
      </c>
      <c r="GJ21">
        <v>4.5</v>
      </c>
      <c r="GK21">
        <v>1.0620099999999999</v>
      </c>
      <c r="GL21">
        <v>2.50244</v>
      </c>
      <c r="GM21">
        <v>1.54541</v>
      </c>
      <c r="GN21">
        <v>2.3071299999999999</v>
      </c>
      <c r="GO21">
        <v>1.5979000000000001</v>
      </c>
      <c r="GP21">
        <v>2.3132299999999999</v>
      </c>
      <c r="GQ21">
        <v>22.848600000000001</v>
      </c>
      <c r="GR21">
        <v>14.2196</v>
      </c>
      <c r="GS21">
        <v>18</v>
      </c>
      <c r="GT21">
        <v>623.03800000000001</v>
      </c>
      <c r="GU21">
        <v>412.34800000000001</v>
      </c>
      <c r="GV21">
        <v>13.646100000000001</v>
      </c>
      <c r="GW21">
        <v>16.848099999999999</v>
      </c>
      <c r="GX21">
        <v>30.0031</v>
      </c>
      <c r="GY21">
        <v>16.919899999999998</v>
      </c>
      <c r="GZ21">
        <v>16.884499999999999</v>
      </c>
      <c r="HA21">
        <v>21.323499999999999</v>
      </c>
      <c r="HB21">
        <v>20</v>
      </c>
      <c r="HC21">
        <v>-30</v>
      </c>
      <c r="HD21">
        <v>13.517899999999999</v>
      </c>
      <c r="HE21">
        <v>416.97</v>
      </c>
      <c r="HF21">
        <v>0</v>
      </c>
      <c r="HG21">
        <v>101.518</v>
      </c>
      <c r="HH21">
        <v>100.21299999999999</v>
      </c>
    </row>
    <row r="22" spans="1:216" x14ac:dyDescent="0.2">
      <c r="A22">
        <v>4</v>
      </c>
      <c r="B22">
        <v>1689890009</v>
      </c>
      <c r="C22">
        <v>183.90000009536701</v>
      </c>
      <c r="D22" t="s">
        <v>362</v>
      </c>
      <c r="E22" t="s">
        <v>363</v>
      </c>
      <c r="F22" t="s">
        <v>348</v>
      </c>
      <c r="G22" t="s">
        <v>397</v>
      </c>
      <c r="H22" t="s">
        <v>349</v>
      </c>
      <c r="I22" t="s">
        <v>350</v>
      </c>
      <c r="J22" t="s">
        <v>351</v>
      </c>
      <c r="K22" t="s">
        <v>352</v>
      </c>
      <c r="L22">
        <v>1689890009</v>
      </c>
      <c r="M22">
        <f t="shared" si="0"/>
        <v>1.6507677710430699E-3</v>
      </c>
      <c r="N22">
        <f t="shared" si="1"/>
        <v>1.6507677710430699</v>
      </c>
      <c r="O22">
        <f t="shared" si="2"/>
        <v>15.909991882274669</v>
      </c>
      <c r="P22">
        <f t="shared" si="3"/>
        <v>399.947</v>
      </c>
      <c r="Q22">
        <f t="shared" si="4"/>
        <v>285.1145168991381</v>
      </c>
      <c r="R22">
        <f t="shared" si="5"/>
        <v>28.497054404711211</v>
      </c>
      <c r="S22">
        <f t="shared" si="6"/>
        <v>39.974504076314496</v>
      </c>
      <c r="T22">
        <f t="shared" si="7"/>
        <v>0.23842745179795719</v>
      </c>
      <c r="U22">
        <f t="shared" si="8"/>
        <v>2.9265803434279531</v>
      </c>
      <c r="V22">
        <f t="shared" si="9"/>
        <v>0.22813780820061644</v>
      </c>
      <c r="W22">
        <f t="shared" si="10"/>
        <v>0.14347360758926664</v>
      </c>
      <c r="X22">
        <f t="shared" si="11"/>
        <v>206.744901</v>
      </c>
      <c r="Y22">
        <f t="shared" si="12"/>
        <v>17.073406712521859</v>
      </c>
      <c r="Z22">
        <f t="shared" si="13"/>
        <v>15.9008</v>
      </c>
      <c r="AA22">
        <f t="shared" si="14"/>
        <v>1.8131708258210819</v>
      </c>
      <c r="AB22">
        <f t="shared" si="15"/>
        <v>59.254111146447386</v>
      </c>
      <c r="AC22">
        <f t="shared" si="16"/>
        <v>1.10049400828675</v>
      </c>
      <c r="AD22">
        <f t="shared" si="17"/>
        <v>1.8572449860345779</v>
      </c>
      <c r="AE22">
        <f t="shared" si="18"/>
        <v>0.71267681753433187</v>
      </c>
      <c r="AF22">
        <f t="shared" si="19"/>
        <v>-72.798858702999382</v>
      </c>
      <c r="AG22">
        <f t="shared" si="20"/>
        <v>59.371785942400379</v>
      </c>
      <c r="AH22">
        <f t="shared" si="21"/>
        <v>3.9176490508159505</v>
      </c>
      <c r="AI22">
        <f t="shared" si="22"/>
        <v>197.23547729021695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54744.869493637889</v>
      </c>
      <c r="AO22">
        <f t="shared" si="26"/>
        <v>1250.05</v>
      </c>
      <c r="AP22">
        <f t="shared" si="27"/>
        <v>1053.7917</v>
      </c>
      <c r="AQ22">
        <f t="shared" si="28"/>
        <v>0.84299964001439942</v>
      </c>
      <c r="AR22">
        <f t="shared" si="29"/>
        <v>0.16538930522779088</v>
      </c>
      <c r="AS22">
        <v>1689890009</v>
      </c>
      <c r="AT22">
        <v>399.947</v>
      </c>
      <c r="AU22">
        <v>416.51100000000002</v>
      </c>
      <c r="AV22">
        <v>11.0105</v>
      </c>
      <c r="AW22">
        <v>9.37852</v>
      </c>
      <c r="AX22">
        <v>404.91199999999998</v>
      </c>
      <c r="AY22">
        <v>11.2112</v>
      </c>
      <c r="AZ22">
        <v>600.22500000000002</v>
      </c>
      <c r="BA22">
        <v>99.849599999999995</v>
      </c>
      <c r="BB22">
        <v>9.9903500000000006E-2</v>
      </c>
      <c r="BC22">
        <v>16.277100000000001</v>
      </c>
      <c r="BD22">
        <v>15.9008</v>
      </c>
      <c r="BE22">
        <v>999.9</v>
      </c>
      <c r="BF22">
        <v>0</v>
      </c>
      <c r="BG22">
        <v>0</v>
      </c>
      <c r="BH22">
        <v>9998.1200000000008</v>
      </c>
      <c r="BI22">
        <v>0</v>
      </c>
      <c r="BJ22">
        <v>53.627000000000002</v>
      </c>
      <c r="BK22">
        <v>-16.5639</v>
      </c>
      <c r="BL22">
        <v>404.4</v>
      </c>
      <c r="BM22">
        <v>420.45400000000001</v>
      </c>
      <c r="BN22">
        <v>1.6319600000000001</v>
      </c>
      <c r="BO22">
        <v>416.51100000000002</v>
      </c>
      <c r="BP22">
        <v>9.37852</v>
      </c>
      <c r="BQ22">
        <v>1.0993900000000001</v>
      </c>
      <c r="BR22">
        <v>0.936442</v>
      </c>
      <c r="BS22">
        <v>8.3047199999999997</v>
      </c>
      <c r="BT22">
        <v>5.9632800000000001</v>
      </c>
      <c r="BU22">
        <v>1250.05</v>
      </c>
      <c r="BV22">
        <v>0.90001299999999995</v>
      </c>
      <c r="BW22">
        <v>9.9987099999999995E-2</v>
      </c>
      <c r="BX22">
        <v>0</v>
      </c>
      <c r="BY22">
        <v>2.3037000000000001</v>
      </c>
      <c r="BZ22">
        <v>0</v>
      </c>
      <c r="CA22">
        <v>9763.5300000000007</v>
      </c>
      <c r="CB22">
        <v>11944.7</v>
      </c>
      <c r="CC22">
        <v>38.875</v>
      </c>
      <c r="CD22">
        <v>40.875</v>
      </c>
      <c r="CE22">
        <v>40.561999999999998</v>
      </c>
      <c r="CF22">
        <v>39.186999999999998</v>
      </c>
      <c r="CG22">
        <v>37.875</v>
      </c>
      <c r="CH22">
        <v>1125.06</v>
      </c>
      <c r="CI22">
        <v>124.99</v>
      </c>
      <c r="CJ22">
        <v>0</v>
      </c>
      <c r="CK22">
        <v>1689890014.5999999</v>
      </c>
      <c r="CL22">
        <v>0</v>
      </c>
      <c r="CM22">
        <v>1689889678.0999999</v>
      </c>
      <c r="CN22" t="s">
        <v>353</v>
      </c>
      <c r="CO22">
        <v>1689889674.0999999</v>
      </c>
      <c r="CP22">
        <v>1689889678.0999999</v>
      </c>
      <c r="CQ22">
        <v>25</v>
      </c>
      <c r="CR22">
        <v>-6.2E-2</v>
      </c>
      <c r="CS22">
        <v>0</v>
      </c>
      <c r="CT22">
        <v>-4.9660000000000002</v>
      </c>
      <c r="CU22">
        <v>-0.20100000000000001</v>
      </c>
      <c r="CV22">
        <v>417</v>
      </c>
      <c r="CW22">
        <v>9</v>
      </c>
      <c r="CX22">
        <v>0.12</v>
      </c>
      <c r="CY22">
        <v>0.04</v>
      </c>
      <c r="CZ22">
        <v>15.705360475495301</v>
      </c>
      <c r="DA22">
        <v>0.55897121944199302</v>
      </c>
      <c r="DB22">
        <v>6.6721348965863597E-2</v>
      </c>
      <c r="DC22">
        <v>1</v>
      </c>
      <c r="DD22">
        <v>416.38670000000002</v>
      </c>
      <c r="DE22">
        <v>2.2736842105498999E-2</v>
      </c>
      <c r="DF22">
        <v>3.8631722715923203E-2</v>
      </c>
      <c r="DG22">
        <v>-1</v>
      </c>
      <c r="DH22">
        <v>1250.03</v>
      </c>
      <c r="DI22">
        <v>7.1073475254821994E-2</v>
      </c>
      <c r="DJ22">
        <v>1.3784048752077701E-2</v>
      </c>
      <c r="DK22">
        <v>1</v>
      </c>
      <c r="DL22">
        <v>2</v>
      </c>
      <c r="DM22">
        <v>2</v>
      </c>
      <c r="DN22" t="s">
        <v>354</v>
      </c>
      <c r="DO22">
        <v>3.1631800000000001</v>
      </c>
      <c r="DP22">
        <v>2.8317100000000002</v>
      </c>
      <c r="DQ22">
        <v>9.6376199999999995E-2</v>
      </c>
      <c r="DR22">
        <v>9.8781800000000003E-2</v>
      </c>
      <c r="DS22">
        <v>6.9466799999999995E-2</v>
      </c>
      <c r="DT22">
        <v>6.1050399999999998E-2</v>
      </c>
      <c r="DU22">
        <v>29048.3</v>
      </c>
      <c r="DV22">
        <v>30191.4</v>
      </c>
      <c r="DW22">
        <v>29833.3</v>
      </c>
      <c r="DX22">
        <v>31197.8</v>
      </c>
      <c r="DY22">
        <v>36346.6</v>
      </c>
      <c r="DZ22">
        <v>38343.4</v>
      </c>
      <c r="EA22">
        <v>40907.5</v>
      </c>
      <c r="EB22">
        <v>43208.6</v>
      </c>
      <c r="EC22">
        <v>2.3573300000000001</v>
      </c>
      <c r="ED22">
        <v>2.0569700000000002</v>
      </c>
      <c r="EE22">
        <v>0.124406</v>
      </c>
      <c r="EF22">
        <v>0</v>
      </c>
      <c r="EG22">
        <v>13.824999999999999</v>
      </c>
      <c r="EH22">
        <v>999.9</v>
      </c>
      <c r="EI22">
        <v>49.158000000000001</v>
      </c>
      <c r="EJ22">
        <v>19.353999999999999</v>
      </c>
      <c r="EK22">
        <v>11.0989</v>
      </c>
      <c r="EL22">
        <v>61.136699999999998</v>
      </c>
      <c r="EM22">
        <v>25.781199999999998</v>
      </c>
      <c r="EN22">
        <v>1</v>
      </c>
      <c r="EO22">
        <v>-0.73566100000000001</v>
      </c>
      <c r="EP22">
        <v>5.7312099999999998E-2</v>
      </c>
      <c r="EQ22">
        <v>20.287500000000001</v>
      </c>
      <c r="ER22">
        <v>5.2416999999999998</v>
      </c>
      <c r="ES22">
        <v>11.8294</v>
      </c>
      <c r="ET22">
        <v>4.9830500000000004</v>
      </c>
      <c r="EU22">
        <v>3.2989999999999999</v>
      </c>
      <c r="EV22">
        <v>5055.8999999999996</v>
      </c>
      <c r="EW22">
        <v>191.9</v>
      </c>
      <c r="EX22">
        <v>9999</v>
      </c>
      <c r="EY22">
        <v>74.599999999999994</v>
      </c>
      <c r="EZ22">
        <v>1.87317</v>
      </c>
      <c r="FA22">
        <v>1.8788199999999999</v>
      </c>
      <c r="FB22">
        <v>1.8791199999999999</v>
      </c>
      <c r="FC22">
        <v>1.8797299999999999</v>
      </c>
      <c r="FD22">
        <v>1.87744</v>
      </c>
      <c r="FE22">
        <v>1.8767799999999999</v>
      </c>
      <c r="FF22">
        <v>1.8772800000000001</v>
      </c>
      <c r="FG22">
        <v>1.8748499999999999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-4.9649999999999999</v>
      </c>
      <c r="FV22">
        <v>-0.20069999999999999</v>
      </c>
      <c r="FW22">
        <v>-4.9655800898700697</v>
      </c>
      <c r="FX22">
        <v>1.4527828764109799E-4</v>
      </c>
      <c r="FY22">
        <v>-4.3579519040863002E-7</v>
      </c>
      <c r="FZ22">
        <v>2.0799061152897499E-10</v>
      </c>
      <c r="GA22">
        <v>-0.20074600000000101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5.6</v>
      </c>
      <c r="GJ22">
        <v>5.5</v>
      </c>
      <c r="GK22">
        <v>1.0620099999999999</v>
      </c>
      <c r="GL22">
        <v>2.5</v>
      </c>
      <c r="GM22">
        <v>1.54541</v>
      </c>
      <c r="GN22">
        <v>2.3071299999999999</v>
      </c>
      <c r="GO22">
        <v>1.5979000000000001</v>
      </c>
      <c r="GP22">
        <v>2.2290000000000001</v>
      </c>
      <c r="GQ22">
        <v>22.848600000000001</v>
      </c>
      <c r="GR22">
        <v>14.2371</v>
      </c>
      <c r="GS22">
        <v>18</v>
      </c>
      <c r="GT22">
        <v>623.62699999999995</v>
      </c>
      <c r="GU22">
        <v>412.33100000000002</v>
      </c>
      <c r="GV22">
        <v>14.590199999999999</v>
      </c>
      <c r="GW22">
        <v>16.872199999999999</v>
      </c>
      <c r="GX22">
        <v>30.000299999999999</v>
      </c>
      <c r="GY22">
        <v>16.951799999999999</v>
      </c>
      <c r="GZ22">
        <v>16.915700000000001</v>
      </c>
      <c r="HA22">
        <v>21.304600000000001</v>
      </c>
      <c r="HB22">
        <v>20</v>
      </c>
      <c r="HC22">
        <v>-30</v>
      </c>
      <c r="HD22">
        <v>14.62</v>
      </c>
      <c r="HE22">
        <v>416.50900000000001</v>
      </c>
      <c r="HF22">
        <v>0</v>
      </c>
      <c r="HG22">
        <v>101.51600000000001</v>
      </c>
      <c r="HH22">
        <v>100.209</v>
      </c>
    </row>
    <row r="23" spans="1:216" x14ac:dyDescent="0.2">
      <c r="A23">
        <v>5</v>
      </c>
      <c r="B23">
        <v>1689890070</v>
      </c>
      <c r="C23">
        <v>244.90000009536701</v>
      </c>
      <c r="D23" t="s">
        <v>364</v>
      </c>
      <c r="E23" t="s">
        <v>365</v>
      </c>
      <c r="F23" t="s">
        <v>348</v>
      </c>
      <c r="G23" t="s">
        <v>397</v>
      </c>
      <c r="H23" t="s">
        <v>349</v>
      </c>
      <c r="I23" t="s">
        <v>350</v>
      </c>
      <c r="J23" t="s">
        <v>351</v>
      </c>
      <c r="K23" t="s">
        <v>352</v>
      </c>
      <c r="L23">
        <v>1689890070</v>
      </c>
      <c r="M23">
        <f t="shared" si="0"/>
        <v>1.6202331146018005E-3</v>
      </c>
      <c r="N23">
        <f t="shared" si="1"/>
        <v>1.6202331146018005</v>
      </c>
      <c r="O23">
        <f t="shared" si="2"/>
        <v>15.28132130185211</v>
      </c>
      <c r="P23">
        <f t="shared" si="3"/>
        <v>399.96699999999998</v>
      </c>
      <c r="Q23">
        <f t="shared" si="4"/>
        <v>283.96060153136801</v>
      </c>
      <c r="R23">
        <f t="shared" si="5"/>
        <v>28.38182265253662</v>
      </c>
      <c r="S23">
        <f t="shared" si="6"/>
        <v>39.976646054587</v>
      </c>
      <c r="T23">
        <f t="shared" si="7"/>
        <v>0.22643268594738375</v>
      </c>
      <c r="U23">
        <f t="shared" si="8"/>
        <v>2.9228547417812294</v>
      </c>
      <c r="V23">
        <f t="shared" si="9"/>
        <v>0.21711925368832416</v>
      </c>
      <c r="W23">
        <f t="shared" si="10"/>
        <v>0.13650438755867109</v>
      </c>
      <c r="X23">
        <f t="shared" si="11"/>
        <v>165.38807294449947</v>
      </c>
      <c r="Y23">
        <f t="shared" si="12"/>
        <v>17.143703317591637</v>
      </c>
      <c r="Z23">
        <f t="shared" si="13"/>
        <v>16.078199999999999</v>
      </c>
      <c r="AA23">
        <f t="shared" si="14"/>
        <v>1.8338330251467367</v>
      </c>
      <c r="AB23">
        <f t="shared" si="15"/>
        <v>58.021488056601697</v>
      </c>
      <c r="AC23">
        <f t="shared" si="16"/>
        <v>1.0989087417506</v>
      </c>
      <c r="AD23">
        <f t="shared" si="17"/>
        <v>1.8939685598524836</v>
      </c>
      <c r="AE23">
        <f t="shared" si="18"/>
        <v>0.73492428339613669</v>
      </c>
      <c r="AF23">
        <f t="shared" si="19"/>
        <v>-71.4522803539394</v>
      </c>
      <c r="AG23">
        <f t="shared" si="20"/>
        <v>79.812722560908142</v>
      </c>
      <c r="AH23">
        <f t="shared" si="21"/>
        <v>5.2864406910783179</v>
      </c>
      <c r="AI23">
        <f t="shared" si="22"/>
        <v>179.03495584254654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54575.305756530281</v>
      </c>
      <c r="AO23">
        <f t="shared" si="26"/>
        <v>999.995</v>
      </c>
      <c r="AP23">
        <f t="shared" si="27"/>
        <v>842.99521499715001</v>
      </c>
      <c r="AQ23">
        <f t="shared" si="28"/>
        <v>0.8429994299943</v>
      </c>
      <c r="AR23">
        <f t="shared" si="29"/>
        <v>0.16538889988899891</v>
      </c>
      <c r="AS23">
        <v>1689890070</v>
      </c>
      <c r="AT23">
        <v>399.96699999999998</v>
      </c>
      <c r="AU23">
        <v>415.89100000000002</v>
      </c>
      <c r="AV23">
        <v>10.9946</v>
      </c>
      <c r="AW23">
        <v>9.3927200000000006</v>
      </c>
      <c r="AX23">
        <v>404.93099999999998</v>
      </c>
      <c r="AY23">
        <v>11.195399999999999</v>
      </c>
      <c r="AZ23">
        <v>600.202</v>
      </c>
      <c r="BA23">
        <v>99.849699999999999</v>
      </c>
      <c r="BB23">
        <v>0.100161</v>
      </c>
      <c r="BC23">
        <v>16.584700000000002</v>
      </c>
      <c r="BD23">
        <v>16.078199999999999</v>
      </c>
      <c r="BE23">
        <v>999.9</v>
      </c>
      <c r="BF23">
        <v>0</v>
      </c>
      <c r="BG23">
        <v>0</v>
      </c>
      <c r="BH23">
        <v>9976.8799999999992</v>
      </c>
      <c r="BI23">
        <v>0</v>
      </c>
      <c r="BJ23">
        <v>53.087299999999999</v>
      </c>
      <c r="BK23">
        <v>-15.9238</v>
      </c>
      <c r="BL23">
        <v>404.41300000000001</v>
      </c>
      <c r="BM23">
        <v>419.834</v>
      </c>
      <c r="BN23">
        <v>1.6019099999999999</v>
      </c>
      <c r="BO23">
        <v>415.89100000000002</v>
      </c>
      <c r="BP23">
        <v>9.3927200000000006</v>
      </c>
      <c r="BQ23">
        <v>1.09781</v>
      </c>
      <c r="BR23">
        <v>0.93786000000000003</v>
      </c>
      <c r="BS23">
        <v>8.2835099999999997</v>
      </c>
      <c r="BT23">
        <v>5.9851799999999997</v>
      </c>
      <c r="BU23">
        <v>999.995</v>
      </c>
      <c r="BV23">
        <v>0.90001600000000004</v>
      </c>
      <c r="BW23">
        <v>9.9983699999999995E-2</v>
      </c>
      <c r="BX23">
        <v>0</v>
      </c>
      <c r="BY23">
        <v>2.6627999999999998</v>
      </c>
      <c r="BZ23">
        <v>0</v>
      </c>
      <c r="CA23">
        <v>7826.43</v>
      </c>
      <c r="CB23">
        <v>9555.33</v>
      </c>
      <c r="CC23">
        <v>38.436999999999998</v>
      </c>
      <c r="CD23">
        <v>40.811999999999998</v>
      </c>
      <c r="CE23">
        <v>40.375</v>
      </c>
      <c r="CF23">
        <v>39.186999999999998</v>
      </c>
      <c r="CG23">
        <v>37.686999999999998</v>
      </c>
      <c r="CH23">
        <v>900.01</v>
      </c>
      <c r="CI23">
        <v>99.98</v>
      </c>
      <c r="CJ23">
        <v>0</v>
      </c>
      <c r="CK23">
        <v>1689890075.2</v>
      </c>
      <c r="CL23">
        <v>0</v>
      </c>
      <c r="CM23">
        <v>1689889678.0999999</v>
      </c>
      <c r="CN23" t="s">
        <v>353</v>
      </c>
      <c r="CO23">
        <v>1689889674.0999999</v>
      </c>
      <c r="CP23">
        <v>1689889678.0999999</v>
      </c>
      <c r="CQ23">
        <v>25</v>
      </c>
      <c r="CR23">
        <v>-6.2E-2</v>
      </c>
      <c r="CS23">
        <v>0</v>
      </c>
      <c r="CT23">
        <v>-4.9660000000000002</v>
      </c>
      <c r="CU23">
        <v>-0.20100000000000001</v>
      </c>
      <c r="CV23">
        <v>417</v>
      </c>
      <c r="CW23">
        <v>9</v>
      </c>
      <c r="CX23">
        <v>0.12</v>
      </c>
      <c r="CY23">
        <v>0.04</v>
      </c>
      <c r="CZ23">
        <v>15.1806918188003</v>
      </c>
      <c r="DA23">
        <v>0.64839881726915005</v>
      </c>
      <c r="DB23">
        <v>7.0809179245760398E-2</v>
      </c>
      <c r="DC23">
        <v>1</v>
      </c>
      <c r="DD23">
        <v>415.83190476190498</v>
      </c>
      <c r="DE23">
        <v>0.25309090909069698</v>
      </c>
      <c r="DF23">
        <v>5.74927778171666E-2</v>
      </c>
      <c r="DG23">
        <v>-1</v>
      </c>
      <c r="DH23">
        <v>1000.01014285714</v>
      </c>
      <c r="DI23">
        <v>0.152603662972465</v>
      </c>
      <c r="DJ23">
        <v>1.6196077462451299E-2</v>
      </c>
      <c r="DK23">
        <v>1</v>
      </c>
      <c r="DL23">
        <v>2</v>
      </c>
      <c r="DM23">
        <v>2</v>
      </c>
      <c r="DN23" t="s">
        <v>354</v>
      </c>
      <c r="DO23">
        <v>3.1631200000000002</v>
      </c>
      <c r="DP23">
        <v>2.8317700000000001</v>
      </c>
      <c r="DQ23">
        <v>9.6373899999999998E-2</v>
      </c>
      <c r="DR23">
        <v>9.8665299999999997E-2</v>
      </c>
      <c r="DS23">
        <v>6.9386500000000004E-2</v>
      </c>
      <c r="DT23">
        <v>6.1118499999999999E-2</v>
      </c>
      <c r="DU23">
        <v>29048.400000000001</v>
      </c>
      <c r="DV23">
        <v>30194.3</v>
      </c>
      <c r="DW23">
        <v>29833.4</v>
      </c>
      <c r="DX23">
        <v>31196.9</v>
      </c>
      <c r="DY23">
        <v>36350</v>
      </c>
      <c r="DZ23">
        <v>38339.5</v>
      </c>
      <c r="EA23">
        <v>40907.599999999999</v>
      </c>
      <c r="EB23">
        <v>43207.4</v>
      </c>
      <c r="EC23">
        <v>2.3562799999999999</v>
      </c>
      <c r="ED23">
        <v>2.0567700000000002</v>
      </c>
      <c r="EE23">
        <v>0.12737499999999999</v>
      </c>
      <c r="EF23">
        <v>0</v>
      </c>
      <c r="EG23">
        <v>13.9534</v>
      </c>
      <c r="EH23">
        <v>999.9</v>
      </c>
      <c r="EI23">
        <v>49.206000000000003</v>
      </c>
      <c r="EJ23">
        <v>19.385000000000002</v>
      </c>
      <c r="EK23">
        <v>11.129799999999999</v>
      </c>
      <c r="EL23">
        <v>61.576700000000002</v>
      </c>
      <c r="EM23">
        <v>25.364599999999999</v>
      </c>
      <c r="EN23">
        <v>1</v>
      </c>
      <c r="EO23">
        <v>-0.73162099999999997</v>
      </c>
      <c r="EP23">
        <v>1.76854</v>
      </c>
      <c r="EQ23">
        <v>20.278300000000002</v>
      </c>
      <c r="ER23">
        <v>5.2413999999999996</v>
      </c>
      <c r="ES23">
        <v>11.8302</v>
      </c>
      <c r="ET23">
        <v>4.9831000000000003</v>
      </c>
      <c r="EU23">
        <v>3.2989999999999999</v>
      </c>
      <c r="EV23">
        <v>5057.1000000000004</v>
      </c>
      <c r="EW23">
        <v>191.9</v>
      </c>
      <c r="EX23">
        <v>9999</v>
      </c>
      <c r="EY23">
        <v>74.7</v>
      </c>
      <c r="EZ23">
        <v>1.87317</v>
      </c>
      <c r="FA23">
        <v>1.8788100000000001</v>
      </c>
      <c r="FB23">
        <v>1.8791199999999999</v>
      </c>
      <c r="FC23">
        <v>1.8797299999999999</v>
      </c>
      <c r="FD23">
        <v>1.87744</v>
      </c>
      <c r="FE23">
        <v>1.87677</v>
      </c>
      <c r="FF23">
        <v>1.8772500000000001</v>
      </c>
      <c r="FG23">
        <v>1.8748499999999999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-4.9640000000000004</v>
      </c>
      <c r="FV23">
        <v>-0.20080000000000001</v>
      </c>
      <c r="FW23">
        <v>-4.9655800898700697</v>
      </c>
      <c r="FX23">
        <v>1.4527828764109799E-4</v>
      </c>
      <c r="FY23">
        <v>-4.3579519040863002E-7</v>
      </c>
      <c r="FZ23">
        <v>2.0799061152897499E-10</v>
      </c>
      <c r="GA23">
        <v>-0.20074600000000101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6.6</v>
      </c>
      <c r="GJ23">
        <v>6.5</v>
      </c>
      <c r="GK23">
        <v>1.0595699999999999</v>
      </c>
      <c r="GL23">
        <v>2.49268</v>
      </c>
      <c r="GM23">
        <v>1.54541</v>
      </c>
      <c r="GN23">
        <v>2.3071299999999999</v>
      </c>
      <c r="GO23">
        <v>1.5979000000000001</v>
      </c>
      <c r="GP23">
        <v>2.32056</v>
      </c>
      <c r="GQ23">
        <v>22.848600000000001</v>
      </c>
      <c r="GR23">
        <v>14.2371</v>
      </c>
      <c r="GS23">
        <v>18</v>
      </c>
      <c r="GT23">
        <v>623.21199999999999</v>
      </c>
      <c r="GU23">
        <v>412.44600000000003</v>
      </c>
      <c r="GV23">
        <v>14.168200000000001</v>
      </c>
      <c r="GW23">
        <v>16.8827</v>
      </c>
      <c r="GX23">
        <v>29.999300000000002</v>
      </c>
      <c r="GY23">
        <v>16.974900000000002</v>
      </c>
      <c r="GZ23">
        <v>16.940000000000001</v>
      </c>
      <c r="HA23">
        <v>21.274100000000001</v>
      </c>
      <c r="HB23">
        <v>20</v>
      </c>
      <c r="HC23">
        <v>-30</v>
      </c>
      <c r="HD23">
        <v>14.2155</v>
      </c>
      <c r="HE23">
        <v>415.75299999999999</v>
      </c>
      <c r="HF23">
        <v>0</v>
      </c>
      <c r="HG23">
        <v>101.51600000000001</v>
      </c>
      <c r="HH23">
        <v>100.20699999999999</v>
      </c>
    </row>
    <row r="24" spans="1:216" x14ac:dyDescent="0.2">
      <c r="A24">
        <v>6</v>
      </c>
      <c r="B24">
        <v>1689890131</v>
      </c>
      <c r="C24">
        <v>305.90000009536698</v>
      </c>
      <c r="D24" t="s">
        <v>366</v>
      </c>
      <c r="E24" t="s">
        <v>367</v>
      </c>
      <c r="F24" t="s">
        <v>348</v>
      </c>
      <c r="G24" t="s">
        <v>397</v>
      </c>
      <c r="H24" t="s">
        <v>349</v>
      </c>
      <c r="I24" t="s">
        <v>350</v>
      </c>
      <c r="J24" t="s">
        <v>351</v>
      </c>
      <c r="K24" t="s">
        <v>352</v>
      </c>
      <c r="L24">
        <v>1689890131</v>
      </c>
      <c r="M24">
        <f t="shared" si="0"/>
        <v>1.5935777890999055E-3</v>
      </c>
      <c r="N24">
        <f t="shared" si="1"/>
        <v>1.5935777890999054</v>
      </c>
      <c r="O24">
        <f t="shared" si="2"/>
        <v>14.142681624716214</v>
      </c>
      <c r="P24">
        <f t="shared" si="3"/>
        <v>399.94400000000002</v>
      </c>
      <c r="Q24">
        <f t="shared" si="4"/>
        <v>293.23348601597769</v>
      </c>
      <c r="R24">
        <f t="shared" si="5"/>
        <v>29.308265726717657</v>
      </c>
      <c r="S24">
        <f t="shared" si="6"/>
        <v>39.9738283204384</v>
      </c>
      <c r="T24">
        <f t="shared" si="7"/>
        <v>0.2284877597295859</v>
      </c>
      <c r="U24">
        <f t="shared" si="8"/>
        <v>2.9287503561136714</v>
      </c>
      <c r="V24">
        <f t="shared" si="9"/>
        <v>0.21902654290420889</v>
      </c>
      <c r="W24">
        <f t="shared" si="10"/>
        <v>0.13770899603881653</v>
      </c>
      <c r="X24">
        <f t="shared" si="11"/>
        <v>124.03383378247059</v>
      </c>
      <c r="Y24">
        <f t="shared" si="12"/>
        <v>16.897100787393974</v>
      </c>
      <c r="Z24">
        <f t="shared" si="13"/>
        <v>15.9108</v>
      </c>
      <c r="AA24">
        <f t="shared" si="14"/>
        <v>1.8143300883382565</v>
      </c>
      <c r="AB24">
        <f t="shared" si="15"/>
        <v>57.984424102675447</v>
      </c>
      <c r="AC24">
        <f t="shared" si="16"/>
        <v>1.0977250791624402</v>
      </c>
      <c r="AD24">
        <f t="shared" si="17"/>
        <v>1.8931378489137918</v>
      </c>
      <c r="AE24">
        <f t="shared" si="18"/>
        <v>0.71660500917581627</v>
      </c>
      <c r="AF24">
        <f t="shared" si="19"/>
        <v>-70.276780499305829</v>
      </c>
      <c r="AG24">
        <f t="shared" si="20"/>
        <v>105.31582439559973</v>
      </c>
      <c r="AH24">
        <f t="shared" si="21"/>
        <v>6.9553259974309611</v>
      </c>
      <c r="AI24">
        <f t="shared" si="22"/>
        <v>166.02820367619546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54752.938141709077</v>
      </c>
      <c r="AO24">
        <f t="shared" si="26"/>
        <v>749.94200000000001</v>
      </c>
      <c r="AP24">
        <f t="shared" si="27"/>
        <v>632.20158600128013</v>
      </c>
      <c r="AQ24">
        <f t="shared" si="28"/>
        <v>0.84300064005120412</v>
      </c>
      <c r="AR24">
        <f t="shared" si="29"/>
        <v>0.16539123529882391</v>
      </c>
      <c r="AS24">
        <v>1689890131</v>
      </c>
      <c r="AT24">
        <v>399.94400000000002</v>
      </c>
      <c r="AU24">
        <v>414.71899999999999</v>
      </c>
      <c r="AV24">
        <v>10.982900000000001</v>
      </c>
      <c r="AW24">
        <v>9.4073600000000006</v>
      </c>
      <c r="AX24">
        <v>404.90800000000002</v>
      </c>
      <c r="AY24">
        <v>11.1836</v>
      </c>
      <c r="AZ24">
        <v>600.20399999999995</v>
      </c>
      <c r="BA24">
        <v>99.848600000000005</v>
      </c>
      <c r="BB24">
        <v>9.99636E-2</v>
      </c>
      <c r="BC24">
        <v>16.5778</v>
      </c>
      <c r="BD24">
        <v>15.9108</v>
      </c>
      <c r="BE24">
        <v>999.9</v>
      </c>
      <c r="BF24">
        <v>0</v>
      </c>
      <c r="BG24">
        <v>0</v>
      </c>
      <c r="BH24">
        <v>10010.6</v>
      </c>
      <c r="BI24">
        <v>0</v>
      </c>
      <c r="BJ24">
        <v>51.1282</v>
      </c>
      <c r="BK24">
        <v>-14.7752</v>
      </c>
      <c r="BL24">
        <v>404.38499999999999</v>
      </c>
      <c r="BM24">
        <v>418.65699999999998</v>
      </c>
      <c r="BN24">
        <v>1.5755300000000001</v>
      </c>
      <c r="BO24">
        <v>414.71899999999999</v>
      </c>
      <c r="BP24">
        <v>9.4073600000000006</v>
      </c>
      <c r="BQ24">
        <v>1.09663</v>
      </c>
      <c r="BR24">
        <v>0.93931200000000004</v>
      </c>
      <c r="BS24">
        <v>8.2675999999999998</v>
      </c>
      <c r="BT24">
        <v>6.0075399999999997</v>
      </c>
      <c r="BU24">
        <v>749.94200000000001</v>
      </c>
      <c r="BV24">
        <v>0.89998199999999995</v>
      </c>
      <c r="BW24">
        <v>0.100018</v>
      </c>
      <c r="BX24">
        <v>0</v>
      </c>
      <c r="BY24">
        <v>2.6406999999999998</v>
      </c>
      <c r="BZ24">
        <v>0</v>
      </c>
      <c r="CA24">
        <v>5955.52</v>
      </c>
      <c r="CB24">
        <v>7165.93</v>
      </c>
      <c r="CC24">
        <v>38</v>
      </c>
      <c r="CD24">
        <v>40.686999999999998</v>
      </c>
      <c r="CE24">
        <v>40.125</v>
      </c>
      <c r="CF24">
        <v>39.061999999999998</v>
      </c>
      <c r="CG24">
        <v>37.311999999999998</v>
      </c>
      <c r="CH24">
        <v>674.93</v>
      </c>
      <c r="CI24">
        <v>75.010000000000005</v>
      </c>
      <c r="CJ24">
        <v>0</v>
      </c>
      <c r="CK24">
        <v>1689890136.4000001</v>
      </c>
      <c r="CL24">
        <v>0</v>
      </c>
      <c r="CM24">
        <v>1689889678.0999999</v>
      </c>
      <c r="CN24" t="s">
        <v>353</v>
      </c>
      <c r="CO24">
        <v>1689889674.0999999</v>
      </c>
      <c r="CP24">
        <v>1689889678.0999999</v>
      </c>
      <c r="CQ24">
        <v>25</v>
      </c>
      <c r="CR24">
        <v>-6.2E-2</v>
      </c>
      <c r="CS24">
        <v>0</v>
      </c>
      <c r="CT24">
        <v>-4.9660000000000002</v>
      </c>
      <c r="CU24">
        <v>-0.20100000000000001</v>
      </c>
      <c r="CV24">
        <v>417</v>
      </c>
      <c r="CW24">
        <v>9</v>
      </c>
      <c r="CX24">
        <v>0.12</v>
      </c>
      <c r="CY24">
        <v>0.04</v>
      </c>
      <c r="CZ24">
        <v>13.996665146659099</v>
      </c>
      <c r="DA24">
        <v>0.55864727245288803</v>
      </c>
      <c r="DB24">
        <v>8.0994979383651494E-2</v>
      </c>
      <c r="DC24">
        <v>1</v>
      </c>
      <c r="DD24">
        <v>414.67675000000003</v>
      </c>
      <c r="DE24">
        <v>4.5428571428829702E-2</v>
      </c>
      <c r="DF24">
        <v>4.64164572107836E-2</v>
      </c>
      <c r="DG24">
        <v>-1</v>
      </c>
      <c r="DH24">
        <v>750.01171428571399</v>
      </c>
      <c r="DI24">
        <v>8.5401045268897705E-2</v>
      </c>
      <c r="DJ24">
        <v>0.14143453570877901</v>
      </c>
      <c r="DK24">
        <v>1</v>
      </c>
      <c r="DL24">
        <v>2</v>
      </c>
      <c r="DM24">
        <v>2</v>
      </c>
      <c r="DN24" t="s">
        <v>354</v>
      </c>
      <c r="DO24">
        <v>3.1631100000000001</v>
      </c>
      <c r="DP24">
        <v>2.8318699999999999</v>
      </c>
      <c r="DQ24">
        <v>9.6363500000000005E-2</v>
      </c>
      <c r="DR24">
        <v>9.8450200000000002E-2</v>
      </c>
      <c r="DS24">
        <v>6.9325600000000001E-2</v>
      </c>
      <c r="DT24">
        <v>6.11885E-2</v>
      </c>
      <c r="DU24">
        <v>29047.8</v>
      </c>
      <c r="DV24">
        <v>30201.9</v>
      </c>
      <c r="DW24">
        <v>29832.5</v>
      </c>
      <c r="DX24">
        <v>31197.4</v>
      </c>
      <c r="DY24">
        <v>36351.5</v>
      </c>
      <c r="DZ24">
        <v>38337.300000000003</v>
      </c>
      <c r="EA24">
        <v>40906.6</v>
      </c>
      <c r="EB24">
        <v>43208.3</v>
      </c>
      <c r="EC24">
        <v>2.3565</v>
      </c>
      <c r="ED24">
        <v>2.0562</v>
      </c>
      <c r="EE24">
        <v>0.11190799999999999</v>
      </c>
      <c r="EF24">
        <v>0</v>
      </c>
      <c r="EG24">
        <v>14.043900000000001</v>
      </c>
      <c r="EH24">
        <v>999.9</v>
      </c>
      <c r="EI24">
        <v>49.206000000000003</v>
      </c>
      <c r="EJ24">
        <v>19.375</v>
      </c>
      <c r="EK24">
        <v>11.123699999999999</v>
      </c>
      <c r="EL24">
        <v>61.326700000000002</v>
      </c>
      <c r="EM24">
        <v>25.5809</v>
      </c>
      <c r="EN24">
        <v>1</v>
      </c>
      <c r="EO24">
        <v>-0.733819</v>
      </c>
      <c r="EP24">
        <v>-0.135128</v>
      </c>
      <c r="EQ24">
        <v>20.291399999999999</v>
      </c>
      <c r="ER24">
        <v>5.24559</v>
      </c>
      <c r="ES24">
        <v>11.8301</v>
      </c>
      <c r="ET24">
        <v>4.9817999999999998</v>
      </c>
      <c r="EU24">
        <v>3.2989999999999999</v>
      </c>
      <c r="EV24">
        <v>5058.6000000000004</v>
      </c>
      <c r="EW24">
        <v>191.9</v>
      </c>
      <c r="EX24">
        <v>9999</v>
      </c>
      <c r="EY24">
        <v>74.7</v>
      </c>
      <c r="EZ24">
        <v>1.87317</v>
      </c>
      <c r="FA24">
        <v>1.8788100000000001</v>
      </c>
      <c r="FB24">
        <v>1.8791199999999999</v>
      </c>
      <c r="FC24">
        <v>1.8797299999999999</v>
      </c>
      <c r="FD24">
        <v>1.87738</v>
      </c>
      <c r="FE24">
        <v>1.8767400000000001</v>
      </c>
      <c r="FF24">
        <v>1.8772</v>
      </c>
      <c r="FG24">
        <v>1.8748400000000001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-4.9640000000000004</v>
      </c>
      <c r="FV24">
        <v>-0.20069999999999999</v>
      </c>
      <c r="FW24">
        <v>-4.9655800898700697</v>
      </c>
      <c r="FX24">
        <v>1.4527828764109799E-4</v>
      </c>
      <c r="FY24">
        <v>-4.3579519040863002E-7</v>
      </c>
      <c r="FZ24">
        <v>2.0799061152897499E-10</v>
      </c>
      <c r="GA24">
        <v>-0.20074600000000101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7.6</v>
      </c>
      <c r="GJ24">
        <v>7.5</v>
      </c>
      <c r="GK24">
        <v>1.0571299999999999</v>
      </c>
      <c r="GL24">
        <v>2.4902299999999999</v>
      </c>
      <c r="GM24">
        <v>1.54541</v>
      </c>
      <c r="GN24">
        <v>2.3071299999999999</v>
      </c>
      <c r="GO24">
        <v>1.5979000000000001</v>
      </c>
      <c r="GP24">
        <v>2.3791500000000001</v>
      </c>
      <c r="GQ24">
        <v>22.8687</v>
      </c>
      <c r="GR24">
        <v>14.245900000000001</v>
      </c>
      <c r="GS24">
        <v>18</v>
      </c>
      <c r="GT24">
        <v>623.64099999999996</v>
      </c>
      <c r="GU24">
        <v>412.32100000000003</v>
      </c>
      <c r="GV24">
        <v>15.2164</v>
      </c>
      <c r="GW24">
        <v>16.8947</v>
      </c>
      <c r="GX24">
        <v>30.0002</v>
      </c>
      <c r="GY24">
        <v>16.995000000000001</v>
      </c>
      <c r="GZ24">
        <v>16.961300000000001</v>
      </c>
      <c r="HA24">
        <v>21.231100000000001</v>
      </c>
      <c r="HB24">
        <v>20</v>
      </c>
      <c r="HC24">
        <v>-30</v>
      </c>
      <c r="HD24">
        <v>15.277100000000001</v>
      </c>
      <c r="HE24">
        <v>414.85899999999998</v>
      </c>
      <c r="HF24">
        <v>0</v>
      </c>
      <c r="HG24">
        <v>101.51300000000001</v>
      </c>
      <c r="HH24">
        <v>100.208</v>
      </c>
    </row>
    <row r="25" spans="1:216" x14ac:dyDescent="0.2">
      <c r="A25">
        <v>7</v>
      </c>
      <c r="B25">
        <v>1689890192</v>
      </c>
      <c r="C25">
        <v>366.90000009536698</v>
      </c>
      <c r="D25" t="s">
        <v>368</v>
      </c>
      <c r="E25" t="s">
        <v>369</v>
      </c>
      <c r="F25" t="s">
        <v>348</v>
      </c>
      <c r="G25" t="s">
        <v>397</v>
      </c>
      <c r="H25" t="s">
        <v>349</v>
      </c>
      <c r="I25" t="s">
        <v>350</v>
      </c>
      <c r="J25" t="s">
        <v>351</v>
      </c>
      <c r="K25" t="s">
        <v>352</v>
      </c>
      <c r="L25">
        <v>1689890192</v>
      </c>
      <c r="M25">
        <f t="shared" si="0"/>
        <v>1.57202241062E-3</v>
      </c>
      <c r="N25">
        <f t="shared" si="1"/>
        <v>1.57202241062</v>
      </c>
      <c r="O25">
        <f t="shared" si="2"/>
        <v>12.994186632438213</v>
      </c>
      <c r="P25">
        <f t="shared" si="3"/>
        <v>400.01400000000001</v>
      </c>
      <c r="Q25">
        <f t="shared" si="4"/>
        <v>298.48520183360006</v>
      </c>
      <c r="R25">
        <f t="shared" si="5"/>
        <v>29.833207295535541</v>
      </c>
      <c r="S25">
        <f t="shared" si="6"/>
        <v>39.980878481772002</v>
      </c>
      <c r="T25">
        <f t="shared" si="7"/>
        <v>0.22108251495104361</v>
      </c>
      <c r="U25">
        <f t="shared" si="8"/>
        <v>2.9243680917427728</v>
      </c>
      <c r="V25">
        <f t="shared" si="9"/>
        <v>0.21219911278671666</v>
      </c>
      <c r="W25">
        <f t="shared" si="10"/>
        <v>0.13339284101229043</v>
      </c>
      <c r="X25">
        <f t="shared" si="11"/>
        <v>99.233255322629986</v>
      </c>
      <c r="Y25">
        <f t="shared" si="12"/>
        <v>16.948666496476616</v>
      </c>
      <c r="Z25">
        <f t="shared" si="13"/>
        <v>16.016400000000001</v>
      </c>
      <c r="AA25">
        <f t="shared" si="14"/>
        <v>1.8266116864131656</v>
      </c>
      <c r="AB25">
        <f t="shared" si="15"/>
        <v>57.239757574040219</v>
      </c>
      <c r="AC25">
        <f t="shared" si="16"/>
        <v>1.0969969297688</v>
      </c>
      <c r="AD25">
        <f t="shared" si="17"/>
        <v>1.9164947167182236</v>
      </c>
      <c r="AE25">
        <f t="shared" si="18"/>
        <v>0.72961475664436559</v>
      </c>
      <c r="AF25">
        <f t="shared" si="19"/>
        <v>-69.326188308341997</v>
      </c>
      <c r="AG25">
        <f t="shared" si="20"/>
        <v>118.93759696480029</v>
      </c>
      <c r="AH25">
        <f t="shared" si="21"/>
        <v>7.8789044893003792</v>
      </c>
      <c r="AI25">
        <f t="shared" si="22"/>
        <v>156.72356846838866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54585.446333763502</v>
      </c>
      <c r="AO25">
        <f t="shared" si="26"/>
        <v>600.00599999999997</v>
      </c>
      <c r="AP25">
        <f t="shared" si="27"/>
        <v>505.8041579909999</v>
      </c>
      <c r="AQ25">
        <f t="shared" si="28"/>
        <v>0.84299849999999987</v>
      </c>
      <c r="AR25">
        <f t="shared" si="29"/>
        <v>0.16538710499999998</v>
      </c>
      <c r="AS25">
        <v>1689890192</v>
      </c>
      <c r="AT25">
        <v>400.01400000000001</v>
      </c>
      <c r="AU25">
        <v>413.63299999999998</v>
      </c>
      <c r="AV25">
        <v>10.9756</v>
      </c>
      <c r="AW25">
        <v>9.4212900000000008</v>
      </c>
      <c r="AX25">
        <v>404.97899999999998</v>
      </c>
      <c r="AY25">
        <v>11.176299999999999</v>
      </c>
      <c r="AZ25">
        <v>600.17700000000002</v>
      </c>
      <c r="BA25">
        <v>99.848500000000001</v>
      </c>
      <c r="BB25">
        <v>0.100198</v>
      </c>
      <c r="BC25">
        <v>16.770800000000001</v>
      </c>
      <c r="BD25">
        <v>16.016400000000001</v>
      </c>
      <c r="BE25">
        <v>999.9</v>
      </c>
      <c r="BF25">
        <v>0</v>
      </c>
      <c r="BG25">
        <v>0</v>
      </c>
      <c r="BH25">
        <v>9985.6200000000008</v>
      </c>
      <c r="BI25">
        <v>0</v>
      </c>
      <c r="BJ25">
        <v>48.786799999999999</v>
      </c>
      <c r="BK25">
        <v>-13.619300000000001</v>
      </c>
      <c r="BL25">
        <v>404.45299999999997</v>
      </c>
      <c r="BM25">
        <v>417.56700000000001</v>
      </c>
      <c r="BN25">
        <v>1.55427</v>
      </c>
      <c r="BO25">
        <v>413.63299999999998</v>
      </c>
      <c r="BP25">
        <v>9.4212900000000008</v>
      </c>
      <c r="BQ25">
        <v>1.09589</v>
      </c>
      <c r="BR25">
        <v>0.94070100000000001</v>
      </c>
      <c r="BS25">
        <v>8.2577499999999997</v>
      </c>
      <c r="BT25">
        <v>6.0289200000000003</v>
      </c>
      <c r="BU25">
        <v>600.00599999999997</v>
      </c>
      <c r="BV25">
        <v>0.90004700000000004</v>
      </c>
      <c r="BW25">
        <v>9.9953399999999998E-2</v>
      </c>
      <c r="BX25">
        <v>0</v>
      </c>
      <c r="BY25">
        <v>2.5886</v>
      </c>
      <c r="BZ25">
        <v>0</v>
      </c>
      <c r="CA25">
        <v>4853.1899999999996</v>
      </c>
      <c r="CB25">
        <v>5733.32</v>
      </c>
      <c r="CC25">
        <v>37.436999999999998</v>
      </c>
      <c r="CD25">
        <v>40.561999999999998</v>
      </c>
      <c r="CE25">
        <v>39.811999999999998</v>
      </c>
      <c r="CF25">
        <v>38.936999999999998</v>
      </c>
      <c r="CG25">
        <v>37</v>
      </c>
      <c r="CH25">
        <v>540.03</v>
      </c>
      <c r="CI25">
        <v>59.97</v>
      </c>
      <c r="CJ25">
        <v>0</v>
      </c>
      <c r="CK25">
        <v>1689890197.5999999</v>
      </c>
      <c r="CL25">
        <v>0</v>
      </c>
      <c r="CM25">
        <v>1689889678.0999999</v>
      </c>
      <c r="CN25" t="s">
        <v>353</v>
      </c>
      <c r="CO25">
        <v>1689889674.0999999</v>
      </c>
      <c r="CP25">
        <v>1689889678.0999999</v>
      </c>
      <c r="CQ25">
        <v>25</v>
      </c>
      <c r="CR25">
        <v>-6.2E-2</v>
      </c>
      <c r="CS25">
        <v>0</v>
      </c>
      <c r="CT25">
        <v>-4.9660000000000002</v>
      </c>
      <c r="CU25">
        <v>-0.20100000000000001</v>
      </c>
      <c r="CV25">
        <v>417</v>
      </c>
      <c r="CW25">
        <v>9</v>
      </c>
      <c r="CX25">
        <v>0.12</v>
      </c>
      <c r="CY25">
        <v>0.04</v>
      </c>
      <c r="CZ25">
        <v>13.013558797624</v>
      </c>
      <c r="DA25">
        <v>0.45835221798528702</v>
      </c>
      <c r="DB25">
        <v>5.4388974269434502E-2</v>
      </c>
      <c r="DC25">
        <v>1</v>
      </c>
      <c r="DD25">
        <v>413.69035000000002</v>
      </c>
      <c r="DE25">
        <v>0.111563909775604</v>
      </c>
      <c r="DF25">
        <v>2.5072445034344502E-2</v>
      </c>
      <c r="DG25">
        <v>-1</v>
      </c>
      <c r="DH25">
        <v>600.02033333333304</v>
      </c>
      <c r="DI25">
        <v>5.4559592350082099E-2</v>
      </c>
      <c r="DJ25">
        <v>8.6483322550488899E-3</v>
      </c>
      <c r="DK25">
        <v>1</v>
      </c>
      <c r="DL25">
        <v>2</v>
      </c>
      <c r="DM25">
        <v>2</v>
      </c>
      <c r="DN25" t="s">
        <v>354</v>
      </c>
      <c r="DO25">
        <v>3.1630500000000001</v>
      </c>
      <c r="DP25">
        <v>2.83189</v>
      </c>
      <c r="DQ25">
        <v>9.63725E-2</v>
      </c>
      <c r="DR25">
        <v>9.8252900000000004E-2</v>
      </c>
      <c r="DS25">
        <v>6.9287699999999994E-2</v>
      </c>
      <c r="DT25">
        <v>6.1256600000000001E-2</v>
      </c>
      <c r="DU25">
        <v>29047.8</v>
      </c>
      <c r="DV25">
        <v>30207.200000000001</v>
      </c>
      <c r="DW25">
        <v>29832.799999999999</v>
      </c>
      <c r="DX25">
        <v>31196</v>
      </c>
      <c r="DY25">
        <v>36353.599999999999</v>
      </c>
      <c r="DZ25">
        <v>38333.1</v>
      </c>
      <c r="EA25">
        <v>40907.300000000003</v>
      </c>
      <c r="EB25">
        <v>43206.8</v>
      </c>
      <c r="EC25">
        <v>2.3560500000000002</v>
      </c>
      <c r="ED25">
        <v>2.0563500000000001</v>
      </c>
      <c r="EE25">
        <v>0.112344</v>
      </c>
      <c r="EF25">
        <v>0</v>
      </c>
      <c r="EG25">
        <v>14.1426</v>
      </c>
      <c r="EH25">
        <v>999.9</v>
      </c>
      <c r="EI25">
        <v>49.231000000000002</v>
      </c>
      <c r="EJ25">
        <v>19.414999999999999</v>
      </c>
      <c r="EK25">
        <v>11.1576</v>
      </c>
      <c r="EL25">
        <v>61.316699999999997</v>
      </c>
      <c r="EM25">
        <v>26.201899999999998</v>
      </c>
      <c r="EN25">
        <v>1</v>
      </c>
      <c r="EO25">
        <v>-0.73192599999999997</v>
      </c>
      <c r="EP25">
        <v>0.90322999999999998</v>
      </c>
      <c r="EQ25">
        <v>20.2896</v>
      </c>
      <c r="ER25">
        <v>5.24559</v>
      </c>
      <c r="ES25">
        <v>11.8301</v>
      </c>
      <c r="ET25">
        <v>4.9832000000000001</v>
      </c>
      <c r="EU25">
        <v>3.2989999999999999</v>
      </c>
      <c r="EV25">
        <v>5059.8</v>
      </c>
      <c r="EW25">
        <v>191.9</v>
      </c>
      <c r="EX25">
        <v>9999</v>
      </c>
      <c r="EY25">
        <v>74.7</v>
      </c>
      <c r="EZ25">
        <v>1.87317</v>
      </c>
      <c r="FA25">
        <v>1.8788100000000001</v>
      </c>
      <c r="FB25">
        <v>1.8791199999999999</v>
      </c>
      <c r="FC25">
        <v>1.8797299999999999</v>
      </c>
      <c r="FD25">
        <v>1.87744</v>
      </c>
      <c r="FE25">
        <v>1.87677</v>
      </c>
      <c r="FF25">
        <v>1.8772599999999999</v>
      </c>
      <c r="FG25">
        <v>1.8748499999999999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-4.9649999999999999</v>
      </c>
      <c r="FV25">
        <v>-0.20069999999999999</v>
      </c>
      <c r="FW25">
        <v>-4.9655800898700697</v>
      </c>
      <c r="FX25">
        <v>1.4527828764109799E-4</v>
      </c>
      <c r="FY25">
        <v>-4.3579519040863002E-7</v>
      </c>
      <c r="FZ25">
        <v>2.0799061152897499E-10</v>
      </c>
      <c r="GA25">
        <v>-0.20074600000000101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8.6</v>
      </c>
      <c r="GJ25">
        <v>8.6</v>
      </c>
      <c r="GK25">
        <v>1.0559099999999999</v>
      </c>
      <c r="GL25">
        <v>2.49512</v>
      </c>
      <c r="GM25">
        <v>1.54541</v>
      </c>
      <c r="GN25">
        <v>2.3071299999999999</v>
      </c>
      <c r="GO25">
        <v>1.5979000000000001</v>
      </c>
      <c r="GP25">
        <v>2.4011200000000001</v>
      </c>
      <c r="GQ25">
        <v>22.8889</v>
      </c>
      <c r="GR25">
        <v>14.245900000000001</v>
      </c>
      <c r="GS25">
        <v>18</v>
      </c>
      <c r="GT25">
        <v>623.51900000000001</v>
      </c>
      <c r="GU25">
        <v>412.54199999999997</v>
      </c>
      <c r="GV25">
        <v>14.767899999999999</v>
      </c>
      <c r="GW25">
        <v>16.8977</v>
      </c>
      <c r="GX25">
        <v>29.999700000000001</v>
      </c>
      <c r="GY25">
        <v>17.0091</v>
      </c>
      <c r="GZ25">
        <v>16.975899999999999</v>
      </c>
      <c r="HA25">
        <v>21.190300000000001</v>
      </c>
      <c r="HB25">
        <v>20</v>
      </c>
      <c r="HC25">
        <v>-30</v>
      </c>
      <c r="HD25">
        <v>14.7843</v>
      </c>
      <c r="HE25">
        <v>413.67399999999998</v>
      </c>
      <c r="HF25">
        <v>0</v>
      </c>
      <c r="HG25">
        <v>101.515</v>
      </c>
      <c r="HH25">
        <v>100.20399999999999</v>
      </c>
    </row>
    <row r="26" spans="1:216" x14ac:dyDescent="0.2">
      <c r="A26">
        <v>8</v>
      </c>
      <c r="B26">
        <v>1689890253</v>
      </c>
      <c r="C26">
        <v>427.90000009536698</v>
      </c>
      <c r="D26" t="s">
        <v>370</v>
      </c>
      <c r="E26" t="s">
        <v>371</v>
      </c>
      <c r="F26" t="s">
        <v>348</v>
      </c>
      <c r="G26" t="s">
        <v>397</v>
      </c>
      <c r="H26" t="s">
        <v>349</v>
      </c>
      <c r="I26" t="s">
        <v>350</v>
      </c>
      <c r="J26" t="s">
        <v>351</v>
      </c>
      <c r="K26" t="s">
        <v>352</v>
      </c>
      <c r="L26">
        <v>1689890253</v>
      </c>
      <c r="M26">
        <f t="shared" si="0"/>
        <v>1.5602267532247983E-3</v>
      </c>
      <c r="N26">
        <f t="shared" si="1"/>
        <v>1.5602267532247984</v>
      </c>
      <c r="O26">
        <f t="shared" si="2"/>
        <v>12.030538230138584</v>
      </c>
      <c r="P26">
        <f t="shared" si="3"/>
        <v>399.97899999999998</v>
      </c>
      <c r="Q26">
        <f t="shared" si="4"/>
        <v>305.94231925511883</v>
      </c>
      <c r="R26">
        <f t="shared" si="5"/>
        <v>30.579111644209654</v>
      </c>
      <c r="S26">
        <f t="shared" si="6"/>
        <v>39.978132237861992</v>
      </c>
      <c r="T26">
        <f t="shared" si="7"/>
        <v>0.22175483177316294</v>
      </c>
      <c r="U26">
        <f t="shared" si="8"/>
        <v>2.9283456623538635</v>
      </c>
      <c r="V26">
        <f t="shared" si="9"/>
        <v>0.21283010535725647</v>
      </c>
      <c r="W26">
        <f t="shared" si="10"/>
        <v>0.13379073776814729</v>
      </c>
      <c r="X26">
        <f t="shared" si="11"/>
        <v>82.700226000000001</v>
      </c>
      <c r="Y26">
        <f t="shared" si="12"/>
        <v>16.832929057579772</v>
      </c>
      <c r="Z26">
        <f t="shared" si="13"/>
        <v>15.952500000000001</v>
      </c>
      <c r="AA26">
        <f t="shared" si="14"/>
        <v>1.8191712322998845</v>
      </c>
      <c r="AB26">
        <f t="shared" si="15"/>
        <v>57.321289097700181</v>
      </c>
      <c r="AC26">
        <f t="shared" si="16"/>
        <v>1.0971375045904002</v>
      </c>
      <c r="AD26">
        <f t="shared" si="17"/>
        <v>1.914014010955694</v>
      </c>
      <c r="AE26">
        <f t="shared" si="18"/>
        <v>0.72203372770948437</v>
      </c>
      <c r="AF26">
        <f t="shared" si="19"/>
        <v>-68.805999817213603</v>
      </c>
      <c r="AG26">
        <f t="shared" si="20"/>
        <v>125.96684383922444</v>
      </c>
      <c r="AH26">
        <f t="shared" si="21"/>
        <v>8.329576688190885</v>
      </c>
      <c r="AI26">
        <f t="shared" si="22"/>
        <v>148.19064671020172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54708.259607146887</v>
      </c>
      <c r="AO26">
        <f t="shared" si="26"/>
        <v>500.04</v>
      </c>
      <c r="AP26">
        <f t="shared" si="27"/>
        <v>421.53299999999996</v>
      </c>
      <c r="AQ26">
        <f t="shared" si="28"/>
        <v>0.8429985601151907</v>
      </c>
      <c r="AR26">
        <f t="shared" si="29"/>
        <v>0.1653872210223182</v>
      </c>
      <c r="AS26">
        <v>1689890253</v>
      </c>
      <c r="AT26">
        <v>399.97899999999998</v>
      </c>
      <c r="AU26">
        <v>412.62900000000002</v>
      </c>
      <c r="AV26">
        <v>10.976800000000001</v>
      </c>
      <c r="AW26">
        <v>9.4342600000000001</v>
      </c>
      <c r="AX26">
        <v>404.94299999999998</v>
      </c>
      <c r="AY26">
        <v>11.1775</v>
      </c>
      <c r="AZ26">
        <v>600.21799999999996</v>
      </c>
      <c r="BA26">
        <v>99.850499999999997</v>
      </c>
      <c r="BB26">
        <v>0.100078</v>
      </c>
      <c r="BC26">
        <v>16.750399999999999</v>
      </c>
      <c r="BD26">
        <v>15.952500000000001</v>
      </c>
      <c r="BE26">
        <v>999.9</v>
      </c>
      <c r="BF26">
        <v>0</v>
      </c>
      <c r="BG26">
        <v>0</v>
      </c>
      <c r="BH26">
        <v>10008.1</v>
      </c>
      <c r="BI26">
        <v>0</v>
      </c>
      <c r="BJ26">
        <v>46.339599999999997</v>
      </c>
      <c r="BK26">
        <v>-12.649800000000001</v>
      </c>
      <c r="BL26">
        <v>404.41800000000001</v>
      </c>
      <c r="BM26">
        <v>416.55900000000003</v>
      </c>
      <c r="BN26">
        <v>1.54251</v>
      </c>
      <c r="BO26">
        <v>412.62900000000002</v>
      </c>
      <c r="BP26">
        <v>9.4342600000000001</v>
      </c>
      <c r="BQ26">
        <v>1.0960399999999999</v>
      </c>
      <c r="BR26">
        <v>0.94201599999999996</v>
      </c>
      <c r="BS26">
        <v>8.2596699999999998</v>
      </c>
      <c r="BT26">
        <v>6.0491200000000003</v>
      </c>
      <c r="BU26">
        <v>500.04</v>
      </c>
      <c r="BV26">
        <v>0.90004700000000004</v>
      </c>
      <c r="BW26">
        <v>9.9953399999999998E-2</v>
      </c>
      <c r="BX26">
        <v>0</v>
      </c>
      <c r="BY26">
        <v>2.5901000000000001</v>
      </c>
      <c r="BZ26">
        <v>0</v>
      </c>
      <c r="CA26">
        <v>4111.62</v>
      </c>
      <c r="CB26">
        <v>4778.1000000000004</v>
      </c>
      <c r="CC26">
        <v>36.936999999999998</v>
      </c>
      <c r="CD26">
        <v>40.311999999999998</v>
      </c>
      <c r="CE26">
        <v>39.5</v>
      </c>
      <c r="CF26">
        <v>38.75</v>
      </c>
      <c r="CG26">
        <v>36.625</v>
      </c>
      <c r="CH26">
        <v>450.06</v>
      </c>
      <c r="CI26">
        <v>49.98</v>
      </c>
      <c r="CJ26">
        <v>0</v>
      </c>
      <c r="CK26">
        <v>1689890258.2</v>
      </c>
      <c r="CL26">
        <v>0</v>
      </c>
      <c r="CM26">
        <v>1689889678.0999999</v>
      </c>
      <c r="CN26" t="s">
        <v>353</v>
      </c>
      <c r="CO26">
        <v>1689889674.0999999</v>
      </c>
      <c r="CP26">
        <v>1689889678.0999999</v>
      </c>
      <c r="CQ26">
        <v>25</v>
      </c>
      <c r="CR26">
        <v>-6.2E-2</v>
      </c>
      <c r="CS26">
        <v>0</v>
      </c>
      <c r="CT26">
        <v>-4.9660000000000002</v>
      </c>
      <c r="CU26">
        <v>-0.20100000000000001</v>
      </c>
      <c r="CV26">
        <v>417</v>
      </c>
      <c r="CW26">
        <v>9</v>
      </c>
      <c r="CX26">
        <v>0.12</v>
      </c>
      <c r="CY26">
        <v>0.04</v>
      </c>
      <c r="CZ26">
        <v>12.0127546369659</v>
      </c>
      <c r="DA26">
        <v>0.26627499163145502</v>
      </c>
      <c r="DB26">
        <v>4.6708135734738601E-2</v>
      </c>
      <c r="DC26">
        <v>1</v>
      </c>
      <c r="DD26">
        <v>412.67325</v>
      </c>
      <c r="DE26">
        <v>0.20278195488800199</v>
      </c>
      <c r="DF26">
        <v>5.3457342807141199E-2</v>
      </c>
      <c r="DG26">
        <v>-1</v>
      </c>
      <c r="DH26">
        <v>500.00889999999998</v>
      </c>
      <c r="DI26">
        <v>-0.123948020888324</v>
      </c>
      <c r="DJ26">
        <v>6.6010529463105094E-2</v>
      </c>
      <c r="DK26">
        <v>1</v>
      </c>
      <c r="DL26">
        <v>2</v>
      </c>
      <c r="DM26">
        <v>2</v>
      </c>
      <c r="DN26" t="s">
        <v>354</v>
      </c>
      <c r="DO26">
        <v>3.1631399999999998</v>
      </c>
      <c r="DP26">
        <v>2.83196</v>
      </c>
      <c r="DQ26">
        <v>9.6366499999999994E-2</v>
      </c>
      <c r="DR26">
        <v>9.8073599999999997E-2</v>
      </c>
      <c r="DS26">
        <v>6.9293800000000003E-2</v>
      </c>
      <c r="DT26">
        <v>6.1322300000000003E-2</v>
      </c>
      <c r="DU26">
        <v>29048.6</v>
      </c>
      <c r="DV26">
        <v>30213.1</v>
      </c>
      <c r="DW26">
        <v>29833.4</v>
      </c>
      <c r="DX26">
        <v>31195.9</v>
      </c>
      <c r="DY26">
        <v>36354.800000000003</v>
      </c>
      <c r="DZ26">
        <v>38330.9</v>
      </c>
      <c r="EA26">
        <v>40908.800000000003</v>
      </c>
      <c r="EB26">
        <v>43207.4</v>
      </c>
      <c r="EC26">
        <v>2.3563000000000001</v>
      </c>
      <c r="ED26">
        <v>2.0563199999999999</v>
      </c>
      <c r="EE26">
        <v>0.106417</v>
      </c>
      <c r="EF26">
        <v>0</v>
      </c>
      <c r="EG26">
        <v>14.1775</v>
      </c>
      <c r="EH26">
        <v>999.9</v>
      </c>
      <c r="EI26">
        <v>49.255000000000003</v>
      </c>
      <c r="EJ26">
        <v>19.414999999999999</v>
      </c>
      <c r="EK26">
        <v>11.163399999999999</v>
      </c>
      <c r="EL26">
        <v>61.396700000000003</v>
      </c>
      <c r="EM26">
        <v>26.1538</v>
      </c>
      <c r="EN26">
        <v>1</v>
      </c>
      <c r="EO26">
        <v>-0.73343999999999998</v>
      </c>
      <c r="EP26">
        <v>5.8061000000000001E-2</v>
      </c>
      <c r="EQ26">
        <v>20.293700000000001</v>
      </c>
      <c r="ER26">
        <v>5.2454400000000003</v>
      </c>
      <c r="ES26">
        <v>11.83</v>
      </c>
      <c r="ET26">
        <v>4.9830500000000004</v>
      </c>
      <c r="EU26">
        <v>3.2989999999999999</v>
      </c>
      <c r="EV26">
        <v>5061.3</v>
      </c>
      <c r="EW26">
        <v>191.9</v>
      </c>
      <c r="EX26">
        <v>9999</v>
      </c>
      <c r="EY26">
        <v>74.7</v>
      </c>
      <c r="EZ26">
        <v>1.87317</v>
      </c>
      <c r="FA26">
        <v>1.87883</v>
      </c>
      <c r="FB26">
        <v>1.8791199999999999</v>
      </c>
      <c r="FC26">
        <v>1.8797299999999999</v>
      </c>
      <c r="FD26">
        <v>1.87744</v>
      </c>
      <c r="FE26">
        <v>1.8768199999999999</v>
      </c>
      <c r="FF26">
        <v>1.8772899999999999</v>
      </c>
      <c r="FG26">
        <v>1.8748499999999999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-4.9640000000000004</v>
      </c>
      <c r="FV26">
        <v>-0.20069999999999999</v>
      </c>
      <c r="FW26">
        <v>-4.9655800898700697</v>
      </c>
      <c r="FX26">
        <v>1.4527828764109799E-4</v>
      </c>
      <c r="FY26">
        <v>-4.3579519040863002E-7</v>
      </c>
      <c r="FZ26">
        <v>2.0799061152897499E-10</v>
      </c>
      <c r="GA26">
        <v>-0.20074600000000101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9.6</v>
      </c>
      <c r="GJ26">
        <v>9.6</v>
      </c>
      <c r="GK26">
        <v>1.0534699999999999</v>
      </c>
      <c r="GL26">
        <v>2.4877899999999999</v>
      </c>
      <c r="GM26">
        <v>1.54541</v>
      </c>
      <c r="GN26">
        <v>2.3059099999999999</v>
      </c>
      <c r="GO26">
        <v>1.5979000000000001</v>
      </c>
      <c r="GP26">
        <v>2.4340799999999998</v>
      </c>
      <c r="GQ26">
        <v>22.8889</v>
      </c>
      <c r="GR26">
        <v>14.245900000000001</v>
      </c>
      <c r="GS26">
        <v>18</v>
      </c>
      <c r="GT26">
        <v>623.77599999999995</v>
      </c>
      <c r="GU26">
        <v>412.59500000000003</v>
      </c>
      <c r="GV26">
        <v>15.37</v>
      </c>
      <c r="GW26">
        <v>16.8977</v>
      </c>
      <c r="GX26">
        <v>30</v>
      </c>
      <c r="GY26">
        <v>17.0152</v>
      </c>
      <c r="GZ26">
        <v>16.9831</v>
      </c>
      <c r="HA26">
        <v>21.1557</v>
      </c>
      <c r="HB26">
        <v>20</v>
      </c>
      <c r="HC26">
        <v>-30</v>
      </c>
      <c r="HD26">
        <v>15.391400000000001</v>
      </c>
      <c r="HE26">
        <v>412.75400000000002</v>
      </c>
      <c r="HF26">
        <v>0</v>
      </c>
      <c r="HG26">
        <v>101.518</v>
      </c>
      <c r="HH26">
        <v>100.205</v>
      </c>
    </row>
    <row r="27" spans="1:216" x14ac:dyDescent="0.2">
      <c r="A27">
        <v>9</v>
      </c>
      <c r="B27">
        <v>1689890314</v>
      </c>
      <c r="C27">
        <v>488.90000009536698</v>
      </c>
      <c r="D27" t="s">
        <v>372</v>
      </c>
      <c r="E27" t="s">
        <v>373</v>
      </c>
      <c r="F27" t="s">
        <v>348</v>
      </c>
      <c r="G27" t="s">
        <v>397</v>
      </c>
      <c r="H27" t="s">
        <v>349</v>
      </c>
      <c r="I27" t="s">
        <v>350</v>
      </c>
      <c r="J27" t="s">
        <v>351</v>
      </c>
      <c r="K27" t="s">
        <v>352</v>
      </c>
      <c r="L27">
        <v>1689890314</v>
      </c>
      <c r="M27">
        <f t="shared" si="0"/>
        <v>1.5497137718899674E-3</v>
      </c>
      <c r="N27">
        <f t="shared" si="1"/>
        <v>1.5497137718899674</v>
      </c>
      <c r="O27">
        <f t="shared" si="2"/>
        <v>10.314384939812907</v>
      </c>
      <c r="P27">
        <f t="shared" si="3"/>
        <v>399.995</v>
      </c>
      <c r="Q27">
        <f t="shared" si="4"/>
        <v>317.19220559081555</v>
      </c>
      <c r="R27">
        <f t="shared" si="5"/>
        <v>31.703915400777387</v>
      </c>
      <c r="S27">
        <f t="shared" si="6"/>
        <v>39.980199441259998</v>
      </c>
      <c r="T27">
        <f t="shared" si="7"/>
        <v>0.21746176411889392</v>
      </c>
      <c r="U27">
        <f t="shared" si="8"/>
        <v>2.9207974239111159</v>
      </c>
      <c r="V27">
        <f t="shared" si="9"/>
        <v>0.20885079926655395</v>
      </c>
      <c r="W27">
        <f t="shared" si="10"/>
        <v>0.13127699931067632</v>
      </c>
      <c r="X27">
        <f t="shared" si="11"/>
        <v>62.011673999999999</v>
      </c>
      <c r="Y27">
        <f t="shared" si="12"/>
        <v>16.859509292429752</v>
      </c>
      <c r="Z27">
        <f t="shared" si="13"/>
        <v>16.025400000000001</v>
      </c>
      <c r="AA27">
        <f t="shared" si="14"/>
        <v>1.8276617817096217</v>
      </c>
      <c r="AB27">
        <f t="shared" si="15"/>
        <v>56.774904553410657</v>
      </c>
      <c r="AC27">
        <f t="shared" si="16"/>
        <v>1.0968504922024001</v>
      </c>
      <c r="AD27">
        <f t="shared" si="17"/>
        <v>1.9319283772120557</v>
      </c>
      <c r="AE27">
        <f t="shared" si="18"/>
        <v>0.73081128950722163</v>
      </c>
      <c r="AF27">
        <f t="shared" si="19"/>
        <v>-68.342377340347568</v>
      </c>
      <c r="AG27">
        <f t="shared" si="20"/>
        <v>137.27888557986188</v>
      </c>
      <c r="AH27">
        <f t="shared" si="21"/>
        <v>9.1114191417615871</v>
      </c>
      <c r="AI27">
        <f t="shared" si="22"/>
        <v>140.05960138127591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54455.09304536428</v>
      </c>
      <c r="AO27">
        <f t="shared" si="26"/>
        <v>374.94</v>
      </c>
      <c r="AP27">
        <f t="shared" si="27"/>
        <v>316.07459999999998</v>
      </c>
      <c r="AQ27">
        <f t="shared" si="28"/>
        <v>0.84300048007681228</v>
      </c>
      <c r="AR27">
        <f t="shared" si="29"/>
        <v>0.16539092654824772</v>
      </c>
      <c r="AS27">
        <v>1689890314</v>
      </c>
      <c r="AT27">
        <v>399.995</v>
      </c>
      <c r="AU27">
        <v>410.92500000000001</v>
      </c>
      <c r="AV27">
        <v>10.973800000000001</v>
      </c>
      <c r="AW27">
        <v>9.4416899999999995</v>
      </c>
      <c r="AX27">
        <v>404.96</v>
      </c>
      <c r="AY27">
        <v>11.1745</v>
      </c>
      <c r="AZ27">
        <v>600.23400000000004</v>
      </c>
      <c r="BA27">
        <v>99.851399999999998</v>
      </c>
      <c r="BB27">
        <v>0.10034800000000001</v>
      </c>
      <c r="BC27">
        <v>16.897200000000002</v>
      </c>
      <c r="BD27">
        <v>16.025400000000001</v>
      </c>
      <c r="BE27">
        <v>999.9</v>
      </c>
      <c r="BF27">
        <v>0</v>
      </c>
      <c r="BG27">
        <v>0</v>
      </c>
      <c r="BH27">
        <v>9965</v>
      </c>
      <c r="BI27">
        <v>0</v>
      </c>
      <c r="BJ27">
        <v>45.385800000000003</v>
      </c>
      <c r="BK27">
        <v>-10.93</v>
      </c>
      <c r="BL27">
        <v>404.43400000000003</v>
      </c>
      <c r="BM27">
        <v>414.84199999999998</v>
      </c>
      <c r="BN27">
        <v>1.5321</v>
      </c>
      <c r="BO27">
        <v>410.92500000000001</v>
      </c>
      <c r="BP27">
        <v>9.4416899999999995</v>
      </c>
      <c r="BQ27">
        <v>1.09575</v>
      </c>
      <c r="BR27">
        <v>0.94276599999999999</v>
      </c>
      <c r="BS27">
        <v>8.2558000000000007</v>
      </c>
      <c r="BT27">
        <v>6.0606400000000002</v>
      </c>
      <c r="BU27">
        <v>374.94</v>
      </c>
      <c r="BV27">
        <v>0.89998599999999995</v>
      </c>
      <c r="BW27">
        <v>0.10001400000000001</v>
      </c>
      <c r="BX27">
        <v>0</v>
      </c>
      <c r="BY27">
        <v>2.9746999999999999</v>
      </c>
      <c r="BZ27">
        <v>0</v>
      </c>
      <c r="CA27">
        <v>3148.75</v>
      </c>
      <c r="CB27">
        <v>3582.67</v>
      </c>
      <c r="CC27">
        <v>36.375</v>
      </c>
      <c r="CD27">
        <v>40.061999999999998</v>
      </c>
      <c r="CE27">
        <v>39</v>
      </c>
      <c r="CF27">
        <v>38.5</v>
      </c>
      <c r="CG27">
        <v>36.25</v>
      </c>
      <c r="CH27">
        <v>337.44</v>
      </c>
      <c r="CI27">
        <v>37.5</v>
      </c>
      <c r="CJ27">
        <v>0</v>
      </c>
      <c r="CK27">
        <v>1689890319.4000001</v>
      </c>
      <c r="CL27">
        <v>0</v>
      </c>
      <c r="CM27">
        <v>1689889678.0999999</v>
      </c>
      <c r="CN27" t="s">
        <v>353</v>
      </c>
      <c r="CO27">
        <v>1689889674.0999999</v>
      </c>
      <c r="CP27">
        <v>1689889678.0999999</v>
      </c>
      <c r="CQ27">
        <v>25</v>
      </c>
      <c r="CR27">
        <v>-6.2E-2</v>
      </c>
      <c r="CS27">
        <v>0</v>
      </c>
      <c r="CT27">
        <v>-4.9660000000000002</v>
      </c>
      <c r="CU27">
        <v>-0.20100000000000001</v>
      </c>
      <c r="CV27">
        <v>417</v>
      </c>
      <c r="CW27">
        <v>9</v>
      </c>
      <c r="CX27">
        <v>0.12</v>
      </c>
      <c r="CY27">
        <v>0.04</v>
      </c>
      <c r="CZ27">
        <v>10.252522089774599</v>
      </c>
      <c r="DA27">
        <v>0.96947252303222797</v>
      </c>
      <c r="DB27">
        <v>9.9008017753711305E-2</v>
      </c>
      <c r="DC27">
        <v>1</v>
      </c>
      <c r="DD27">
        <v>410.94680952380997</v>
      </c>
      <c r="DE27">
        <v>0.16987012987033701</v>
      </c>
      <c r="DF27">
        <v>4.7546086962941998E-2</v>
      </c>
      <c r="DG27">
        <v>-1</v>
      </c>
      <c r="DH27">
        <v>375.00004761904802</v>
      </c>
      <c r="DI27">
        <v>0.29528601823441603</v>
      </c>
      <c r="DJ27">
        <v>0.13015319771440501</v>
      </c>
      <c r="DK27">
        <v>1</v>
      </c>
      <c r="DL27">
        <v>2</v>
      </c>
      <c r="DM27">
        <v>2</v>
      </c>
      <c r="DN27" t="s">
        <v>354</v>
      </c>
      <c r="DO27">
        <v>3.1631800000000001</v>
      </c>
      <c r="DP27">
        <v>2.8318599999999998</v>
      </c>
      <c r="DQ27">
        <v>9.6370700000000004E-2</v>
      </c>
      <c r="DR27">
        <v>9.7770300000000004E-2</v>
      </c>
      <c r="DS27">
        <v>6.9280400000000006E-2</v>
      </c>
      <c r="DT27">
        <v>6.1360699999999997E-2</v>
      </c>
      <c r="DU27">
        <v>29050.1</v>
      </c>
      <c r="DV27">
        <v>30224.1</v>
      </c>
      <c r="DW27">
        <v>29835</v>
      </c>
      <c r="DX27">
        <v>31196.7</v>
      </c>
      <c r="DY27">
        <v>36357</v>
      </c>
      <c r="DZ27">
        <v>38329.300000000003</v>
      </c>
      <c r="EA27">
        <v>40910.699999999997</v>
      </c>
      <c r="EB27">
        <v>43207.5</v>
      </c>
      <c r="EC27">
        <v>2.3561700000000001</v>
      </c>
      <c r="ED27">
        <v>2.0565000000000002</v>
      </c>
      <c r="EE27">
        <v>0.11017200000000001</v>
      </c>
      <c r="EF27">
        <v>0</v>
      </c>
      <c r="EG27">
        <v>14.187900000000001</v>
      </c>
      <c r="EH27">
        <v>999.9</v>
      </c>
      <c r="EI27">
        <v>49.267000000000003</v>
      </c>
      <c r="EJ27">
        <v>19.425000000000001</v>
      </c>
      <c r="EK27">
        <v>11.1724</v>
      </c>
      <c r="EL27">
        <v>61.2667</v>
      </c>
      <c r="EM27">
        <v>25.805299999999999</v>
      </c>
      <c r="EN27">
        <v>1</v>
      </c>
      <c r="EO27">
        <v>-0.732576</v>
      </c>
      <c r="EP27">
        <v>1.1259300000000001</v>
      </c>
      <c r="EQ27">
        <v>20.2895</v>
      </c>
      <c r="ER27">
        <v>5.242</v>
      </c>
      <c r="ES27">
        <v>11.8302</v>
      </c>
      <c r="ET27">
        <v>4.9829999999999997</v>
      </c>
      <c r="EU27">
        <v>3.2989999999999999</v>
      </c>
      <c r="EV27">
        <v>5062.5</v>
      </c>
      <c r="EW27">
        <v>191.9</v>
      </c>
      <c r="EX27">
        <v>9999</v>
      </c>
      <c r="EY27">
        <v>74.7</v>
      </c>
      <c r="EZ27">
        <v>1.87317</v>
      </c>
      <c r="FA27">
        <v>1.8788100000000001</v>
      </c>
      <c r="FB27">
        <v>1.8791199999999999</v>
      </c>
      <c r="FC27">
        <v>1.8797299999999999</v>
      </c>
      <c r="FD27">
        <v>1.8774299999999999</v>
      </c>
      <c r="FE27">
        <v>1.87676</v>
      </c>
      <c r="FF27">
        <v>1.8772500000000001</v>
      </c>
      <c r="FG27">
        <v>1.8748400000000001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-4.9649999999999999</v>
      </c>
      <c r="FV27">
        <v>-0.20069999999999999</v>
      </c>
      <c r="FW27">
        <v>-4.9655800898700697</v>
      </c>
      <c r="FX27">
        <v>1.4527828764109799E-4</v>
      </c>
      <c r="FY27">
        <v>-4.3579519040863002E-7</v>
      </c>
      <c r="FZ27">
        <v>2.0799061152897499E-10</v>
      </c>
      <c r="GA27">
        <v>-0.20074600000000101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10.7</v>
      </c>
      <c r="GJ27">
        <v>10.6</v>
      </c>
      <c r="GK27">
        <v>1.0498000000000001</v>
      </c>
      <c r="GL27">
        <v>2.4939</v>
      </c>
      <c r="GM27">
        <v>1.54541</v>
      </c>
      <c r="GN27">
        <v>2.3071299999999999</v>
      </c>
      <c r="GO27">
        <v>1.5979000000000001</v>
      </c>
      <c r="GP27">
        <v>2.3986800000000001</v>
      </c>
      <c r="GQ27">
        <v>22.909099999999999</v>
      </c>
      <c r="GR27">
        <v>14.245900000000001</v>
      </c>
      <c r="GS27">
        <v>18</v>
      </c>
      <c r="GT27">
        <v>623.66800000000001</v>
      </c>
      <c r="GU27">
        <v>412.68</v>
      </c>
      <c r="GV27">
        <v>15.3308</v>
      </c>
      <c r="GW27">
        <v>16.8886</v>
      </c>
      <c r="GX27">
        <v>30.000299999999999</v>
      </c>
      <c r="GY27">
        <v>17.0136</v>
      </c>
      <c r="GZ27">
        <v>16.9816</v>
      </c>
      <c r="HA27">
        <v>21.081900000000001</v>
      </c>
      <c r="HB27">
        <v>20</v>
      </c>
      <c r="HC27">
        <v>-30</v>
      </c>
      <c r="HD27">
        <v>15.3012</v>
      </c>
      <c r="HE27">
        <v>410.97899999999998</v>
      </c>
      <c r="HF27">
        <v>0</v>
      </c>
      <c r="HG27">
        <v>101.523</v>
      </c>
      <c r="HH27">
        <v>100.206</v>
      </c>
    </row>
    <row r="28" spans="1:216" x14ac:dyDescent="0.2">
      <c r="A28">
        <v>10</v>
      </c>
      <c r="B28">
        <v>1689890375</v>
      </c>
      <c r="C28">
        <v>549.90000009536698</v>
      </c>
      <c r="D28" t="s">
        <v>374</v>
      </c>
      <c r="E28" t="s">
        <v>375</v>
      </c>
      <c r="F28" t="s">
        <v>348</v>
      </c>
      <c r="G28" t="s">
        <v>397</v>
      </c>
      <c r="H28" t="s">
        <v>349</v>
      </c>
      <c r="I28" t="s">
        <v>350</v>
      </c>
      <c r="J28" t="s">
        <v>351</v>
      </c>
      <c r="K28" t="s">
        <v>352</v>
      </c>
      <c r="L28">
        <v>1689890375</v>
      </c>
      <c r="M28">
        <f t="shared" si="0"/>
        <v>1.5274466277124862E-3</v>
      </c>
      <c r="N28">
        <f t="shared" si="1"/>
        <v>1.5274466277124861</v>
      </c>
      <c r="O28">
        <f t="shared" si="2"/>
        <v>7.6034848712633929</v>
      </c>
      <c r="P28">
        <f t="shared" si="3"/>
        <v>400.04399999999998</v>
      </c>
      <c r="Q28">
        <f t="shared" si="4"/>
        <v>337.69703684996534</v>
      </c>
      <c r="R28">
        <f t="shared" si="5"/>
        <v>33.754613355207852</v>
      </c>
      <c r="S28">
        <f t="shared" si="6"/>
        <v>39.986523633815999</v>
      </c>
      <c r="T28">
        <f t="shared" si="7"/>
        <v>0.21694391255666123</v>
      </c>
      <c r="U28">
        <f t="shared" si="8"/>
        <v>2.9316017201834148</v>
      </c>
      <c r="V28">
        <f t="shared" si="9"/>
        <v>0.20840329128535862</v>
      </c>
      <c r="W28">
        <f t="shared" si="10"/>
        <v>0.13099138254803108</v>
      </c>
      <c r="X28">
        <f t="shared" si="11"/>
        <v>41.377079616711292</v>
      </c>
      <c r="Y28">
        <f t="shared" si="12"/>
        <v>16.730038092011853</v>
      </c>
      <c r="Z28">
        <f t="shared" si="13"/>
        <v>15.935600000000001</v>
      </c>
      <c r="AA28">
        <f t="shared" si="14"/>
        <v>1.8172078685571673</v>
      </c>
      <c r="AB28">
        <f t="shared" si="15"/>
        <v>56.740397673717638</v>
      </c>
      <c r="AC28">
        <f t="shared" si="16"/>
        <v>1.0952803442178001</v>
      </c>
      <c r="AD28">
        <f t="shared" si="17"/>
        <v>1.9303360376783858</v>
      </c>
      <c r="AE28">
        <f t="shared" si="18"/>
        <v>0.72192752433936724</v>
      </c>
      <c r="AF28">
        <f t="shared" si="19"/>
        <v>-67.360396282120647</v>
      </c>
      <c r="AG28">
        <f t="shared" si="20"/>
        <v>149.92481842488775</v>
      </c>
      <c r="AH28">
        <f t="shared" si="21"/>
        <v>9.9088005661043255</v>
      </c>
      <c r="AI28">
        <f t="shared" si="22"/>
        <v>133.85030232558273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54780.50605959259</v>
      </c>
      <c r="AO28">
        <f t="shared" si="26"/>
        <v>250.18899999999999</v>
      </c>
      <c r="AP28">
        <f t="shared" si="27"/>
        <v>210.90845700347734</v>
      </c>
      <c r="AQ28">
        <f t="shared" si="28"/>
        <v>0.84299652264279146</v>
      </c>
      <c r="AR28">
        <f t="shared" si="29"/>
        <v>0.16538328870058752</v>
      </c>
      <c r="AS28">
        <v>1689890375</v>
      </c>
      <c r="AT28">
        <v>400.04399999999998</v>
      </c>
      <c r="AU28">
        <v>408.255</v>
      </c>
      <c r="AV28">
        <v>10.957700000000001</v>
      </c>
      <c r="AW28">
        <v>9.4476399999999998</v>
      </c>
      <c r="AX28">
        <v>405.00900000000001</v>
      </c>
      <c r="AY28">
        <v>11.1585</v>
      </c>
      <c r="AZ28">
        <v>600.25800000000004</v>
      </c>
      <c r="BA28">
        <v>99.855400000000003</v>
      </c>
      <c r="BB28">
        <v>9.9914000000000003E-2</v>
      </c>
      <c r="BC28">
        <v>16.8842</v>
      </c>
      <c r="BD28">
        <v>15.935600000000001</v>
      </c>
      <c r="BE28">
        <v>999.9</v>
      </c>
      <c r="BF28">
        <v>0</v>
      </c>
      <c r="BG28">
        <v>0</v>
      </c>
      <c r="BH28">
        <v>10026.200000000001</v>
      </c>
      <c r="BI28">
        <v>0</v>
      </c>
      <c r="BJ28">
        <v>46.164999999999999</v>
      </c>
      <c r="BK28">
        <v>-8.2102400000000006</v>
      </c>
      <c r="BL28">
        <v>404.47699999999998</v>
      </c>
      <c r="BM28">
        <v>412.14800000000002</v>
      </c>
      <c r="BN28">
        <v>1.5101</v>
      </c>
      <c r="BO28">
        <v>408.255</v>
      </c>
      <c r="BP28">
        <v>9.4476399999999998</v>
      </c>
      <c r="BQ28">
        <v>1.09419</v>
      </c>
      <c r="BR28">
        <v>0.94339700000000004</v>
      </c>
      <c r="BS28">
        <v>8.2348300000000005</v>
      </c>
      <c r="BT28">
        <v>6.0703300000000002</v>
      </c>
      <c r="BU28">
        <v>250.18899999999999</v>
      </c>
      <c r="BV28">
        <v>0.90012000000000003</v>
      </c>
      <c r="BW28">
        <v>9.9879599999999999E-2</v>
      </c>
      <c r="BX28">
        <v>0</v>
      </c>
      <c r="BY28">
        <v>2.5341</v>
      </c>
      <c r="BZ28">
        <v>0</v>
      </c>
      <c r="CA28">
        <v>2194.37</v>
      </c>
      <c r="CB28">
        <v>2390.71</v>
      </c>
      <c r="CC28">
        <v>35.875</v>
      </c>
      <c r="CD28">
        <v>39.811999999999998</v>
      </c>
      <c r="CE28">
        <v>38.686999999999998</v>
      </c>
      <c r="CF28">
        <v>38.25</v>
      </c>
      <c r="CG28">
        <v>35.811999999999998</v>
      </c>
      <c r="CH28">
        <v>225.2</v>
      </c>
      <c r="CI28">
        <v>24.99</v>
      </c>
      <c r="CJ28">
        <v>0</v>
      </c>
      <c r="CK28">
        <v>1689890380.5999999</v>
      </c>
      <c r="CL28">
        <v>0</v>
      </c>
      <c r="CM28">
        <v>1689889678.0999999</v>
      </c>
      <c r="CN28" t="s">
        <v>353</v>
      </c>
      <c r="CO28">
        <v>1689889674.0999999</v>
      </c>
      <c r="CP28">
        <v>1689889678.0999999</v>
      </c>
      <c r="CQ28">
        <v>25</v>
      </c>
      <c r="CR28">
        <v>-6.2E-2</v>
      </c>
      <c r="CS28">
        <v>0</v>
      </c>
      <c r="CT28">
        <v>-4.9660000000000002</v>
      </c>
      <c r="CU28">
        <v>-0.20100000000000001</v>
      </c>
      <c r="CV28">
        <v>417</v>
      </c>
      <c r="CW28">
        <v>9</v>
      </c>
      <c r="CX28">
        <v>0.12</v>
      </c>
      <c r="CY28">
        <v>0.04</v>
      </c>
      <c r="CZ28">
        <v>7.4789893659019597</v>
      </c>
      <c r="DA28">
        <v>0.49987128914281898</v>
      </c>
      <c r="DB28">
        <v>5.8605734472636201E-2</v>
      </c>
      <c r="DC28">
        <v>1</v>
      </c>
      <c r="DD28">
        <v>408.28975000000003</v>
      </c>
      <c r="DE28">
        <v>-0.31312781954931601</v>
      </c>
      <c r="DF28">
        <v>5.1554703956092199E-2</v>
      </c>
      <c r="DG28">
        <v>-1</v>
      </c>
      <c r="DH28">
        <v>249.98335</v>
      </c>
      <c r="DI28">
        <v>3.42647944004549E-2</v>
      </c>
      <c r="DJ28">
        <v>0.154487952604725</v>
      </c>
      <c r="DK28">
        <v>1</v>
      </c>
      <c r="DL28">
        <v>2</v>
      </c>
      <c r="DM28">
        <v>2</v>
      </c>
      <c r="DN28" t="s">
        <v>354</v>
      </c>
      <c r="DO28">
        <v>3.1632500000000001</v>
      </c>
      <c r="DP28">
        <v>2.83196</v>
      </c>
      <c r="DQ28">
        <v>9.6386399999999997E-2</v>
      </c>
      <c r="DR28">
        <v>9.7298599999999999E-2</v>
      </c>
      <c r="DS28">
        <v>6.92083E-2</v>
      </c>
      <c r="DT28">
        <v>6.1395400000000003E-2</v>
      </c>
      <c r="DU28">
        <v>29050.9</v>
      </c>
      <c r="DV28">
        <v>30241.1</v>
      </c>
      <c r="DW28">
        <v>29836.3</v>
      </c>
      <c r="DX28">
        <v>31197.8</v>
      </c>
      <c r="DY28">
        <v>36361.199999999997</v>
      </c>
      <c r="DZ28">
        <v>38329.5</v>
      </c>
      <c r="EA28">
        <v>40912.1</v>
      </c>
      <c r="EB28">
        <v>43209.4</v>
      </c>
      <c r="EC28">
        <v>2.3565999999999998</v>
      </c>
      <c r="ED28">
        <v>2.0566</v>
      </c>
      <c r="EE28">
        <v>0.105485</v>
      </c>
      <c r="EF28">
        <v>0</v>
      </c>
      <c r="EG28">
        <v>14.1761</v>
      </c>
      <c r="EH28">
        <v>999.9</v>
      </c>
      <c r="EI28">
        <v>49.304000000000002</v>
      </c>
      <c r="EJ28">
        <v>19.454999999999998</v>
      </c>
      <c r="EK28">
        <v>11.200799999999999</v>
      </c>
      <c r="EL28">
        <v>61.286700000000003</v>
      </c>
      <c r="EM28">
        <v>25.697099999999999</v>
      </c>
      <c r="EN28">
        <v>1</v>
      </c>
      <c r="EO28">
        <v>-0.73655199999999998</v>
      </c>
      <c r="EP28">
        <v>-0.390482</v>
      </c>
      <c r="EQ28">
        <v>20.294799999999999</v>
      </c>
      <c r="ER28">
        <v>5.2461900000000004</v>
      </c>
      <c r="ES28">
        <v>11.8302</v>
      </c>
      <c r="ET28">
        <v>4.9829999999999997</v>
      </c>
      <c r="EU28">
        <v>3.2989999999999999</v>
      </c>
      <c r="EV28">
        <v>5064</v>
      </c>
      <c r="EW28">
        <v>191.9</v>
      </c>
      <c r="EX28">
        <v>9999</v>
      </c>
      <c r="EY28">
        <v>74.7</v>
      </c>
      <c r="EZ28">
        <v>1.87317</v>
      </c>
      <c r="FA28">
        <v>1.8788400000000001</v>
      </c>
      <c r="FB28">
        <v>1.8791199999999999</v>
      </c>
      <c r="FC28">
        <v>1.8797299999999999</v>
      </c>
      <c r="FD28">
        <v>1.87744</v>
      </c>
      <c r="FE28">
        <v>1.8768</v>
      </c>
      <c r="FF28">
        <v>1.8772899999999999</v>
      </c>
      <c r="FG28">
        <v>1.8748499999999999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-4.9649999999999999</v>
      </c>
      <c r="FV28">
        <v>-0.20080000000000001</v>
      </c>
      <c r="FW28">
        <v>-4.9655800898700697</v>
      </c>
      <c r="FX28">
        <v>1.4527828764109799E-4</v>
      </c>
      <c r="FY28">
        <v>-4.3579519040863002E-7</v>
      </c>
      <c r="FZ28">
        <v>2.0799061152897499E-10</v>
      </c>
      <c r="GA28">
        <v>-0.20074600000000101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11.7</v>
      </c>
      <c r="GJ28">
        <v>11.6</v>
      </c>
      <c r="GK28">
        <v>1.0449200000000001</v>
      </c>
      <c r="GL28">
        <v>2.49146</v>
      </c>
      <c r="GM28">
        <v>1.54541</v>
      </c>
      <c r="GN28">
        <v>2.3059099999999999</v>
      </c>
      <c r="GO28">
        <v>1.5979000000000001</v>
      </c>
      <c r="GP28">
        <v>2.4096700000000002</v>
      </c>
      <c r="GQ28">
        <v>22.909099999999999</v>
      </c>
      <c r="GR28">
        <v>14.245900000000001</v>
      </c>
      <c r="GS28">
        <v>18</v>
      </c>
      <c r="GT28">
        <v>623.78399999999999</v>
      </c>
      <c r="GU28">
        <v>412.61099999999999</v>
      </c>
      <c r="GV28">
        <v>15.941000000000001</v>
      </c>
      <c r="GW28">
        <v>16.866099999999999</v>
      </c>
      <c r="GX28">
        <v>29.9999</v>
      </c>
      <c r="GY28">
        <v>17.000299999999999</v>
      </c>
      <c r="GZ28">
        <v>16.9682</v>
      </c>
      <c r="HA28">
        <v>20.976299999999998</v>
      </c>
      <c r="HB28">
        <v>20</v>
      </c>
      <c r="HC28">
        <v>-30</v>
      </c>
      <c r="HD28">
        <v>15.9481</v>
      </c>
      <c r="HE28">
        <v>408.23200000000003</v>
      </c>
      <c r="HF28">
        <v>0</v>
      </c>
      <c r="HG28">
        <v>101.527</v>
      </c>
      <c r="HH28">
        <v>100.21</v>
      </c>
    </row>
    <row r="29" spans="1:216" x14ac:dyDescent="0.2">
      <c r="A29">
        <v>11</v>
      </c>
      <c r="B29">
        <v>1689890436</v>
      </c>
      <c r="C29">
        <v>610.90000009536698</v>
      </c>
      <c r="D29" t="s">
        <v>376</v>
      </c>
      <c r="E29" t="s">
        <v>377</v>
      </c>
      <c r="F29" t="s">
        <v>348</v>
      </c>
      <c r="G29" t="s">
        <v>397</v>
      </c>
      <c r="H29" t="s">
        <v>349</v>
      </c>
      <c r="I29" t="s">
        <v>350</v>
      </c>
      <c r="J29" t="s">
        <v>351</v>
      </c>
      <c r="K29" t="s">
        <v>352</v>
      </c>
      <c r="L29">
        <v>1689890436</v>
      </c>
      <c r="M29">
        <f t="shared" si="0"/>
        <v>1.5197150087184867E-3</v>
      </c>
      <c r="N29">
        <f t="shared" si="1"/>
        <v>1.5197150087184867</v>
      </c>
      <c r="O29">
        <f t="shared" si="2"/>
        <v>6.0200212516171216</v>
      </c>
      <c r="P29">
        <f t="shared" si="3"/>
        <v>400.053</v>
      </c>
      <c r="Q29">
        <f t="shared" si="4"/>
        <v>348.9145726176572</v>
      </c>
      <c r="R29">
        <f t="shared" si="5"/>
        <v>34.875393583756981</v>
      </c>
      <c r="S29">
        <f t="shared" si="6"/>
        <v>39.986881959933001</v>
      </c>
      <c r="T29">
        <f t="shared" si="7"/>
        <v>0.2132707624731538</v>
      </c>
      <c r="U29">
        <f t="shared" si="8"/>
        <v>2.9326813208636926</v>
      </c>
      <c r="V29">
        <f t="shared" si="9"/>
        <v>0.20501389389280145</v>
      </c>
      <c r="W29">
        <f t="shared" si="10"/>
        <v>0.12884889542902705</v>
      </c>
      <c r="X29">
        <f t="shared" si="11"/>
        <v>29.771382386461859</v>
      </c>
      <c r="Y29">
        <f t="shared" si="12"/>
        <v>16.774695330969543</v>
      </c>
      <c r="Z29">
        <f t="shared" si="13"/>
        <v>16.001100000000001</v>
      </c>
      <c r="AA29">
        <f t="shared" si="14"/>
        <v>1.8248277402899342</v>
      </c>
      <c r="AB29">
        <f t="shared" si="15"/>
        <v>56.312000927896577</v>
      </c>
      <c r="AC29">
        <f t="shared" si="16"/>
        <v>1.0947157716642</v>
      </c>
      <c r="AD29">
        <f t="shared" si="17"/>
        <v>1.9440185992785159</v>
      </c>
      <c r="AE29">
        <f t="shared" si="18"/>
        <v>0.73011196862573424</v>
      </c>
      <c r="AF29">
        <f t="shared" si="19"/>
        <v>-67.019431884485257</v>
      </c>
      <c r="AG29">
        <f t="shared" si="20"/>
        <v>157.23712843586597</v>
      </c>
      <c r="AH29">
        <f t="shared" si="21"/>
        <v>10.397788956127515</v>
      </c>
      <c r="AI29">
        <f t="shared" si="22"/>
        <v>130.38686789397008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54791.72638438506</v>
      </c>
      <c r="AO29">
        <f t="shared" si="26"/>
        <v>180.011</v>
      </c>
      <c r="AP29">
        <f t="shared" si="27"/>
        <v>151.74894299816677</v>
      </c>
      <c r="AQ29">
        <f t="shared" si="28"/>
        <v>0.8429981667685128</v>
      </c>
      <c r="AR29">
        <f t="shared" si="29"/>
        <v>0.16538646186322981</v>
      </c>
      <c r="AS29">
        <v>1689890436</v>
      </c>
      <c r="AT29">
        <v>400.053</v>
      </c>
      <c r="AU29">
        <v>406.67899999999997</v>
      </c>
      <c r="AV29">
        <v>10.952199999999999</v>
      </c>
      <c r="AW29">
        <v>9.4495799999999992</v>
      </c>
      <c r="AX29">
        <v>405.017</v>
      </c>
      <c r="AY29">
        <v>11.152900000000001</v>
      </c>
      <c r="AZ29">
        <v>600.17999999999995</v>
      </c>
      <c r="BA29">
        <v>99.854100000000003</v>
      </c>
      <c r="BB29">
        <v>9.9861000000000005E-2</v>
      </c>
      <c r="BC29">
        <v>16.9956</v>
      </c>
      <c r="BD29">
        <v>16.001100000000001</v>
      </c>
      <c r="BE29">
        <v>999.9</v>
      </c>
      <c r="BF29">
        <v>0</v>
      </c>
      <c r="BG29">
        <v>0</v>
      </c>
      <c r="BH29">
        <v>10032.5</v>
      </c>
      <c r="BI29">
        <v>0</v>
      </c>
      <c r="BJ29">
        <v>46.551299999999998</v>
      </c>
      <c r="BK29">
        <v>-6.6258900000000001</v>
      </c>
      <c r="BL29">
        <v>404.483</v>
      </c>
      <c r="BM29">
        <v>410.55799999999999</v>
      </c>
      <c r="BN29">
        <v>1.50261</v>
      </c>
      <c r="BO29">
        <v>406.67899999999997</v>
      </c>
      <c r="BP29">
        <v>9.4495799999999992</v>
      </c>
      <c r="BQ29">
        <v>1.09362</v>
      </c>
      <c r="BR29">
        <v>0.94357899999999995</v>
      </c>
      <c r="BS29">
        <v>8.2271999999999998</v>
      </c>
      <c r="BT29">
        <v>6.0731200000000003</v>
      </c>
      <c r="BU29">
        <v>180.011</v>
      </c>
      <c r="BV29">
        <v>0.900038</v>
      </c>
      <c r="BW29">
        <v>9.9961599999999998E-2</v>
      </c>
      <c r="BX29">
        <v>0</v>
      </c>
      <c r="BY29">
        <v>2.4689000000000001</v>
      </c>
      <c r="BZ29">
        <v>0</v>
      </c>
      <c r="CA29">
        <v>1666.79</v>
      </c>
      <c r="CB29">
        <v>1720.09</v>
      </c>
      <c r="CC29">
        <v>35.375</v>
      </c>
      <c r="CD29">
        <v>39.5</v>
      </c>
      <c r="CE29">
        <v>38.25</v>
      </c>
      <c r="CF29">
        <v>38</v>
      </c>
      <c r="CG29">
        <v>35.436999999999998</v>
      </c>
      <c r="CH29">
        <v>162.02000000000001</v>
      </c>
      <c r="CI29">
        <v>17.989999999999998</v>
      </c>
      <c r="CJ29">
        <v>0</v>
      </c>
      <c r="CK29">
        <v>1689890441.2</v>
      </c>
      <c r="CL29">
        <v>0</v>
      </c>
      <c r="CM29">
        <v>1689889678.0999999</v>
      </c>
      <c r="CN29" t="s">
        <v>353</v>
      </c>
      <c r="CO29">
        <v>1689889674.0999999</v>
      </c>
      <c r="CP29">
        <v>1689889678.0999999</v>
      </c>
      <c r="CQ29">
        <v>25</v>
      </c>
      <c r="CR29">
        <v>-6.2E-2</v>
      </c>
      <c r="CS29">
        <v>0</v>
      </c>
      <c r="CT29">
        <v>-4.9660000000000002</v>
      </c>
      <c r="CU29">
        <v>-0.20100000000000001</v>
      </c>
      <c r="CV29">
        <v>417</v>
      </c>
      <c r="CW29">
        <v>9</v>
      </c>
      <c r="CX29">
        <v>0.12</v>
      </c>
      <c r="CY29">
        <v>0.04</v>
      </c>
      <c r="CZ29">
        <v>5.8521087964757896</v>
      </c>
      <c r="DA29">
        <v>0.39973838426285802</v>
      </c>
      <c r="DB29">
        <v>5.0439333459671498E-2</v>
      </c>
      <c r="DC29">
        <v>1</v>
      </c>
      <c r="DD29">
        <v>406.58885714285702</v>
      </c>
      <c r="DE29">
        <v>-0.22277922077854501</v>
      </c>
      <c r="DF29">
        <v>4.3027439433657701E-2</v>
      </c>
      <c r="DG29">
        <v>-1</v>
      </c>
      <c r="DH29">
        <v>180.01</v>
      </c>
      <c r="DI29">
        <v>2.6723817836677599E-2</v>
      </c>
      <c r="DJ29">
        <v>4.5981362684099402E-3</v>
      </c>
      <c r="DK29">
        <v>1</v>
      </c>
      <c r="DL29">
        <v>2</v>
      </c>
      <c r="DM29">
        <v>2</v>
      </c>
      <c r="DN29" t="s">
        <v>354</v>
      </c>
      <c r="DO29">
        <v>3.1631100000000001</v>
      </c>
      <c r="DP29">
        <v>2.83196</v>
      </c>
      <c r="DQ29">
        <v>9.6391900000000003E-2</v>
      </c>
      <c r="DR29">
        <v>9.7019300000000003E-2</v>
      </c>
      <c r="DS29">
        <v>6.9184700000000002E-2</v>
      </c>
      <c r="DT29">
        <v>6.1407799999999998E-2</v>
      </c>
      <c r="DU29">
        <v>29050.6</v>
      </c>
      <c r="DV29">
        <v>30250.9</v>
      </c>
      <c r="DW29">
        <v>29836</v>
      </c>
      <c r="DX29">
        <v>31198.2</v>
      </c>
      <c r="DY29">
        <v>36361.1</v>
      </c>
      <c r="DZ29">
        <v>38328.400000000001</v>
      </c>
      <c r="EA29">
        <v>40911.1</v>
      </c>
      <c r="EB29">
        <v>43208.800000000003</v>
      </c>
      <c r="EC29">
        <v>2.3567999999999998</v>
      </c>
      <c r="ED29">
        <v>2.05728</v>
      </c>
      <c r="EE29">
        <v>0.107255</v>
      </c>
      <c r="EF29">
        <v>0</v>
      </c>
      <c r="EG29">
        <v>14.212199999999999</v>
      </c>
      <c r="EH29">
        <v>999.9</v>
      </c>
      <c r="EI29">
        <v>49.304000000000002</v>
      </c>
      <c r="EJ29">
        <v>19.454999999999998</v>
      </c>
      <c r="EK29">
        <v>11.2021</v>
      </c>
      <c r="EL29">
        <v>60.5867</v>
      </c>
      <c r="EM29">
        <v>25.973600000000001</v>
      </c>
      <c r="EN29">
        <v>1</v>
      </c>
      <c r="EO29">
        <v>-0.73782000000000003</v>
      </c>
      <c r="EP29">
        <v>0.31109799999999999</v>
      </c>
      <c r="EQ29">
        <v>20.295500000000001</v>
      </c>
      <c r="ER29">
        <v>5.2460399999999998</v>
      </c>
      <c r="ES29">
        <v>11.83</v>
      </c>
      <c r="ET29">
        <v>4.9831000000000003</v>
      </c>
      <c r="EU29">
        <v>3.2989999999999999</v>
      </c>
      <c r="EV29">
        <v>5065.5</v>
      </c>
      <c r="EW29">
        <v>191.9</v>
      </c>
      <c r="EX29">
        <v>9999</v>
      </c>
      <c r="EY29">
        <v>74.8</v>
      </c>
      <c r="EZ29">
        <v>1.87317</v>
      </c>
      <c r="FA29">
        <v>1.8788199999999999</v>
      </c>
      <c r="FB29">
        <v>1.8791199999999999</v>
      </c>
      <c r="FC29">
        <v>1.8797299999999999</v>
      </c>
      <c r="FD29">
        <v>1.87744</v>
      </c>
      <c r="FE29">
        <v>1.8768100000000001</v>
      </c>
      <c r="FF29">
        <v>1.87727</v>
      </c>
      <c r="FG29">
        <v>1.8748499999999999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-4.9640000000000004</v>
      </c>
      <c r="FV29">
        <v>-0.20069999999999999</v>
      </c>
      <c r="FW29">
        <v>-4.9655800898700697</v>
      </c>
      <c r="FX29">
        <v>1.4527828764109799E-4</v>
      </c>
      <c r="FY29">
        <v>-4.3579519040863002E-7</v>
      </c>
      <c r="FZ29">
        <v>2.0799061152897499E-10</v>
      </c>
      <c r="GA29">
        <v>-0.20074600000000101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12.7</v>
      </c>
      <c r="GJ29">
        <v>12.6</v>
      </c>
      <c r="GK29">
        <v>1.0412600000000001</v>
      </c>
      <c r="GL29">
        <v>2.49268</v>
      </c>
      <c r="GM29">
        <v>1.54541</v>
      </c>
      <c r="GN29">
        <v>2.3071299999999999</v>
      </c>
      <c r="GO29">
        <v>1.5979000000000001</v>
      </c>
      <c r="GP29">
        <v>2.3547400000000001</v>
      </c>
      <c r="GQ29">
        <v>22.909099999999999</v>
      </c>
      <c r="GR29">
        <v>14.2371</v>
      </c>
      <c r="GS29">
        <v>18</v>
      </c>
      <c r="GT29">
        <v>623.63800000000003</v>
      </c>
      <c r="GU29">
        <v>412.8</v>
      </c>
      <c r="GV29">
        <v>15.6449</v>
      </c>
      <c r="GW29">
        <v>16.8323</v>
      </c>
      <c r="GX29">
        <v>29.999700000000001</v>
      </c>
      <c r="GY29">
        <v>16.979399999999998</v>
      </c>
      <c r="GZ29">
        <v>16.947700000000001</v>
      </c>
      <c r="HA29">
        <v>20.896000000000001</v>
      </c>
      <c r="HB29">
        <v>20</v>
      </c>
      <c r="HC29">
        <v>-30</v>
      </c>
      <c r="HD29">
        <v>15.6629</v>
      </c>
      <c r="HE29">
        <v>406.46499999999997</v>
      </c>
      <c r="HF29">
        <v>0</v>
      </c>
      <c r="HG29">
        <v>101.52500000000001</v>
      </c>
      <c r="HH29">
        <v>100.21</v>
      </c>
    </row>
    <row r="30" spans="1:216" x14ac:dyDescent="0.2">
      <c r="A30">
        <v>12</v>
      </c>
      <c r="B30">
        <v>1689890497</v>
      </c>
      <c r="C30">
        <v>671.90000009536698</v>
      </c>
      <c r="D30" t="s">
        <v>378</v>
      </c>
      <c r="E30" t="s">
        <v>379</v>
      </c>
      <c r="F30" t="s">
        <v>348</v>
      </c>
      <c r="G30" t="s">
        <v>397</v>
      </c>
      <c r="H30" t="s">
        <v>349</v>
      </c>
      <c r="I30" t="s">
        <v>350</v>
      </c>
      <c r="J30" t="s">
        <v>351</v>
      </c>
      <c r="K30" t="s">
        <v>352</v>
      </c>
      <c r="L30">
        <v>1689890497</v>
      </c>
      <c r="M30">
        <f t="shared" si="0"/>
        <v>1.5196112858198575E-3</v>
      </c>
      <c r="N30">
        <f t="shared" si="1"/>
        <v>1.5196112858198576</v>
      </c>
      <c r="O30">
        <f t="shared" si="2"/>
        <v>4.1294547167692297</v>
      </c>
      <c r="P30">
        <f t="shared" si="3"/>
        <v>400.08</v>
      </c>
      <c r="Q30">
        <f t="shared" si="4"/>
        <v>363.58416009233679</v>
      </c>
      <c r="R30">
        <f t="shared" si="5"/>
        <v>36.342797524468594</v>
      </c>
      <c r="S30">
        <f t="shared" si="6"/>
        <v>39.990813763440002</v>
      </c>
      <c r="T30">
        <f t="shared" si="7"/>
        <v>0.2136355425395185</v>
      </c>
      <c r="U30">
        <f t="shared" si="8"/>
        <v>2.9227580354449016</v>
      </c>
      <c r="V30">
        <f t="shared" si="9"/>
        <v>0.20532404403916921</v>
      </c>
      <c r="W30">
        <f t="shared" si="10"/>
        <v>0.12904733982862909</v>
      </c>
      <c r="X30">
        <f t="shared" si="11"/>
        <v>20.665025612316928</v>
      </c>
      <c r="Y30">
        <f t="shared" si="12"/>
        <v>16.710839427798017</v>
      </c>
      <c r="Z30">
        <f t="shared" si="13"/>
        <v>15.995900000000001</v>
      </c>
      <c r="AA30">
        <f t="shared" si="14"/>
        <v>1.8242217802584655</v>
      </c>
      <c r="AB30">
        <f t="shared" si="15"/>
        <v>56.371077235124204</v>
      </c>
      <c r="AC30">
        <f t="shared" si="16"/>
        <v>1.0952393158553002</v>
      </c>
      <c r="AD30">
        <f t="shared" si="17"/>
        <v>1.9429100339648444</v>
      </c>
      <c r="AE30">
        <f t="shared" si="18"/>
        <v>0.72898246440316528</v>
      </c>
      <c r="AF30">
        <f t="shared" si="19"/>
        <v>-67.014857704655711</v>
      </c>
      <c r="AG30">
        <f t="shared" si="20"/>
        <v>156.10631410668111</v>
      </c>
      <c r="AH30">
        <f t="shared" si="21"/>
        <v>10.35729652971507</v>
      </c>
      <c r="AI30">
        <f t="shared" si="22"/>
        <v>120.1137785440574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54496.937738515</v>
      </c>
      <c r="AO30">
        <f t="shared" si="26"/>
        <v>124.949</v>
      </c>
      <c r="AP30">
        <f t="shared" si="27"/>
        <v>105.33185700120048</v>
      </c>
      <c r="AQ30">
        <f t="shared" si="28"/>
        <v>0.84299879951980794</v>
      </c>
      <c r="AR30">
        <f t="shared" si="29"/>
        <v>0.16538768307322929</v>
      </c>
      <c r="AS30">
        <v>1689890497</v>
      </c>
      <c r="AT30">
        <v>400.08</v>
      </c>
      <c r="AU30">
        <v>404.81599999999997</v>
      </c>
      <c r="AV30">
        <v>10.957100000000001</v>
      </c>
      <c r="AW30">
        <v>9.4545899999999996</v>
      </c>
      <c r="AX30">
        <v>405.04500000000002</v>
      </c>
      <c r="AY30">
        <v>11.1578</v>
      </c>
      <c r="AZ30">
        <v>600.17999999999995</v>
      </c>
      <c r="BA30">
        <v>99.856800000000007</v>
      </c>
      <c r="BB30">
        <v>0.100243</v>
      </c>
      <c r="BC30">
        <v>16.986599999999999</v>
      </c>
      <c r="BD30">
        <v>15.995900000000001</v>
      </c>
      <c r="BE30">
        <v>999.9</v>
      </c>
      <c r="BF30">
        <v>0</v>
      </c>
      <c r="BG30">
        <v>0</v>
      </c>
      <c r="BH30">
        <v>9975.6200000000008</v>
      </c>
      <c r="BI30">
        <v>0</v>
      </c>
      <c r="BJ30">
        <v>45.954700000000003</v>
      </c>
      <c r="BK30">
        <v>-4.7355</v>
      </c>
      <c r="BL30">
        <v>404.51299999999998</v>
      </c>
      <c r="BM30">
        <v>408.68</v>
      </c>
      <c r="BN30">
        <v>1.50251</v>
      </c>
      <c r="BO30">
        <v>404.81599999999997</v>
      </c>
      <c r="BP30">
        <v>9.4545899999999996</v>
      </c>
      <c r="BQ30">
        <v>1.0941399999999999</v>
      </c>
      <c r="BR30">
        <v>0.94410499999999997</v>
      </c>
      <c r="BS30">
        <v>8.2341800000000003</v>
      </c>
      <c r="BT30">
        <v>6.0811700000000002</v>
      </c>
      <c r="BU30">
        <v>124.949</v>
      </c>
      <c r="BV30">
        <v>0.900038</v>
      </c>
      <c r="BW30">
        <v>9.9961599999999998E-2</v>
      </c>
      <c r="BX30">
        <v>0</v>
      </c>
      <c r="BY30">
        <v>2.3851</v>
      </c>
      <c r="BZ30">
        <v>0</v>
      </c>
      <c r="CA30">
        <v>1242.53</v>
      </c>
      <c r="CB30">
        <v>1193.94</v>
      </c>
      <c r="CC30">
        <v>34.811999999999998</v>
      </c>
      <c r="CD30">
        <v>39.186999999999998</v>
      </c>
      <c r="CE30">
        <v>37.811999999999998</v>
      </c>
      <c r="CF30">
        <v>37.686999999999998</v>
      </c>
      <c r="CG30">
        <v>35</v>
      </c>
      <c r="CH30">
        <v>112.46</v>
      </c>
      <c r="CI30">
        <v>12.49</v>
      </c>
      <c r="CJ30">
        <v>0</v>
      </c>
      <c r="CK30">
        <v>1689890502.4000001</v>
      </c>
      <c r="CL30">
        <v>0</v>
      </c>
      <c r="CM30">
        <v>1689889678.0999999</v>
      </c>
      <c r="CN30" t="s">
        <v>353</v>
      </c>
      <c r="CO30">
        <v>1689889674.0999999</v>
      </c>
      <c r="CP30">
        <v>1689889678.0999999</v>
      </c>
      <c r="CQ30">
        <v>25</v>
      </c>
      <c r="CR30">
        <v>-6.2E-2</v>
      </c>
      <c r="CS30">
        <v>0</v>
      </c>
      <c r="CT30">
        <v>-4.9660000000000002</v>
      </c>
      <c r="CU30">
        <v>-0.20100000000000001</v>
      </c>
      <c r="CV30">
        <v>417</v>
      </c>
      <c r="CW30">
        <v>9</v>
      </c>
      <c r="CX30">
        <v>0.12</v>
      </c>
      <c r="CY30">
        <v>0.04</v>
      </c>
      <c r="CZ30">
        <v>4.0765246563133797</v>
      </c>
      <c r="DA30">
        <v>1.8443046475506299E-2</v>
      </c>
      <c r="DB30">
        <v>1.4954390028431901E-2</v>
      </c>
      <c r="DC30">
        <v>1</v>
      </c>
      <c r="DD30">
        <v>404.84140000000002</v>
      </c>
      <c r="DE30">
        <v>-0.49380451127860697</v>
      </c>
      <c r="DF30">
        <v>4.9655211206880302E-2</v>
      </c>
      <c r="DG30">
        <v>-1</v>
      </c>
      <c r="DH30">
        <v>125.008</v>
      </c>
      <c r="DI30">
        <v>0.13012273914862801</v>
      </c>
      <c r="DJ30">
        <v>0.115133049328242</v>
      </c>
      <c r="DK30">
        <v>1</v>
      </c>
      <c r="DL30">
        <v>2</v>
      </c>
      <c r="DM30">
        <v>2</v>
      </c>
      <c r="DN30" t="s">
        <v>354</v>
      </c>
      <c r="DO30">
        <v>3.1631300000000002</v>
      </c>
      <c r="DP30">
        <v>2.8318500000000002</v>
      </c>
      <c r="DQ30">
        <v>9.6406400000000003E-2</v>
      </c>
      <c r="DR30">
        <v>9.6693000000000001E-2</v>
      </c>
      <c r="DS30">
        <v>6.9215200000000004E-2</v>
      </c>
      <c r="DT30">
        <v>6.1439100000000003E-2</v>
      </c>
      <c r="DU30">
        <v>29053.5</v>
      </c>
      <c r="DV30">
        <v>30265.5</v>
      </c>
      <c r="DW30">
        <v>29839.3</v>
      </c>
      <c r="DX30">
        <v>31201.7</v>
      </c>
      <c r="DY30">
        <v>36363.9</v>
      </c>
      <c r="DZ30">
        <v>38331.5</v>
      </c>
      <c r="EA30">
        <v>40915.599999999999</v>
      </c>
      <c r="EB30">
        <v>43213.9</v>
      </c>
      <c r="EC30">
        <v>2.3574199999999998</v>
      </c>
      <c r="ED30">
        <v>2.05783</v>
      </c>
      <c r="EE30">
        <v>0.105463</v>
      </c>
      <c r="EF30">
        <v>0</v>
      </c>
      <c r="EG30">
        <v>14.237</v>
      </c>
      <c r="EH30">
        <v>999.9</v>
      </c>
      <c r="EI30">
        <v>49.329000000000001</v>
      </c>
      <c r="EJ30">
        <v>19.465</v>
      </c>
      <c r="EK30">
        <v>11.2128</v>
      </c>
      <c r="EL30">
        <v>61.386699999999998</v>
      </c>
      <c r="EM30">
        <v>26.197900000000001</v>
      </c>
      <c r="EN30">
        <v>1</v>
      </c>
      <c r="EO30">
        <v>-0.74149399999999999</v>
      </c>
      <c r="EP30">
        <v>-0.197936</v>
      </c>
      <c r="EQ30">
        <v>20.296500000000002</v>
      </c>
      <c r="ER30">
        <v>5.2415500000000002</v>
      </c>
      <c r="ES30">
        <v>11.8301</v>
      </c>
      <c r="ET30">
        <v>4.9831500000000002</v>
      </c>
      <c r="EU30">
        <v>3.2989999999999999</v>
      </c>
      <c r="EV30">
        <v>5066.7</v>
      </c>
      <c r="EW30">
        <v>191.9</v>
      </c>
      <c r="EX30">
        <v>9999</v>
      </c>
      <c r="EY30">
        <v>74.8</v>
      </c>
      <c r="EZ30">
        <v>1.87317</v>
      </c>
      <c r="FA30">
        <v>1.8788100000000001</v>
      </c>
      <c r="FB30">
        <v>1.8791199999999999</v>
      </c>
      <c r="FC30">
        <v>1.8797299999999999</v>
      </c>
      <c r="FD30">
        <v>1.8774299999999999</v>
      </c>
      <c r="FE30">
        <v>1.8767499999999999</v>
      </c>
      <c r="FF30">
        <v>1.8772599999999999</v>
      </c>
      <c r="FG30">
        <v>1.8748199999999999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-4.9649999999999999</v>
      </c>
      <c r="FV30">
        <v>-0.20069999999999999</v>
      </c>
      <c r="FW30">
        <v>-4.9655800898700697</v>
      </c>
      <c r="FX30">
        <v>1.4527828764109799E-4</v>
      </c>
      <c r="FY30">
        <v>-4.3579519040863002E-7</v>
      </c>
      <c r="FZ30">
        <v>2.0799061152897499E-10</v>
      </c>
      <c r="GA30">
        <v>-0.20074600000000101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13.7</v>
      </c>
      <c r="GJ30">
        <v>13.6</v>
      </c>
      <c r="GK30">
        <v>1.0376000000000001</v>
      </c>
      <c r="GL30">
        <v>2.50732</v>
      </c>
      <c r="GM30">
        <v>1.54541</v>
      </c>
      <c r="GN30">
        <v>2.3059099999999999</v>
      </c>
      <c r="GO30">
        <v>1.5979000000000001</v>
      </c>
      <c r="GP30">
        <v>2.2485400000000002</v>
      </c>
      <c r="GQ30">
        <v>22.909099999999999</v>
      </c>
      <c r="GR30">
        <v>14.2196</v>
      </c>
      <c r="GS30">
        <v>18</v>
      </c>
      <c r="GT30">
        <v>623.697</v>
      </c>
      <c r="GU30">
        <v>412.86399999999998</v>
      </c>
      <c r="GV30">
        <v>16.0395</v>
      </c>
      <c r="GW30">
        <v>16.795500000000001</v>
      </c>
      <c r="GX30">
        <v>29.9999</v>
      </c>
      <c r="GY30">
        <v>16.951599999999999</v>
      </c>
      <c r="GZ30">
        <v>16.921500000000002</v>
      </c>
      <c r="HA30">
        <v>20.8262</v>
      </c>
      <c r="HB30">
        <v>20</v>
      </c>
      <c r="HC30">
        <v>-30</v>
      </c>
      <c r="HD30">
        <v>16.0441</v>
      </c>
      <c r="HE30">
        <v>404.8</v>
      </c>
      <c r="HF30">
        <v>0</v>
      </c>
      <c r="HG30">
        <v>101.536</v>
      </c>
      <c r="HH30">
        <v>100.22199999999999</v>
      </c>
    </row>
    <row r="31" spans="1:216" x14ac:dyDescent="0.2">
      <c r="A31">
        <v>13</v>
      </c>
      <c r="B31">
        <v>1689890558</v>
      </c>
      <c r="C31">
        <v>732.90000009536698</v>
      </c>
      <c r="D31" t="s">
        <v>380</v>
      </c>
      <c r="E31" t="s">
        <v>381</v>
      </c>
      <c r="F31" t="s">
        <v>348</v>
      </c>
      <c r="G31" t="s">
        <v>397</v>
      </c>
      <c r="H31" t="s">
        <v>349</v>
      </c>
      <c r="I31" t="s">
        <v>350</v>
      </c>
      <c r="J31" t="s">
        <v>351</v>
      </c>
      <c r="K31" t="s">
        <v>352</v>
      </c>
      <c r="L31">
        <v>1689890558</v>
      </c>
      <c r="M31">
        <f t="shared" si="0"/>
        <v>1.5109366283553968E-3</v>
      </c>
      <c r="N31">
        <f t="shared" si="1"/>
        <v>1.5109366283553969</v>
      </c>
      <c r="O31">
        <f t="shared" si="2"/>
        <v>3.1375844865932154</v>
      </c>
      <c r="P31">
        <f t="shared" si="3"/>
        <v>400.14100000000002</v>
      </c>
      <c r="Q31">
        <f t="shared" si="4"/>
        <v>371.07192180150719</v>
      </c>
      <c r="R31">
        <f t="shared" si="5"/>
        <v>37.09107686055161</v>
      </c>
      <c r="S31">
        <f t="shared" si="6"/>
        <v>39.996722236496907</v>
      </c>
      <c r="T31">
        <f t="shared" si="7"/>
        <v>0.21178256757112679</v>
      </c>
      <c r="U31">
        <f t="shared" si="8"/>
        <v>2.9318556113037886</v>
      </c>
      <c r="V31">
        <f t="shared" si="9"/>
        <v>0.20363596381877458</v>
      </c>
      <c r="W31">
        <f t="shared" si="10"/>
        <v>0.12797830695200835</v>
      </c>
      <c r="X31">
        <f t="shared" si="11"/>
        <v>16.562336291431993</v>
      </c>
      <c r="Y31">
        <f t="shared" si="12"/>
        <v>16.70667631290873</v>
      </c>
      <c r="Z31">
        <f t="shared" si="13"/>
        <v>16.0077</v>
      </c>
      <c r="AA31">
        <f t="shared" si="14"/>
        <v>1.8255970979462497</v>
      </c>
      <c r="AB31">
        <f t="shared" si="15"/>
        <v>56.286112929236999</v>
      </c>
      <c r="AC31">
        <f t="shared" si="16"/>
        <v>1.0947743427822503</v>
      </c>
      <c r="AD31">
        <f t="shared" si="17"/>
        <v>1.9450167826628968</v>
      </c>
      <c r="AE31">
        <f t="shared" si="18"/>
        <v>0.73082275516399942</v>
      </c>
      <c r="AF31">
        <f t="shared" si="19"/>
        <v>-66.632305310473001</v>
      </c>
      <c r="AG31">
        <f t="shared" si="20"/>
        <v>157.42995091774324</v>
      </c>
      <c r="AH31">
        <f t="shared" si="21"/>
        <v>10.414265162025504</v>
      </c>
      <c r="AI31">
        <f t="shared" si="22"/>
        <v>117.77424706072773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54765.560796952355</v>
      </c>
      <c r="AO31">
        <f t="shared" si="26"/>
        <v>100.146</v>
      </c>
      <c r="AP31">
        <f t="shared" si="27"/>
        <v>84.422657974835232</v>
      </c>
      <c r="AQ31">
        <f t="shared" si="28"/>
        <v>0.84299580587177947</v>
      </c>
      <c r="AR31">
        <f t="shared" si="29"/>
        <v>0.16538190533253444</v>
      </c>
      <c r="AS31">
        <v>1689890558</v>
      </c>
      <c r="AT31">
        <v>400.14100000000002</v>
      </c>
      <c r="AU31">
        <v>403.88200000000001</v>
      </c>
      <c r="AV31">
        <v>10.952500000000001</v>
      </c>
      <c r="AW31">
        <v>9.4585799999999995</v>
      </c>
      <c r="AX31">
        <v>405.10599999999999</v>
      </c>
      <c r="AY31">
        <v>11.1532</v>
      </c>
      <c r="AZ31">
        <v>600.18799999999999</v>
      </c>
      <c r="BA31">
        <v>99.856899999999996</v>
      </c>
      <c r="BB31">
        <v>9.9670900000000007E-2</v>
      </c>
      <c r="BC31">
        <v>17.003699999999998</v>
      </c>
      <c r="BD31">
        <v>16.0077</v>
      </c>
      <c r="BE31">
        <v>999.9</v>
      </c>
      <c r="BF31">
        <v>0</v>
      </c>
      <c r="BG31">
        <v>0</v>
      </c>
      <c r="BH31">
        <v>10027.5</v>
      </c>
      <c r="BI31">
        <v>0</v>
      </c>
      <c r="BJ31">
        <v>45.532699999999998</v>
      </c>
      <c r="BK31">
        <v>-3.7404500000000001</v>
      </c>
      <c r="BL31">
        <v>404.572</v>
      </c>
      <c r="BM31">
        <v>407.738</v>
      </c>
      <c r="BN31">
        <v>1.4939100000000001</v>
      </c>
      <c r="BO31">
        <v>403.88200000000001</v>
      </c>
      <c r="BP31">
        <v>9.4585799999999995</v>
      </c>
      <c r="BQ31">
        <v>1.09368</v>
      </c>
      <c r="BR31">
        <v>0.94450400000000001</v>
      </c>
      <c r="BS31">
        <v>8.2279999999999998</v>
      </c>
      <c r="BT31">
        <v>6.0872999999999999</v>
      </c>
      <c r="BU31">
        <v>100.146</v>
      </c>
      <c r="BV31">
        <v>0.90010900000000005</v>
      </c>
      <c r="BW31">
        <v>9.9890900000000005E-2</v>
      </c>
      <c r="BX31">
        <v>0</v>
      </c>
      <c r="BY31">
        <v>2.5213999999999999</v>
      </c>
      <c r="BZ31">
        <v>0</v>
      </c>
      <c r="CA31">
        <v>1049.29</v>
      </c>
      <c r="CB31">
        <v>956.952</v>
      </c>
      <c r="CC31">
        <v>34.375</v>
      </c>
      <c r="CD31">
        <v>38.811999999999998</v>
      </c>
      <c r="CE31">
        <v>37.375</v>
      </c>
      <c r="CF31">
        <v>37.375</v>
      </c>
      <c r="CG31">
        <v>34.561999999999998</v>
      </c>
      <c r="CH31">
        <v>90.14</v>
      </c>
      <c r="CI31">
        <v>10</v>
      </c>
      <c r="CJ31">
        <v>0</v>
      </c>
      <c r="CK31">
        <v>1689890563.5999999</v>
      </c>
      <c r="CL31">
        <v>0</v>
      </c>
      <c r="CM31">
        <v>1689889678.0999999</v>
      </c>
      <c r="CN31" t="s">
        <v>353</v>
      </c>
      <c r="CO31">
        <v>1689889674.0999999</v>
      </c>
      <c r="CP31">
        <v>1689889678.0999999</v>
      </c>
      <c r="CQ31">
        <v>25</v>
      </c>
      <c r="CR31">
        <v>-6.2E-2</v>
      </c>
      <c r="CS31">
        <v>0</v>
      </c>
      <c r="CT31">
        <v>-4.9660000000000002</v>
      </c>
      <c r="CU31">
        <v>-0.20100000000000001</v>
      </c>
      <c r="CV31">
        <v>417</v>
      </c>
      <c r="CW31">
        <v>9</v>
      </c>
      <c r="CX31">
        <v>0.12</v>
      </c>
      <c r="CY31">
        <v>0.04</v>
      </c>
      <c r="CZ31">
        <v>3.1989489257063601</v>
      </c>
      <c r="DA31">
        <v>-4.6094258761121401E-2</v>
      </c>
      <c r="DB31">
        <v>2.9156496818245399E-2</v>
      </c>
      <c r="DC31">
        <v>1</v>
      </c>
      <c r="DD31">
        <v>403.896238095238</v>
      </c>
      <c r="DE31">
        <v>-0.273584415584886</v>
      </c>
      <c r="DF31">
        <v>4.4471397722797602E-2</v>
      </c>
      <c r="DG31">
        <v>-1</v>
      </c>
      <c r="DH31">
        <v>99.980985000000004</v>
      </c>
      <c r="DI31">
        <v>-4.7993268189379802E-2</v>
      </c>
      <c r="DJ31">
        <v>0.14763623970760201</v>
      </c>
      <c r="DK31">
        <v>1</v>
      </c>
      <c r="DL31">
        <v>2</v>
      </c>
      <c r="DM31">
        <v>2</v>
      </c>
      <c r="DN31" t="s">
        <v>354</v>
      </c>
      <c r="DO31">
        <v>3.1631800000000001</v>
      </c>
      <c r="DP31">
        <v>2.8317199999999998</v>
      </c>
      <c r="DQ31">
        <v>9.6424599999999999E-2</v>
      </c>
      <c r="DR31">
        <v>9.6531400000000003E-2</v>
      </c>
      <c r="DS31">
        <v>6.9198499999999996E-2</v>
      </c>
      <c r="DT31">
        <v>6.1463900000000002E-2</v>
      </c>
      <c r="DU31">
        <v>29054.6</v>
      </c>
      <c r="DV31">
        <v>30272.400000000001</v>
      </c>
      <c r="DW31">
        <v>29840.9</v>
      </c>
      <c r="DX31">
        <v>31203</v>
      </c>
      <c r="DY31">
        <v>36365.9</v>
      </c>
      <c r="DZ31">
        <v>38332.1</v>
      </c>
      <c r="EA31">
        <v>40917.199999999997</v>
      </c>
      <c r="EB31">
        <v>43215.8</v>
      </c>
      <c r="EC31">
        <v>2.3581799999999999</v>
      </c>
      <c r="ED31">
        <v>2.05823</v>
      </c>
      <c r="EE31">
        <v>0.102922</v>
      </c>
      <c r="EF31">
        <v>0</v>
      </c>
      <c r="EG31">
        <v>14.2912</v>
      </c>
      <c r="EH31">
        <v>999.9</v>
      </c>
      <c r="EI31">
        <v>49.329000000000001</v>
      </c>
      <c r="EJ31">
        <v>19.484999999999999</v>
      </c>
      <c r="EK31">
        <v>11.227</v>
      </c>
      <c r="EL31">
        <v>61.046700000000001</v>
      </c>
      <c r="EM31">
        <v>26.265999999999998</v>
      </c>
      <c r="EN31">
        <v>1</v>
      </c>
      <c r="EO31">
        <v>-0.744062</v>
      </c>
      <c r="EP31">
        <v>6.5302299999999994E-2</v>
      </c>
      <c r="EQ31">
        <v>20.296900000000001</v>
      </c>
      <c r="ER31">
        <v>5.2461900000000004</v>
      </c>
      <c r="ES31">
        <v>11.8302</v>
      </c>
      <c r="ET31">
        <v>4.9819500000000003</v>
      </c>
      <c r="EU31">
        <v>3.2989999999999999</v>
      </c>
      <c r="EV31">
        <v>5068.2</v>
      </c>
      <c r="EW31">
        <v>191.9</v>
      </c>
      <c r="EX31">
        <v>9999</v>
      </c>
      <c r="EY31">
        <v>74.8</v>
      </c>
      <c r="EZ31">
        <v>1.87317</v>
      </c>
      <c r="FA31">
        <v>1.8788199999999999</v>
      </c>
      <c r="FB31">
        <v>1.8791199999999999</v>
      </c>
      <c r="FC31">
        <v>1.8797299999999999</v>
      </c>
      <c r="FD31">
        <v>1.87744</v>
      </c>
      <c r="FE31">
        <v>1.8768199999999999</v>
      </c>
      <c r="FF31">
        <v>1.8772899999999999</v>
      </c>
      <c r="FG31">
        <v>1.8748499999999999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-4.9649999999999999</v>
      </c>
      <c r="FV31">
        <v>-0.20069999999999999</v>
      </c>
      <c r="FW31">
        <v>-4.9655800898700697</v>
      </c>
      <c r="FX31">
        <v>1.4527828764109799E-4</v>
      </c>
      <c r="FY31">
        <v>-4.3579519040863002E-7</v>
      </c>
      <c r="FZ31">
        <v>2.0799061152897499E-10</v>
      </c>
      <c r="GA31">
        <v>-0.20074600000000101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14.7</v>
      </c>
      <c r="GJ31">
        <v>14.7</v>
      </c>
      <c r="GK31">
        <v>1.0363800000000001</v>
      </c>
      <c r="GL31">
        <v>2.50366</v>
      </c>
      <c r="GM31">
        <v>1.54541</v>
      </c>
      <c r="GN31">
        <v>2.3059099999999999</v>
      </c>
      <c r="GO31">
        <v>1.5979000000000001</v>
      </c>
      <c r="GP31">
        <v>2.2924799999999999</v>
      </c>
      <c r="GQ31">
        <v>22.909099999999999</v>
      </c>
      <c r="GR31">
        <v>14.2196</v>
      </c>
      <c r="GS31">
        <v>18</v>
      </c>
      <c r="GT31">
        <v>623.827</v>
      </c>
      <c r="GU31">
        <v>412.83199999999999</v>
      </c>
      <c r="GV31">
        <v>15.858700000000001</v>
      </c>
      <c r="GW31">
        <v>16.7606</v>
      </c>
      <c r="GX31">
        <v>29.9998</v>
      </c>
      <c r="GY31">
        <v>16.922799999999999</v>
      </c>
      <c r="GZ31">
        <v>16.893999999999998</v>
      </c>
      <c r="HA31">
        <v>20.7896</v>
      </c>
      <c r="HB31">
        <v>20</v>
      </c>
      <c r="HC31">
        <v>-30</v>
      </c>
      <c r="HD31">
        <v>15.8567</v>
      </c>
      <c r="HE31">
        <v>403.733</v>
      </c>
      <c r="HF31">
        <v>0</v>
      </c>
      <c r="HG31">
        <v>101.541</v>
      </c>
      <c r="HH31">
        <v>100.226</v>
      </c>
    </row>
    <row r="32" spans="1:216" x14ac:dyDescent="0.2">
      <c r="A32">
        <v>14</v>
      </c>
      <c r="B32">
        <v>1689890619</v>
      </c>
      <c r="C32">
        <v>793.90000009536698</v>
      </c>
      <c r="D32" t="s">
        <v>382</v>
      </c>
      <c r="E32" t="s">
        <v>383</v>
      </c>
      <c r="F32" t="s">
        <v>348</v>
      </c>
      <c r="G32" t="s">
        <v>397</v>
      </c>
      <c r="H32" t="s">
        <v>349</v>
      </c>
      <c r="I32" t="s">
        <v>350</v>
      </c>
      <c r="J32" t="s">
        <v>351</v>
      </c>
      <c r="K32" t="s">
        <v>352</v>
      </c>
      <c r="L32">
        <v>1689890619</v>
      </c>
      <c r="M32">
        <f t="shared" si="0"/>
        <v>1.4953603421908666E-3</v>
      </c>
      <c r="N32">
        <f t="shared" si="1"/>
        <v>1.4953603421908666</v>
      </c>
      <c r="O32">
        <f t="shared" si="2"/>
        <v>2.2225931275841373</v>
      </c>
      <c r="P32">
        <f t="shared" si="3"/>
        <v>400.05700000000002</v>
      </c>
      <c r="Q32">
        <f t="shared" si="4"/>
        <v>378.03450435970365</v>
      </c>
      <c r="R32">
        <f t="shared" si="5"/>
        <v>37.787687228814477</v>
      </c>
      <c r="S32">
        <f t="shared" si="6"/>
        <v>39.989018503225402</v>
      </c>
      <c r="T32">
        <f t="shared" si="7"/>
        <v>0.2106920470965907</v>
      </c>
      <c r="U32">
        <f t="shared" si="8"/>
        <v>2.9315511786981299</v>
      </c>
      <c r="V32">
        <f t="shared" si="9"/>
        <v>0.20262660392479231</v>
      </c>
      <c r="W32">
        <f t="shared" si="10"/>
        <v>0.12734055043064013</v>
      </c>
      <c r="X32">
        <f t="shared" si="11"/>
        <v>12.408061909476206</v>
      </c>
      <c r="Y32">
        <f t="shared" si="12"/>
        <v>16.633765696695558</v>
      </c>
      <c r="Z32">
        <f t="shared" si="13"/>
        <v>15.9636</v>
      </c>
      <c r="AA32">
        <f t="shared" si="14"/>
        <v>1.8204617922328421</v>
      </c>
      <c r="AB32">
        <f t="shared" si="15"/>
        <v>56.40902279763683</v>
      </c>
      <c r="AC32">
        <f t="shared" si="16"/>
        <v>1.0935338302377799</v>
      </c>
      <c r="AD32">
        <f t="shared" si="17"/>
        <v>1.938579638510582</v>
      </c>
      <c r="AE32">
        <f t="shared" si="18"/>
        <v>0.72692796199506216</v>
      </c>
      <c r="AF32">
        <f t="shared" si="19"/>
        <v>-65.945391090617221</v>
      </c>
      <c r="AG32">
        <f t="shared" si="20"/>
        <v>156.11762854279269</v>
      </c>
      <c r="AH32">
        <f t="shared" si="21"/>
        <v>10.323366786432331</v>
      </c>
      <c r="AI32">
        <f t="shared" si="22"/>
        <v>112.903666148084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54766.368644285547</v>
      </c>
      <c r="AO32">
        <f t="shared" si="26"/>
        <v>75.031099999999995</v>
      </c>
      <c r="AP32">
        <f t="shared" si="27"/>
        <v>63.25052728988404</v>
      </c>
      <c r="AQ32">
        <f t="shared" si="28"/>
        <v>0.84299080367852852</v>
      </c>
      <c r="AR32">
        <f t="shared" si="29"/>
        <v>0.16537225109956014</v>
      </c>
      <c r="AS32">
        <v>1689890619</v>
      </c>
      <c r="AT32">
        <v>400.05700000000002</v>
      </c>
      <c r="AU32">
        <v>402.87700000000001</v>
      </c>
      <c r="AV32">
        <v>10.9399</v>
      </c>
      <c r="AW32">
        <v>9.4613300000000002</v>
      </c>
      <c r="AX32">
        <v>405.02100000000002</v>
      </c>
      <c r="AY32">
        <v>11.140599999999999</v>
      </c>
      <c r="AZ32">
        <v>600.17499999999995</v>
      </c>
      <c r="BA32">
        <v>99.858500000000006</v>
      </c>
      <c r="BB32">
        <v>9.9802199999999994E-2</v>
      </c>
      <c r="BC32">
        <v>16.9514</v>
      </c>
      <c r="BD32">
        <v>15.9636</v>
      </c>
      <c r="BE32">
        <v>999.9</v>
      </c>
      <c r="BF32">
        <v>0</v>
      </c>
      <c r="BG32">
        <v>0</v>
      </c>
      <c r="BH32">
        <v>10025.6</v>
      </c>
      <c r="BI32">
        <v>0</v>
      </c>
      <c r="BJ32">
        <v>46.260199999999998</v>
      </c>
      <c r="BK32">
        <v>-2.8197899999999998</v>
      </c>
      <c r="BL32">
        <v>404.48200000000003</v>
      </c>
      <c r="BM32">
        <v>406.72500000000002</v>
      </c>
      <c r="BN32">
        <v>1.47855</v>
      </c>
      <c r="BO32">
        <v>402.87700000000001</v>
      </c>
      <c r="BP32">
        <v>9.4613300000000002</v>
      </c>
      <c r="BQ32">
        <v>1.0924400000000001</v>
      </c>
      <c r="BR32">
        <v>0.94479500000000005</v>
      </c>
      <c r="BS32">
        <v>8.21129</v>
      </c>
      <c r="BT32">
        <v>6.0917500000000002</v>
      </c>
      <c r="BU32">
        <v>75.031099999999995</v>
      </c>
      <c r="BV32">
        <v>0.90028200000000003</v>
      </c>
      <c r="BW32">
        <v>9.9718299999999996E-2</v>
      </c>
      <c r="BX32">
        <v>0</v>
      </c>
      <c r="BY32">
        <v>2.2423999999999999</v>
      </c>
      <c r="BZ32">
        <v>0</v>
      </c>
      <c r="CA32">
        <v>858.02200000000005</v>
      </c>
      <c r="CB32">
        <v>716.99199999999996</v>
      </c>
      <c r="CC32">
        <v>33.936999999999998</v>
      </c>
      <c r="CD32">
        <v>38.5</v>
      </c>
      <c r="CE32">
        <v>36.936999999999998</v>
      </c>
      <c r="CF32">
        <v>37.061999999999998</v>
      </c>
      <c r="CG32">
        <v>34.186999999999998</v>
      </c>
      <c r="CH32">
        <v>67.55</v>
      </c>
      <c r="CI32">
        <v>7.48</v>
      </c>
      <c r="CJ32">
        <v>0</v>
      </c>
      <c r="CK32">
        <v>1689890624.2</v>
      </c>
      <c r="CL32">
        <v>0</v>
      </c>
      <c r="CM32">
        <v>1689889678.0999999</v>
      </c>
      <c r="CN32" t="s">
        <v>353</v>
      </c>
      <c r="CO32">
        <v>1689889674.0999999</v>
      </c>
      <c r="CP32">
        <v>1689889678.0999999</v>
      </c>
      <c r="CQ32">
        <v>25</v>
      </c>
      <c r="CR32">
        <v>-6.2E-2</v>
      </c>
      <c r="CS32">
        <v>0</v>
      </c>
      <c r="CT32">
        <v>-4.9660000000000002</v>
      </c>
      <c r="CU32">
        <v>-0.20100000000000001</v>
      </c>
      <c r="CV32">
        <v>417</v>
      </c>
      <c r="CW32">
        <v>9</v>
      </c>
      <c r="CX32">
        <v>0.12</v>
      </c>
      <c r="CY32">
        <v>0.04</v>
      </c>
      <c r="CZ32">
        <v>2.2426825125305601</v>
      </c>
      <c r="DA32">
        <v>1.9922420010598001E-2</v>
      </c>
      <c r="DB32">
        <v>2.1124448669249E-2</v>
      </c>
      <c r="DC32">
        <v>1</v>
      </c>
      <c r="DD32">
        <v>402.94880000000001</v>
      </c>
      <c r="DE32">
        <v>-0.26670676691731299</v>
      </c>
      <c r="DF32">
        <v>2.9882436312988699E-2</v>
      </c>
      <c r="DG32">
        <v>-1</v>
      </c>
      <c r="DH32">
        <v>74.985065000000006</v>
      </c>
      <c r="DI32">
        <v>-0.147378537939298</v>
      </c>
      <c r="DJ32">
        <v>0.111233471918302</v>
      </c>
      <c r="DK32">
        <v>1</v>
      </c>
      <c r="DL32">
        <v>2</v>
      </c>
      <c r="DM32">
        <v>2</v>
      </c>
      <c r="DN32" t="s">
        <v>354</v>
      </c>
      <c r="DO32">
        <v>3.16317</v>
      </c>
      <c r="DP32">
        <v>2.8318400000000001</v>
      </c>
      <c r="DQ32">
        <v>9.64174E-2</v>
      </c>
      <c r="DR32">
        <v>9.6357799999999993E-2</v>
      </c>
      <c r="DS32">
        <v>6.9143700000000002E-2</v>
      </c>
      <c r="DT32">
        <v>6.1483000000000003E-2</v>
      </c>
      <c r="DU32">
        <v>29055.8</v>
      </c>
      <c r="DV32">
        <v>30279.9</v>
      </c>
      <c r="DW32">
        <v>29841.8</v>
      </c>
      <c r="DX32">
        <v>31204.7</v>
      </c>
      <c r="DY32">
        <v>36369.5</v>
      </c>
      <c r="DZ32">
        <v>38333.4</v>
      </c>
      <c r="EA32">
        <v>40918.800000000003</v>
      </c>
      <c r="EB32">
        <v>43218.1</v>
      </c>
      <c r="EC32">
        <v>2.35853</v>
      </c>
      <c r="ED32">
        <v>2.0584199999999999</v>
      </c>
      <c r="EE32">
        <v>9.7762799999999997E-2</v>
      </c>
      <c r="EF32">
        <v>0</v>
      </c>
      <c r="EG32">
        <v>14.3332</v>
      </c>
      <c r="EH32">
        <v>999.9</v>
      </c>
      <c r="EI32">
        <v>49.329000000000001</v>
      </c>
      <c r="EJ32">
        <v>19.495000000000001</v>
      </c>
      <c r="EK32">
        <v>11.2342</v>
      </c>
      <c r="EL32">
        <v>60.826700000000002</v>
      </c>
      <c r="EM32">
        <v>25.989599999999999</v>
      </c>
      <c r="EN32">
        <v>1</v>
      </c>
      <c r="EO32">
        <v>-0.74689799999999995</v>
      </c>
      <c r="EP32">
        <v>-4.27914E-2</v>
      </c>
      <c r="EQ32">
        <v>20.2974</v>
      </c>
      <c r="ER32">
        <v>5.2466400000000002</v>
      </c>
      <c r="ES32">
        <v>11.8301</v>
      </c>
      <c r="ET32">
        <v>4.9835000000000003</v>
      </c>
      <c r="EU32">
        <v>3.2989999999999999</v>
      </c>
      <c r="EV32">
        <v>5069.3999999999996</v>
      </c>
      <c r="EW32">
        <v>191.9</v>
      </c>
      <c r="EX32">
        <v>9999</v>
      </c>
      <c r="EY32">
        <v>74.8</v>
      </c>
      <c r="EZ32">
        <v>1.87317</v>
      </c>
      <c r="FA32">
        <v>1.87883</v>
      </c>
      <c r="FB32">
        <v>1.8791199999999999</v>
      </c>
      <c r="FC32">
        <v>1.8797299999999999</v>
      </c>
      <c r="FD32">
        <v>1.8774299999999999</v>
      </c>
      <c r="FE32">
        <v>1.87677</v>
      </c>
      <c r="FF32">
        <v>1.8772800000000001</v>
      </c>
      <c r="FG32">
        <v>1.8748499999999999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-4.9640000000000004</v>
      </c>
      <c r="FV32">
        <v>-0.20069999999999999</v>
      </c>
      <c r="FW32">
        <v>-4.9655800898700697</v>
      </c>
      <c r="FX32">
        <v>1.4527828764109799E-4</v>
      </c>
      <c r="FY32">
        <v>-4.3579519040863002E-7</v>
      </c>
      <c r="FZ32">
        <v>2.0799061152897499E-10</v>
      </c>
      <c r="GA32">
        <v>-0.20074600000000101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15.7</v>
      </c>
      <c r="GJ32">
        <v>15.7</v>
      </c>
      <c r="GK32">
        <v>1.0339400000000001</v>
      </c>
      <c r="GL32">
        <v>2.49756</v>
      </c>
      <c r="GM32">
        <v>1.54541</v>
      </c>
      <c r="GN32">
        <v>2.3059099999999999</v>
      </c>
      <c r="GO32">
        <v>1.5979000000000001</v>
      </c>
      <c r="GP32">
        <v>2.3706100000000001</v>
      </c>
      <c r="GQ32">
        <v>22.909099999999999</v>
      </c>
      <c r="GR32">
        <v>14.228300000000001</v>
      </c>
      <c r="GS32">
        <v>18</v>
      </c>
      <c r="GT32">
        <v>623.72</v>
      </c>
      <c r="GU32">
        <v>412.70699999999999</v>
      </c>
      <c r="GV32">
        <v>15.905099999999999</v>
      </c>
      <c r="GW32">
        <v>16.733699999999999</v>
      </c>
      <c r="GX32">
        <v>29.9999</v>
      </c>
      <c r="GY32">
        <v>16.897099999999998</v>
      </c>
      <c r="GZ32">
        <v>16.868600000000001</v>
      </c>
      <c r="HA32">
        <v>20.748999999999999</v>
      </c>
      <c r="HB32">
        <v>20</v>
      </c>
      <c r="HC32">
        <v>-30</v>
      </c>
      <c r="HD32">
        <v>15.917299999999999</v>
      </c>
      <c r="HE32">
        <v>402.78100000000001</v>
      </c>
      <c r="HF32">
        <v>0</v>
      </c>
      <c r="HG32">
        <v>101.544</v>
      </c>
      <c r="HH32">
        <v>100.23099999999999</v>
      </c>
    </row>
    <row r="33" spans="1:216" x14ac:dyDescent="0.2">
      <c r="A33">
        <v>15</v>
      </c>
      <c r="B33">
        <v>1689890680</v>
      </c>
      <c r="C33">
        <v>854.90000009536698</v>
      </c>
      <c r="D33" t="s">
        <v>384</v>
      </c>
      <c r="E33" t="s">
        <v>385</v>
      </c>
      <c r="F33" t="s">
        <v>348</v>
      </c>
      <c r="G33" t="s">
        <v>397</v>
      </c>
      <c r="H33" t="s">
        <v>349</v>
      </c>
      <c r="I33" t="s">
        <v>350</v>
      </c>
      <c r="J33" t="s">
        <v>351</v>
      </c>
      <c r="K33" t="s">
        <v>352</v>
      </c>
      <c r="L33">
        <v>1689890680</v>
      </c>
      <c r="M33">
        <f t="shared" si="0"/>
        <v>1.4937922379269838E-3</v>
      </c>
      <c r="N33">
        <f t="shared" si="1"/>
        <v>1.4937922379269837</v>
      </c>
      <c r="O33">
        <f t="shared" si="2"/>
        <v>1.6802339494913128</v>
      </c>
      <c r="P33">
        <f t="shared" si="3"/>
        <v>400.00799999999998</v>
      </c>
      <c r="Q33">
        <f t="shared" si="4"/>
        <v>382.06996322878877</v>
      </c>
      <c r="R33">
        <f t="shared" si="5"/>
        <v>38.190859597981905</v>
      </c>
      <c r="S33">
        <f t="shared" si="6"/>
        <v>39.983905662119994</v>
      </c>
      <c r="T33">
        <f t="shared" si="7"/>
        <v>0.20882407802129874</v>
      </c>
      <c r="U33">
        <f t="shared" si="8"/>
        <v>2.9203542337619819</v>
      </c>
      <c r="V33">
        <f t="shared" si="9"/>
        <v>0.2008689781323727</v>
      </c>
      <c r="W33">
        <f t="shared" si="10"/>
        <v>0.12623259578706258</v>
      </c>
      <c r="X33">
        <f t="shared" si="11"/>
        <v>9.9185293035517752</v>
      </c>
      <c r="Y33">
        <f t="shared" si="12"/>
        <v>16.657620918070595</v>
      </c>
      <c r="Z33">
        <f t="shared" si="13"/>
        <v>16.008800000000001</v>
      </c>
      <c r="AA33">
        <f t="shared" si="14"/>
        <v>1.8257253519109515</v>
      </c>
      <c r="AB33">
        <f t="shared" si="15"/>
        <v>56.252584422733911</v>
      </c>
      <c r="AC33">
        <f t="shared" si="16"/>
        <v>1.0932280800284999</v>
      </c>
      <c r="AD33">
        <f t="shared" si="17"/>
        <v>1.9434272953807308</v>
      </c>
      <c r="AE33">
        <f t="shared" si="18"/>
        <v>0.73249727188245162</v>
      </c>
      <c r="AF33">
        <f t="shared" si="19"/>
        <v>-65.876237692579977</v>
      </c>
      <c r="AG33">
        <f t="shared" si="20"/>
        <v>154.6081789764655</v>
      </c>
      <c r="AH33">
        <f t="shared" si="21"/>
        <v>10.26725130991499</v>
      </c>
      <c r="AI33">
        <f t="shared" si="22"/>
        <v>108.91772189735228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54424.424107330451</v>
      </c>
      <c r="AO33">
        <f t="shared" si="26"/>
        <v>59.969499999999996</v>
      </c>
      <c r="AP33">
        <f t="shared" si="27"/>
        <v>50.554378499249623</v>
      </c>
      <c r="AQ33">
        <f t="shared" si="28"/>
        <v>0.84300150075037517</v>
      </c>
      <c r="AR33">
        <f t="shared" si="29"/>
        <v>0.16539289644822411</v>
      </c>
      <c r="AS33">
        <v>1689890680</v>
      </c>
      <c r="AT33">
        <v>400.00799999999998</v>
      </c>
      <c r="AU33">
        <v>402.28500000000003</v>
      </c>
      <c r="AV33">
        <v>10.9369</v>
      </c>
      <c r="AW33">
        <v>9.4599399999999996</v>
      </c>
      <c r="AX33">
        <v>404.97199999999998</v>
      </c>
      <c r="AY33">
        <v>11.137600000000001</v>
      </c>
      <c r="AZ33">
        <v>600.20100000000002</v>
      </c>
      <c r="BA33">
        <v>99.857399999999998</v>
      </c>
      <c r="BB33">
        <v>0.100365</v>
      </c>
      <c r="BC33">
        <v>16.9908</v>
      </c>
      <c r="BD33">
        <v>16.008800000000001</v>
      </c>
      <c r="BE33">
        <v>999.9</v>
      </c>
      <c r="BF33">
        <v>0</v>
      </c>
      <c r="BG33">
        <v>0</v>
      </c>
      <c r="BH33">
        <v>9961.8799999999992</v>
      </c>
      <c r="BI33">
        <v>0</v>
      </c>
      <c r="BJ33">
        <v>46.854199999999999</v>
      </c>
      <c r="BK33">
        <v>-2.2771300000000001</v>
      </c>
      <c r="BL33">
        <v>404.43099999999998</v>
      </c>
      <c r="BM33">
        <v>406.12700000000001</v>
      </c>
      <c r="BN33">
        <v>1.47695</v>
      </c>
      <c r="BO33">
        <v>402.28500000000003</v>
      </c>
      <c r="BP33">
        <v>9.4599399999999996</v>
      </c>
      <c r="BQ33">
        <v>1.09213</v>
      </c>
      <c r="BR33">
        <v>0.94464499999999996</v>
      </c>
      <c r="BS33">
        <v>8.2071000000000005</v>
      </c>
      <c r="BT33">
        <v>6.0894500000000003</v>
      </c>
      <c r="BU33">
        <v>59.969499999999996</v>
      </c>
      <c r="BV33">
        <v>0.89999700000000005</v>
      </c>
      <c r="BW33">
        <v>0.10000299999999999</v>
      </c>
      <c r="BX33">
        <v>0</v>
      </c>
      <c r="BY33">
        <v>2.5991</v>
      </c>
      <c r="BZ33">
        <v>0</v>
      </c>
      <c r="CA33">
        <v>743.72699999999998</v>
      </c>
      <c r="CB33">
        <v>573.02800000000002</v>
      </c>
      <c r="CC33">
        <v>33.5</v>
      </c>
      <c r="CD33">
        <v>38.186999999999998</v>
      </c>
      <c r="CE33">
        <v>36.5</v>
      </c>
      <c r="CF33">
        <v>36.75</v>
      </c>
      <c r="CG33">
        <v>33.811999999999998</v>
      </c>
      <c r="CH33">
        <v>53.97</v>
      </c>
      <c r="CI33">
        <v>6</v>
      </c>
      <c r="CJ33">
        <v>0</v>
      </c>
      <c r="CK33">
        <v>1689890685.4000001</v>
      </c>
      <c r="CL33">
        <v>0</v>
      </c>
      <c r="CM33">
        <v>1689889678.0999999</v>
      </c>
      <c r="CN33" t="s">
        <v>353</v>
      </c>
      <c r="CO33">
        <v>1689889674.0999999</v>
      </c>
      <c r="CP33">
        <v>1689889678.0999999</v>
      </c>
      <c r="CQ33">
        <v>25</v>
      </c>
      <c r="CR33">
        <v>-6.2E-2</v>
      </c>
      <c r="CS33">
        <v>0</v>
      </c>
      <c r="CT33">
        <v>-4.9660000000000002</v>
      </c>
      <c r="CU33">
        <v>-0.20100000000000001</v>
      </c>
      <c r="CV33">
        <v>417</v>
      </c>
      <c r="CW33">
        <v>9</v>
      </c>
      <c r="CX33">
        <v>0.12</v>
      </c>
      <c r="CY33">
        <v>0.04</v>
      </c>
      <c r="CZ33">
        <v>1.6340754366047601</v>
      </c>
      <c r="DA33">
        <v>9.0810395567413202E-2</v>
      </c>
      <c r="DB33">
        <v>3.9698701942745003E-2</v>
      </c>
      <c r="DC33">
        <v>1</v>
      </c>
      <c r="DD33">
        <v>402.310523809524</v>
      </c>
      <c r="DE33">
        <v>-0.18296103896120799</v>
      </c>
      <c r="DF33">
        <v>2.91459693327379E-2</v>
      </c>
      <c r="DG33">
        <v>-1</v>
      </c>
      <c r="DH33">
        <v>60.001100000000001</v>
      </c>
      <c r="DI33">
        <v>-8.7755556640445695E-2</v>
      </c>
      <c r="DJ33">
        <v>8.9334577105770197E-2</v>
      </c>
      <c r="DK33">
        <v>1</v>
      </c>
      <c r="DL33">
        <v>2</v>
      </c>
      <c r="DM33">
        <v>2</v>
      </c>
      <c r="DN33" t="s">
        <v>354</v>
      </c>
      <c r="DO33">
        <v>3.1632500000000001</v>
      </c>
      <c r="DP33">
        <v>2.8318500000000002</v>
      </c>
      <c r="DQ33">
        <v>9.6414600000000003E-2</v>
      </c>
      <c r="DR33">
        <v>9.6256999999999995E-2</v>
      </c>
      <c r="DS33">
        <v>6.9133799999999995E-2</v>
      </c>
      <c r="DT33">
        <v>6.148E-2</v>
      </c>
      <c r="DU33">
        <v>29059.7</v>
      </c>
      <c r="DV33">
        <v>30286.5</v>
      </c>
      <c r="DW33">
        <v>29845.5</v>
      </c>
      <c r="DX33">
        <v>31207.9</v>
      </c>
      <c r="DY33">
        <v>36373.9</v>
      </c>
      <c r="DZ33">
        <v>38337.300000000003</v>
      </c>
      <c r="EA33">
        <v>40923.300000000003</v>
      </c>
      <c r="EB33">
        <v>43222.400000000001</v>
      </c>
      <c r="EC33">
        <v>2.3587699999999998</v>
      </c>
      <c r="ED33">
        <v>2.0590299999999999</v>
      </c>
      <c r="EE33">
        <v>0.101317</v>
      </c>
      <c r="EF33">
        <v>0</v>
      </c>
      <c r="EG33">
        <v>14.319100000000001</v>
      </c>
      <c r="EH33">
        <v>999.9</v>
      </c>
      <c r="EI33">
        <v>49.329000000000001</v>
      </c>
      <c r="EJ33">
        <v>19.515999999999998</v>
      </c>
      <c r="EK33">
        <v>11.2483</v>
      </c>
      <c r="EL33">
        <v>61.2667</v>
      </c>
      <c r="EM33">
        <v>25.3886</v>
      </c>
      <c r="EN33">
        <v>1</v>
      </c>
      <c r="EO33">
        <v>-0.74919500000000006</v>
      </c>
      <c r="EP33">
        <v>0.14138899999999999</v>
      </c>
      <c r="EQ33">
        <v>20.2972</v>
      </c>
      <c r="ER33">
        <v>5.2413999999999996</v>
      </c>
      <c r="ES33">
        <v>11.8302</v>
      </c>
      <c r="ET33">
        <v>4.9836999999999998</v>
      </c>
      <c r="EU33">
        <v>3.2989999999999999</v>
      </c>
      <c r="EV33">
        <v>5070.8999999999996</v>
      </c>
      <c r="EW33">
        <v>191.9</v>
      </c>
      <c r="EX33">
        <v>9999</v>
      </c>
      <c r="EY33">
        <v>74.8</v>
      </c>
      <c r="EZ33">
        <v>1.87317</v>
      </c>
      <c r="FA33">
        <v>1.8788100000000001</v>
      </c>
      <c r="FB33">
        <v>1.8791199999999999</v>
      </c>
      <c r="FC33">
        <v>1.8797299999999999</v>
      </c>
      <c r="FD33">
        <v>1.87744</v>
      </c>
      <c r="FE33">
        <v>1.8767499999999999</v>
      </c>
      <c r="FF33">
        <v>1.8772800000000001</v>
      </c>
      <c r="FG33">
        <v>1.8748499999999999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-4.9640000000000004</v>
      </c>
      <c r="FV33">
        <v>-0.20069999999999999</v>
      </c>
      <c r="FW33">
        <v>-4.9655800898700697</v>
      </c>
      <c r="FX33">
        <v>1.4527828764109799E-4</v>
      </c>
      <c r="FY33">
        <v>-4.3579519040863002E-7</v>
      </c>
      <c r="FZ33">
        <v>2.0799061152897499E-10</v>
      </c>
      <c r="GA33">
        <v>-0.20074600000000101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16.8</v>
      </c>
      <c r="GJ33">
        <v>16.7</v>
      </c>
      <c r="GK33">
        <v>1.03271</v>
      </c>
      <c r="GL33">
        <v>2.49146</v>
      </c>
      <c r="GM33">
        <v>1.54541</v>
      </c>
      <c r="GN33">
        <v>2.3059099999999999</v>
      </c>
      <c r="GO33">
        <v>1.5979000000000001</v>
      </c>
      <c r="GP33">
        <v>2.3645</v>
      </c>
      <c r="GQ33">
        <v>22.909099999999999</v>
      </c>
      <c r="GR33">
        <v>14.2196</v>
      </c>
      <c r="GS33">
        <v>18</v>
      </c>
      <c r="GT33">
        <v>623.50199999999995</v>
      </c>
      <c r="GU33">
        <v>412.774</v>
      </c>
      <c r="GV33">
        <v>15.9947</v>
      </c>
      <c r="GW33">
        <v>16.703800000000001</v>
      </c>
      <c r="GX33">
        <v>30</v>
      </c>
      <c r="GY33">
        <v>16.868300000000001</v>
      </c>
      <c r="GZ33">
        <v>16.8398</v>
      </c>
      <c r="HA33">
        <v>20.726299999999998</v>
      </c>
      <c r="HB33">
        <v>20</v>
      </c>
      <c r="HC33">
        <v>-30</v>
      </c>
      <c r="HD33">
        <v>15.996600000000001</v>
      </c>
      <c r="HE33">
        <v>402.339</v>
      </c>
      <c r="HF33">
        <v>0</v>
      </c>
      <c r="HG33">
        <v>101.556</v>
      </c>
      <c r="HH33">
        <v>100.241</v>
      </c>
    </row>
    <row r="34" spans="1:216" x14ac:dyDescent="0.2">
      <c r="A34">
        <v>16</v>
      </c>
      <c r="B34">
        <v>1689890741</v>
      </c>
      <c r="C34">
        <v>915.90000009536698</v>
      </c>
      <c r="D34" t="s">
        <v>386</v>
      </c>
      <c r="E34" t="s">
        <v>387</v>
      </c>
      <c r="F34" t="s">
        <v>348</v>
      </c>
      <c r="G34" t="s">
        <v>397</v>
      </c>
      <c r="H34" t="s">
        <v>349</v>
      </c>
      <c r="I34" t="s">
        <v>350</v>
      </c>
      <c r="J34" t="s">
        <v>351</v>
      </c>
      <c r="K34" t="s">
        <v>352</v>
      </c>
      <c r="L34">
        <v>1689890741</v>
      </c>
      <c r="M34">
        <f t="shared" si="0"/>
        <v>1.4872107030112812E-3</v>
      </c>
      <c r="N34">
        <f t="shared" si="1"/>
        <v>1.4872107030112813</v>
      </c>
      <c r="O34">
        <f t="shared" si="2"/>
        <v>1.1666130633205336</v>
      </c>
      <c r="P34">
        <f t="shared" si="3"/>
        <v>400.00700000000001</v>
      </c>
      <c r="Q34">
        <f t="shared" si="4"/>
        <v>386.07969883865263</v>
      </c>
      <c r="R34">
        <f t="shared" si="5"/>
        <v>38.591895069524412</v>
      </c>
      <c r="S34">
        <f t="shared" si="6"/>
        <v>39.984045308547998</v>
      </c>
      <c r="T34">
        <f t="shared" si="7"/>
        <v>0.20797051258990507</v>
      </c>
      <c r="U34">
        <f t="shared" si="8"/>
        <v>2.9215739585106073</v>
      </c>
      <c r="V34">
        <f t="shared" si="9"/>
        <v>0.20008215098467555</v>
      </c>
      <c r="W34">
        <f t="shared" si="10"/>
        <v>0.12573515277922948</v>
      </c>
      <c r="X34">
        <f t="shared" si="11"/>
        <v>8.2557477996473665</v>
      </c>
      <c r="Y34">
        <f t="shared" si="12"/>
        <v>16.638979927688887</v>
      </c>
      <c r="Z34">
        <f t="shared" si="13"/>
        <v>16.000800000000002</v>
      </c>
      <c r="AA34">
        <f t="shared" si="14"/>
        <v>1.8247927762533958</v>
      </c>
      <c r="AB34">
        <f t="shared" si="15"/>
        <v>56.260360780858477</v>
      </c>
      <c r="AC34">
        <f t="shared" si="16"/>
        <v>1.0926448768839998</v>
      </c>
      <c r="AD34">
        <f t="shared" si="17"/>
        <v>1.9421220584418142</v>
      </c>
      <c r="AE34">
        <f t="shared" si="18"/>
        <v>0.73214789936939595</v>
      </c>
      <c r="AF34">
        <f t="shared" si="19"/>
        <v>-65.585992002797497</v>
      </c>
      <c r="AG34">
        <f t="shared" si="20"/>
        <v>154.26323260904837</v>
      </c>
      <c r="AH34">
        <f t="shared" si="21"/>
        <v>10.239080152051038</v>
      </c>
      <c r="AI34">
        <f t="shared" si="22"/>
        <v>107.17206855794927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54462.826155261944</v>
      </c>
      <c r="AO34">
        <f t="shared" si="26"/>
        <v>49.917200000000001</v>
      </c>
      <c r="AP34">
        <f t="shared" si="27"/>
        <v>42.08016959567221</v>
      </c>
      <c r="AQ34">
        <f t="shared" si="28"/>
        <v>0.84299939891805242</v>
      </c>
      <c r="AR34">
        <f t="shared" si="29"/>
        <v>0.16538883991184133</v>
      </c>
      <c r="AS34">
        <v>1689890741</v>
      </c>
      <c r="AT34">
        <v>400.00700000000001</v>
      </c>
      <c r="AU34">
        <v>401.76799999999997</v>
      </c>
      <c r="AV34">
        <v>10.930999999999999</v>
      </c>
      <c r="AW34">
        <v>9.4604700000000008</v>
      </c>
      <c r="AX34">
        <v>404.97199999999998</v>
      </c>
      <c r="AY34">
        <v>11.1318</v>
      </c>
      <c r="AZ34">
        <v>600.173</v>
      </c>
      <c r="BA34">
        <v>99.858099999999993</v>
      </c>
      <c r="BB34">
        <v>0.10026400000000001</v>
      </c>
      <c r="BC34">
        <v>16.9802</v>
      </c>
      <c r="BD34">
        <v>16.000800000000002</v>
      </c>
      <c r="BE34">
        <v>999.9</v>
      </c>
      <c r="BF34">
        <v>0</v>
      </c>
      <c r="BG34">
        <v>0</v>
      </c>
      <c r="BH34">
        <v>9968.75</v>
      </c>
      <c r="BI34">
        <v>0</v>
      </c>
      <c r="BJ34">
        <v>46.301200000000001</v>
      </c>
      <c r="BK34">
        <v>-1.7602800000000001</v>
      </c>
      <c r="BL34">
        <v>404.428</v>
      </c>
      <c r="BM34">
        <v>405.60500000000002</v>
      </c>
      <c r="BN34">
        <v>1.4705699999999999</v>
      </c>
      <c r="BO34">
        <v>401.76799999999997</v>
      </c>
      <c r="BP34">
        <v>9.4604700000000008</v>
      </c>
      <c r="BQ34">
        <v>1.09155</v>
      </c>
      <c r="BR34">
        <v>0.94470500000000002</v>
      </c>
      <c r="BS34">
        <v>8.1993299999999998</v>
      </c>
      <c r="BT34">
        <v>6.0903799999999997</v>
      </c>
      <c r="BU34">
        <v>49.917200000000001</v>
      </c>
      <c r="BV34">
        <v>0.89993800000000002</v>
      </c>
      <c r="BW34">
        <v>0.100062</v>
      </c>
      <c r="BX34">
        <v>0</v>
      </c>
      <c r="BY34">
        <v>2.4685999999999999</v>
      </c>
      <c r="BZ34">
        <v>0</v>
      </c>
      <c r="CA34">
        <v>660.59299999999996</v>
      </c>
      <c r="CB34">
        <v>476.97</v>
      </c>
      <c r="CC34">
        <v>33.125</v>
      </c>
      <c r="CD34">
        <v>37.811999999999998</v>
      </c>
      <c r="CE34">
        <v>36.125</v>
      </c>
      <c r="CF34">
        <v>36.5</v>
      </c>
      <c r="CG34">
        <v>33.436999999999998</v>
      </c>
      <c r="CH34">
        <v>44.92</v>
      </c>
      <c r="CI34">
        <v>4.99</v>
      </c>
      <c r="CJ34">
        <v>0</v>
      </c>
      <c r="CK34">
        <v>1689890746.5999999</v>
      </c>
      <c r="CL34">
        <v>0</v>
      </c>
      <c r="CM34">
        <v>1689889678.0999999</v>
      </c>
      <c r="CN34" t="s">
        <v>353</v>
      </c>
      <c r="CO34">
        <v>1689889674.0999999</v>
      </c>
      <c r="CP34">
        <v>1689889678.0999999</v>
      </c>
      <c r="CQ34">
        <v>25</v>
      </c>
      <c r="CR34">
        <v>-6.2E-2</v>
      </c>
      <c r="CS34">
        <v>0</v>
      </c>
      <c r="CT34">
        <v>-4.9660000000000002</v>
      </c>
      <c r="CU34">
        <v>-0.20100000000000001</v>
      </c>
      <c r="CV34">
        <v>417</v>
      </c>
      <c r="CW34">
        <v>9</v>
      </c>
      <c r="CX34">
        <v>0.12</v>
      </c>
      <c r="CY34">
        <v>0.04</v>
      </c>
      <c r="CZ34">
        <v>1.1884658223239399</v>
      </c>
      <c r="DA34">
        <v>-0.25282412765628898</v>
      </c>
      <c r="DB34">
        <v>4.8495464146624499E-2</v>
      </c>
      <c r="DC34">
        <v>1</v>
      </c>
      <c r="DD34">
        <v>401.83780000000002</v>
      </c>
      <c r="DE34">
        <v>-0.42757894736831997</v>
      </c>
      <c r="DF34">
        <v>5.1630998440852699E-2</v>
      </c>
      <c r="DG34">
        <v>-1</v>
      </c>
      <c r="DH34">
        <v>50.056674999999998</v>
      </c>
      <c r="DI34">
        <v>0.184526773408144</v>
      </c>
      <c r="DJ34">
        <v>0.14860707545403101</v>
      </c>
      <c r="DK34">
        <v>1</v>
      </c>
      <c r="DL34">
        <v>2</v>
      </c>
      <c r="DM34">
        <v>2</v>
      </c>
      <c r="DN34" t="s">
        <v>354</v>
      </c>
      <c r="DO34">
        <v>3.1632099999999999</v>
      </c>
      <c r="DP34">
        <v>2.8317999999999999</v>
      </c>
      <c r="DQ34">
        <v>9.6422800000000003E-2</v>
      </c>
      <c r="DR34">
        <v>9.6171800000000002E-2</v>
      </c>
      <c r="DS34">
        <v>6.9111800000000001E-2</v>
      </c>
      <c r="DT34">
        <v>6.14882E-2</v>
      </c>
      <c r="DU34">
        <v>29061.4</v>
      </c>
      <c r="DV34">
        <v>30291.200000000001</v>
      </c>
      <c r="DW34">
        <v>29847.4</v>
      </c>
      <c r="DX34">
        <v>31209.599999999999</v>
      </c>
      <c r="DY34">
        <v>36376.800000000003</v>
      </c>
      <c r="DZ34">
        <v>38339</v>
      </c>
      <c r="EA34">
        <v>40925.699999999997</v>
      </c>
      <c r="EB34">
        <v>43224.800000000003</v>
      </c>
      <c r="EC34">
        <v>2.3591199999999999</v>
      </c>
      <c r="ED34">
        <v>2.0596000000000001</v>
      </c>
      <c r="EE34">
        <v>0.100758</v>
      </c>
      <c r="EF34">
        <v>0</v>
      </c>
      <c r="EG34">
        <v>14.320499999999999</v>
      </c>
      <c r="EH34">
        <v>999.9</v>
      </c>
      <c r="EI34">
        <v>49.329000000000001</v>
      </c>
      <c r="EJ34">
        <v>19.526</v>
      </c>
      <c r="EK34">
        <v>11.255699999999999</v>
      </c>
      <c r="EL34">
        <v>61.646700000000003</v>
      </c>
      <c r="EM34">
        <v>26.0136</v>
      </c>
      <c r="EN34">
        <v>1</v>
      </c>
      <c r="EO34">
        <v>-0.75226400000000004</v>
      </c>
      <c r="EP34">
        <v>-7.6015799999999994E-2</v>
      </c>
      <c r="EQ34">
        <v>20.2973</v>
      </c>
      <c r="ER34">
        <v>5.2464899999999997</v>
      </c>
      <c r="ES34">
        <v>11.8302</v>
      </c>
      <c r="ET34">
        <v>4.9825499999999998</v>
      </c>
      <c r="EU34">
        <v>3.2989999999999999</v>
      </c>
      <c r="EV34">
        <v>5072.1000000000004</v>
      </c>
      <c r="EW34">
        <v>191.9</v>
      </c>
      <c r="EX34">
        <v>9999</v>
      </c>
      <c r="EY34">
        <v>74.8</v>
      </c>
      <c r="EZ34">
        <v>1.87317</v>
      </c>
      <c r="FA34">
        <v>1.8788199999999999</v>
      </c>
      <c r="FB34">
        <v>1.8791199999999999</v>
      </c>
      <c r="FC34">
        <v>1.8797299999999999</v>
      </c>
      <c r="FD34">
        <v>1.87744</v>
      </c>
      <c r="FE34">
        <v>1.8768199999999999</v>
      </c>
      <c r="FF34">
        <v>1.8772899999999999</v>
      </c>
      <c r="FG34">
        <v>1.8748499999999999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-4.9649999999999999</v>
      </c>
      <c r="FV34">
        <v>-0.20080000000000001</v>
      </c>
      <c r="FW34">
        <v>-4.9655800898700697</v>
      </c>
      <c r="FX34">
        <v>1.4527828764109799E-4</v>
      </c>
      <c r="FY34">
        <v>-4.3579519040863002E-7</v>
      </c>
      <c r="FZ34">
        <v>2.0799061152897499E-10</v>
      </c>
      <c r="GA34">
        <v>-0.20074600000000101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17.8</v>
      </c>
      <c r="GJ34">
        <v>17.7</v>
      </c>
      <c r="GK34">
        <v>1.03149</v>
      </c>
      <c r="GL34">
        <v>2.50488</v>
      </c>
      <c r="GM34">
        <v>1.54541</v>
      </c>
      <c r="GN34">
        <v>2.3059099999999999</v>
      </c>
      <c r="GO34">
        <v>1.5979000000000001</v>
      </c>
      <c r="GP34">
        <v>2.34009</v>
      </c>
      <c r="GQ34">
        <v>22.909099999999999</v>
      </c>
      <c r="GR34">
        <v>14.210800000000001</v>
      </c>
      <c r="GS34">
        <v>18</v>
      </c>
      <c r="GT34">
        <v>623.33399999999995</v>
      </c>
      <c r="GU34">
        <v>412.81</v>
      </c>
      <c r="GV34">
        <v>16.042400000000001</v>
      </c>
      <c r="GW34">
        <v>16.672499999999999</v>
      </c>
      <c r="GX34">
        <v>29.9999</v>
      </c>
      <c r="GY34">
        <v>16.838100000000001</v>
      </c>
      <c r="GZ34">
        <v>16.809100000000001</v>
      </c>
      <c r="HA34">
        <v>20.713200000000001</v>
      </c>
      <c r="HB34">
        <v>20</v>
      </c>
      <c r="HC34">
        <v>-30</v>
      </c>
      <c r="HD34">
        <v>16.044799999999999</v>
      </c>
      <c r="HE34">
        <v>401.92899999999997</v>
      </c>
      <c r="HF34">
        <v>0</v>
      </c>
      <c r="HG34">
        <v>101.562</v>
      </c>
      <c r="HH34">
        <v>100.247</v>
      </c>
    </row>
    <row r="35" spans="1:216" x14ac:dyDescent="0.2">
      <c r="A35">
        <v>17</v>
      </c>
      <c r="B35">
        <v>1689890802</v>
      </c>
      <c r="C35">
        <v>976.90000009536698</v>
      </c>
      <c r="D35" t="s">
        <v>388</v>
      </c>
      <c r="E35" t="s">
        <v>389</v>
      </c>
      <c r="F35" t="s">
        <v>348</v>
      </c>
      <c r="G35" t="s">
        <v>397</v>
      </c>
      <c r="H35" t="s">
        <v>349</v>
      </c>
      <c r="I35" t="s">
        <v>350</v>
      </c>
      <c r="J35" t="s">
        <v>351</v>
      </c>
      <c r="K35" t="s">
        <v>352</v>
      </c>
      <c r="L35">
        <v>1689890802</v>
      </c>
      <c r="M35">
        <f t="shared" si="0"/>
        <v>1.4826930380069988E-3</v>
      </c>
      <c r="N35">
        <f t="shared" si="1"/>
        <v>1.4826930380069987</v>
      </c>
      <c r="O35">
        <f t="shared" si="2"/>
        <v>0.18605696781934264</v>
      </c>
      <c r="P35">
        <f t="shared" si="3"/>
        <v>400.07499999999999</v>
      </c>
      <c r="Q35">
        <f t="shared" si="4"/>
        <v>393.88191820299704</v>
      </c>
      <c r="R35">
        <f t="shared" si="5"/>
        <v>39.372138374959505</v>
      </c>
      <c r="S35">
        <f t="shared" si="6"/>
        <v>39.991194143225002</v>
      </c>
      <c r="T35">
        <f t="shared" si="7"/>
        <v>0.20684686572888622</v>
      </c>
      <c r="U35">
        <f t="shared" si="8"/>
        <v>2.925871925005572</v>
      </c>
      <c r="V35">
        <f t="shared" si="9"/>
        <v>0.1990527941982782</v>
      </c>
      <c r="W35">
        <f t="shared" si="10"/>
        <v>0.12508379361996511</v>
      </c>
      <c r="X35">
        <f t="shared" si="11"/>
        <v>4.9760888908305647</v>
      </c>
      <c r="Y35">
        <f t="shared" si="12"/>
        <v>16.625841994445079</v>
      </c>
      <c r="Z35">
        <f t="shared" si="13"/>
        <v>16.0107</v>
      </c>
      <c r="AA35">
        <f t="shared" si="14"/>
        <v>1.8259469001226394</v>
      </c>
      <c r="AB35">
        <f t="shared" si="15"/>
        <v>56.223001927022196</v>
      </c>
      <c r="AC35">
        <f t="shared" si="16"/>
        <v>1.0922446523367</v>
      </c>
      <c r="AD35">
        <f t="shared" si="17"/>
        <v>1.9427007006037142</v>
      </c>
      <c r="AE35">
        <f t="shared" si="18"/>
        <v>0.7337022477859394</v>
      </c>
      <c r="AF35">
        <f t="shared" si="19"/>
        <v>-65.386762976108642</v>
      </c>
      <c r="AG35">
        <f t="shared" si="20"/>
        <v>153.66992535460113</v>
      </c>
      <c r="AH35">
        <f t="shared" si="21"/>
        <v>10.185487240159675</v>
      </c>
      <c r="AI35">
        <f t="shared" si="22"/>
        <v>103.44473850948273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54590.297715817484</v>
      </c>
      <c r="AO35">
        <f t="shared" si="26"/>
        <v>30.094000000000001</v>
      </c>
      <c r="AP35">
        <f t="shared" si="27"/>
        <v>25.368642119601326</v>
      </c>
      <c r="AQ35">
        <f t="shared" si="28"/>
        <v>0.84298006644518264</v>
      </c>
      <c r="AR35">
        <f t="shared" si="29"/>
        <v>0.16535152823920266</v>
      </c>
      <c r="AS35">
        <v>1689890802</v>
      </c>
      <c r="AT35">
        <v>400.07499999999999</v>
      </c>
      <c r="AU35">
        <v>400.85399999999998</v>
      </c>
      <c r="AV35">
        <v>10.9269</v>
      </c>
      <c r="AW35">
        <v>9.4608699999999999</v>
      </c>
      <c r="AX35">
        <v>405.03899999999999</v>
      </c>
      <c r="AY35">
        <v>11.127700000000001</v>
      </c>
      <c r="AZ35">
        <v>600.18899999999996</v>
      </c>
      <c r="BA35">
        <v>99.859200000000001</v>
      </c>
      <c r="BB35">
        <v>0.10004300000000001</v>
      </c>
      <c r="BC35">
        <v>16.9849</v>
      </c>
      <c r="BD35">
        <v>16.0107</v>
      </c>
      <c r="BE35">
        <v>999.9</v>
      </c>
      <c r="BF35">
        <v>0</v>
      </c>
      <c r="BG35">
        <v>0</v>
      </c>
      <c r="BH35">
        <v>9993.1200000000008</v>
      </c>
      <c r="BI35">
        <v>0</v>
      </c>
      <c r="BJ35">
        <v>44.789299999999997</v>
      </c>
      <c r="BK35">
        <v>-0.77896100000000001</v>
      </c>
      <c r="BL35">
        <v>404.495</v>
      </c>
      <c r="BM35">
        <v>404.68200000000002</v>
      </c>
      <c r="BN35">
        <v>1.4660500000000001</v>
      </c>
      <c r="BO35">
        <v>400.85399999999998</v>
      </c>
      <c r="BP35">
        <v>9.4608699999999999</v>
      </c>
      <c r="BQ35">
        <v>1.0911500000000001</v>
      </c>
      <c r="BR35">
        <v>0.94475399999999998</v>
      </c>
      <c r="BS35">
        <v>8.1939200000000003</v>
      </c>
      <c r="BT35">
        <v>6.0911200000000001</v>
      </c>
      <c r="BU35">
        <v>30.094000000000001</v>
      </c>
      <c r="BV35">
        <v>0.90074600000000005</v>
      </c>
      <c r="BW35">
        <v>9.9254200000000001E-2</v>
      </c>
      <c r="BX35">
        <v>0</v>
      </c>
      <c r="BY35">
        <v>2.2589999999999999</v>
      </c>
      <c r="BZ35">
        <v>0</v>
      </c>
      <c r="CA35">
        <v>497.779</v>
      </c>
      <c r="CB35">
        <v>287.60599999999999</v>
      </c>
      <c r="CC35">
        <v>32.686999999999998</v>
      </c>
      <c r="CD35">
        <v>37.5</v>
      </c>
      <c r="CE35">
        <v>35.75</v>
      </c>
      <c r="CF35">
        <v>36.186999999999998</v>
      </c>
      <c r="CG35">
        <v>33.125</v>
      </c>
      <c r="CH35">
        <v>27.11</v>
      </c>
      <c r="CI35">
        <v>2.99</v>
      </c>
      <c r="CJ35">
        <v>0</v>
      </c>
      <c r="CK35">
        <v>1689890807.2</v>
      </c>
      <c r="CL35">
        <v>0</v>
      </c>
      <c r="CM35">
        <v>1689889678.0999999</v>
      </c>
      <c r="CN35" t="s">
        <v>353</v>
      </c>
      <c r="CO35">
        <v>1689889674.0999999</v>
      </c>
      <c r="CP35">
        <v>1689889678.0999999</v>
      </c>
      <c r="CQ35">
        <v>25</v>
      </c>
      <c r="CR35">
        <v>-6.2E-2</v>
      </c>
      <c r="CS35">
        <v>0</v>
      </c>
      <c r="CT35">
        <v>-4.9660000000000002</v>
      </c>
      <c r="CU35">
        <v>-0.20100000000000001</v>
      </c>
      <c r="CV35">
        <v>417</v>
      </c>
      <c r="CW35">
        <v>9</v>
      </c>
      <c r="CX35">
        <v>0.12</v>
      </c>
      <c r="CY35">
        <v>0.04</v>
      </c>
      <c r="CZ35">
        <v>0.31841454991868401</v>
      </c>
      <c r="DA35">
        <v>3.36172036492891E-2</v>
      </c>
      <c r="DB35">
        <v>4.4083702885822598E-2</v>
      </c>
      <c r="DC35">
        <v>1</v>
      </c>
      <c r="DD35">
        <v>400.97942857142903</v>
      </c>
      <c r="DE35">
        <v>-0.103714285714804</v>
      </c>
      <c r="DF35">
        <v>3.68672928069304E-2</v>
      </c>
      <c r="DG35">
        <v>-1</v>
      </c>
      <c r="DH35">
        <v>29.9574761904762</v>
      </c>
      <c r="DI35">
        <v>-0.150853439818776</v>
      </c>
      <c r="DJ35">
        <v>0.15173403078997499</v>
      </c>
      <c r="DK35">
        <v>1</v>
      </c>
      <c r="DL35">
        <v>2</v>
      </c>
      <c r="DM35">
        <v>2</v>
      </c>
      <c r="DN35" t="s">
        <v>354</v>
      </c>
      <c r="DO35">
        <v>3.1632699999999998</v>
      </c>
      <c r="DP35">
        <v>2.8317999999999999</v>
      </c>
      <c r="DQ35">
        <v>9.6443299999999996E-2</v>
      </c>
      <c r="DR35">
        <v>9.60144E-2</v>
      </c>
      <c r="DS35">
        <v>6.9098000000000007E-2</v>
      </c>
      <c r="DT35">
        <v>6.1495500000000002E-2</v>
      </c>
      <c r="DU35">
        <v>29062.6</v>
      </c>
      <c r="DV35">
        <v>30298</v>
      </c>
      <c r="DW35">
        <v>29849.200000000001</v>
      </c>
      <c r="DX35">
        <v>31211.1</v>
      </c>
      <c r="DY35">
        <v>36379.5</v>
      </c>
      <c r="DZ35">
        <v>38340.400000000001</v>
      </c>
      <c r="EA35">
        <v>40928</v>
      </c>
      <c r="EB35">
        <v>43226.8</v>
      </c>
      <c r="EC35">
        <v>2.35982</v>
      </c>
      <c r="ED35">
        <v>2.0597300000000001</v>
      </c>
      <c r="EE35">
        <v>9.9547200000000002E-2</v>
      </c>
      <c r="EF35">
        <v>0</v>
      </c>
      <c r="EG35">
        <v>14.3506</v>
      </c>
      <c r="EH35">
        <v>999.9</v>
      </c>
      <c r="EI35">
        <v>49.329000000000001</v>
      </c>
      <c r="EJ35">
        <v>19.526</v>
      </c>
      <c r="EK35">
        <v>11.2569</v>
      </c>
      <c r="EL35">
        <v>61.6967</v>
      </c>
      <c r="EM35">
        <v>26.025600000000001</v>
      </c>
      <c r="EN35">
        <v>1</v>
      </c>
      <c r="EO35">
        <v>-0.75463899999999995</v>
      </c>
      <c r="EP35">
        <v>1.14325E-2</v>
      </c>
      <c r="EQ35">
        <v>20.2973</v>
      </c>
      <c r="ER35">
        <v>5.2464899999999997</v>
      </c>
      <c r="ES35">
        <v>11.8302</v>
      </c>
      <c r="ET35">
        <v>4.98325</v>
      </c>
      <c r="EU35">
        <v>3.2989999999999999</v>
      </c>
      <c r="EV35">
        <v>5073.6000000000004</v>
      </c>
      <c r="EW35">
        <v>191.9</v>
      </c>
      <c r="EX35">
        <v>9999</v>
      </c>
      <c r="EY35">
        <v>74.900000000000006</v>
      </c>
      <c r="EZ35">
        <v>1.87317</v>
      </c>
      <c r="FA35">
        <v>1.8788100000000001</v>
      </c>
      <c r="FB35">
        <v>1.8791199999999999</v>
      </c>
      <c r="FC35">
        <v>1.8797299999999999</v>
      </c>
      <c r="FD35">
        <v>1.87744</v>
      </c>
      <c r="FE35">
        <v>1.8768</v>
      </c>
      <c r="FF35">
        <v>1.8772800000000001</v>
      </c>
      <c r="FG35">
        <v>1.8748499999999999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-4.9640000000000004</v>
      </c>
      <c r="FV35">
        <v>-0.20080000000000001</v>
      </c>
      <c r="FW35">
        <v>-4.9655800898700697</v>
      </c>
      <c r="FX35">
        <v>1.4527828764109799E-4</v>
      </c>
      <c r="FY35">
        <v>-4.3579519040863002E-7</v>
      </c>
      <c r="FZ35">
        <v>2.0799061152897499E-10</v>
      </c>
      <c r="GA35">
        <v>-0.20074600000000101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18.8</v>
      </c>
      <c r="GJ35">
        <v>18.7</v>
      </c>
      <c r="GK35">
        <v>1.03027</v>
      </c>
      <c r="GL35">
        <v>2.4939</v>
      </c>
      <c r="GM35">
        <v>1.54541</v>
      </c>
      <c r="GN35">
        <v>2.3059099999999999</v>
      </c>
      <c r="GO35">
        <v>1.5979000000000001</v>
      </c>
      <c r="GP35">
        <v>2.3962400000000001</v>
      </c>
      <c r="GQ35">
        <v>22.909099999999999</v>
      </c>
      <c r="GR35">
        <v>14.210800000000001</v>
      </c>
      <c r="GS35">
        <v>18</v>
      </c>
      <c r="GT35">
        <v>623.41800000000001</v>
      </c>
      <c r="GU35">
        <v>412.61399999999998</v>
      </c>
      <c r="GV35">
        <v>16.0091</v>
      </c>
      <c r="GW35">
        <v>16.643799999999999</v>
      </c>
      <c r="GX35">
        <v>29.9998</v>
      </c>
      <c r="GY35">
        <v>16.808700000000002</v>
      </c>
      <c r="GZ35">
        <v>16.7807</v>
      </c>
      <c r="HA35">
        <v>20.674600000000002</v>
      </c>
      <c r="HB35">
        <v>20</v>
      </c>
      <c r="HC35">
        <v>-30</v>
      </c>
      <c r="HD35">
        <v>16.004300000000001</v>
      </c>
      <c r="HE35">
        <v>400.99599999999998</v>
      </c>
      <c r="HF35">
        <v>0</v>
      </c>
      <c r="HG35">
        <v>101.568</v>
      </c>
      <c r="HH35">
        <v>100.252</v>
      </c>
    </row>
    <row r="36" spans="1:216" x14ac:dyDescent="0.2">
      <c r="A36">
        <v>18</v>
      </c>
      <c r="B36">
        <v>1689890863</v>
      </c>
      <c r="C36">
        <v>1037.9000000953699</v>
      </c>
      <c r="D36" t="s">
        <v>390</v>
      </c>
      <c r="E36" t="s">
        <v>391</v>
      </c>
      <c r="F36" t="s">
        <v>348</v>
      </c>
      <c r="G36" t="s">
        <v>397</v>
      </c>
      <c r="H36" t="s">
        <v>349</v>
      </c>
      <c r="I36" t="s">
        <v>350</v>
      </c>
      <c r="J36" t="s">
        <v>351</v>
      </c>
      <c r="K36" t="s">
        <v>352</v>
      </c>
      <c r="L36">
        <v>1689890863</v>
      </c>
      <c r="M36">
        <f t="shared" si="0"/>
        <v>1.4734789785284122E-3</v>
      </c>
      <c r="N36">
        <f t="shared" si="1"/>
        <v>1.4734789785284121</v>
      </c>
      <c r="O36">
        <f t="shared" si="2"/>
        <v>-0.38639047159012524</v>
      </c>
      <c r="P36">
        <f t="shared" si="3"/>
        <v>400.04700000000003</v>
      </c>
      <c r="Q36">
        <f t="shared" si="4"/>
        <v>398.42353733956418</v>
      </c>
      <c r="R36">
        <f t="shared" si="5"/>
        <v>39.825758596779153</v>
      </c>
      <c r="S36">
        <f t="shared" si="6"/>
        <v>39.988037242356</v>
      </c>
      <c r="T36">
        <f t="shared" si="7"/>
        <v>0.20560200388989386</v>
      </c>
      <c r="U36">
        <f t="shared" si="8"/>
        <v>2.920580982324986</v>
      </c>
      <c r="V36">
        <f t="shared" si="9"/>
        <v>0.19788619450458886</v>
      </c>
      <c r="W36">
        <f t="shared" si="10"/>
        <v>0.12434798114035076</v>
      </c>
      <c r="X36">
        <f t="shared" si="11"/>
        <v>3.3159537465254236</v>
      </c>
      <c r="Y36">
        <f t="shared" si="12"/>
        <v>16.584659617491152</v>
      </c>
      <c r="Z36">
        <f t="shared" si="13"/>
        <v>16.0045</v>
      </c>
      <c r="AA36">
        <f t="shared" si="14"/>
        <v>1.8252240404877125</v>
      </c>
      <c r="AB36">
        <f t="shared" si="15"/>
        <v>56.317385785106168</v>
      </c>
      <c r="AC36">
        <f t="shared" si="16"/>
        <v>1.0917850601951999</v>
      </c>
      <c r="AD36">
        <f t="shared" si="17"/>
        <v>1.9386287999254683</v>
      </c>
      <c r="AE36">
        <f t="shared" si="18"/>
        <v>0.73343898029251253</v>
      </c>
      <c r="AF36">
        <f t="shared" si="19"/>
        <v>-64.980422953102973</v>
      </c>
      <c r="AG36">
        <f t="shared" si="20"/>
        <v>149.1565170459676</v>
      </c>
      <c r="AH36">
        <f t="shared" si="21"/>
        <v>9.9022233210985924</v>
      </c>
      <c r="AI36">
        <f t="shared" si="22"/>
        <v>97.394271160488643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54438.521602567511</v>
      </c>
      <c r="AO36">
        <f t="shared" si="26"/>
        <v>20.0549</v>
      </c>
      <c r="AP36">
        <f t="shared" si="27"/>
        <v>16.9058008220339</v>
      </c>
      <c r="AQ36">
        <f t="shared" si="28"/>
        <v>0.84297607178464606</v>
      </c>
      <c r="AR36">
        <f t="shared" si="29"/>
        <v>0.16534381854436689</v>
      </c>
      <c r="AS36">
        <v>1689890863</v>
      </c>
      <c r="AT36">
        <v>400.04700000000003</v>
      </c>
      <c r="AU36">
        <v>400.25</v>
      </c>
      <c r="AV36">
        <v>10.9224</v>
      </c>
      <c r="AW36">
        <v>9.4655199999999997</v>
      </c>
      <c r="AX36">
        <v>405.012</v>
      </c>
      <c r="AY36">
        <v>11.123100000000001</v>
      </c>
      <c r="AZ36">
        <v>600.20799999999997</v>
      </c>
      <c r="BA36">
        <v>99.857900000000001</v>
      </c>
      <c r="BB36">
        <v>0.100448</v>
      </c>
      <c r="BC36">
        <v>16.951799999999999</v>
      </c>
      <c r="BD36">
        <v>16.0045</v>
      </c>
      <c r="BE36">
        <v>999.9</v>
      </c>
      <c r="BF36">
        <v>0</v>
      </c>
      <c r="BG36">
        <v>0</v>
      </c>
      <c r="BH36">
        <v>9963.1200000000008</v>
      </c>
      <c r="BI36">
        <v>0</v>
      </c>
      <c r="BJ36">
        <v>44.028599999999997</v>
      </c>
      <c r="BK36">
        <v>-0.202789</v>
      </c>
      <c r="BL36">
        <v>404.46499999999997</v>
      </c>
      <c r="BM36">
        <v>404.07499999999999</v>
      </c>
      <c r="BN36">
        <v>1.45686</v>
      </c>
      <c r="BO36">
        <v>400.25</v>
      </c>
      <c r="BP36">
        <v>9.4655199999999997</v>
      </c>
      <c r="BQ36">
        <v>1.0906899999999999</v>
      </c>
      <c r="BR36">
        <v>0.94520700000000002</v>
      </c>
      <c r="BS36">
        <v>8.18764</v>
      </c>
      <c r="BT36">
        <v>6.0980699999999999</v>
      </c>
      <c r="BU36">
        <v>20.0549</v>
      </c>
      <c r="BV36">
        <v>0.90099499999999999</v>
      </c>
      <c r="BW36">
        <v>9.9005300000000004E-2</v>
      </c>
      <c r="BX36">
        <v>0</v>
      </c>
      <c r="BY36">
        <v>2.6282000000000001</v>
      </c>
      <c r="BZ36">
        <v>0</v>
      </c>
      <c r="CA36">
        <v>413.56</v>
      </c>
      <c r="CB36">
        <v>191.673</v>
      </c>
      <c r="CC36">
        <v>32.375</v>
      </c>
      <c r="CD36">
        <v>37.186999999999998</v>
      </c>
      <c r="CE36">
        <v>35.375</v>
      </c>
      <c r="CF36">
        <v>35.875</v>
      </c>
      <c r="CG36">
        <v>32.811999999999998</v>
      </c>
      <c r="CH36">
        <v>18.07</v>
      </c>
      <c r="CI36">
        <v>1.99</v>
      </c>
      <c r="CJ36">
        <v>0</v>
      </c>
      <c r="CK36">
        <v>1689890868.4000001</v>
      </c>
      <c r="CL36">
        <v>0</v>
      </c>
      <c r="CM36">
        <v>1689889678.0999999</v>
      </c>
      <c r="CN36" t="s">
        <v>353</v>
      </c>
      <c r="CO36">
        <v>1689889674.0999999</v>
      </c>
      <c r="CP36">
        <v>1689889678.0999999</v>
      </c>
      <c r="CQ36">
        <v>25</v>
      </c>
      <c r="CR36">
        <v>-6.2E-2</v>
      </c>
      <c r="CS36">
        <v>0</v>
      </c>
      <c r="CT36">
        <v>-4.9660000000000002</v>
      </c>
      <c r="CU36">
        <v>-0.20100000000000001</v>
      </c>
      <c r="CV36">
        <v>417</v>
      </c>
      <c r="CW36">
        <v>9</v>
      </c>
      <c r="CX36">
        <v>0.12</v>
      </c>
      <c r="CY36">
        <v>0.04</v>
      </c>
      <c r="CZ36">
        <v>-0.330374991962049</v>
      </c>
      <c r="DA36">
        <v>-0.28109175674364101</v>
      </c>
      <c r="DB36">
        <v>4.8219624775425803E-2</v>
      </c>
      <c r="DC36">
        <v>1</v>
      </c>
      <c r="DD36">
        <v>400.346</v>
      </c>
      <c r="DE36">
        <v>-0.47593984962450198</v>
      </c>
      <c r="DF36">
        <v>5.5287430759619199E-2</v>
      </c>
      <c r="DG36">
        <v>-1</v>
      </c>
      <c r="DH36">
        <v>19.996414285714302</v>
      </c>
      <c r="DI36">
        <v>1.42610463324498E-2</v>
      </c>
      <c r="DJ36">
        <v>0.117234844835217</v>
      </c>
      <c r="DK36">
        <v>1</v>
      </c>
      <c r="DL36">
        <v>2</v>
      </c>
      <c r="DM36">
        <v>2</v>
      </c>
      <c r="DN36" t="s">
        <v>354</v>
      </c>
      <c r="DO36">
        <v>3.1633300000000002</v>
      </c>
      <c r="DP36">
        <v>2.8319399999999999</v>
      </c>
      <c r="DQ36">
        <v>9.6442799999999995E-2</v>
      </c>
      <c r="DR36">
        <v>9.5909499999999995E-2</v>
      </c>
      <c r="DS36">
        <v>6.9079600000000005E-2</v>
      </c>
      <c r="DT36">
        <v>6.1522E-2</v>
      </c>
      <c r="DU36">
        <v>29062.5</v>
      </c>
      <c r="DV36">
        <v>30302.6</v>
      </c>
      <c r="DW36">
        <v>29849</v>
      </c>
      <c r="DX36">
        <v>31212</v>
      </c>
      <c r="DY36">
        <v>36380</v>
      </c>
      <c r="DZ36">
        <v>38341.5</v>
      </c>
      <c r="EA36">
        <v>40927.800000000003</v>
      </c>
      <c r="EB36">
        <v>43229.3</v>
      </c>
      <c r="EC36">
        <v>2.3601700000000001</v>
      </c>
      <c r="ED36">
        <v>2.05993</v>
      </c>
      <c r="EE36">
        <v>9.52929E-2</v>
      </c>
      <c r="EF36">
        <v>0</v>
      </c>
      <c r="EG36">
        <v>14.4154</v>
      </c>
      <c r="EH36">
        <v>999.9</v>
      </c>
      <c r="EI36">
        <v>49.329000000000001</v>
      </c>
      <c r="EJ36">
        <v>19.536000000000001</v>
      </c>
      <c r="EK36">
        <v>11.2631</v>
      </c>
      <c r="EL36">
        <v>61.506700000000002</v>
      </c>
      <c r="EM36">
        <v>25.5288</v>
      </c>
      <c r="EN36">
        <v>1</v>
      </c>
      <c r="EO36">
        <v>-0.75664600000000004</v>
      </c>
      <c r="EP36">
        <v>-1.88644E-2</v>
      </c>
      <c r="EQ36">
        <v>20.297699999999999</v>
      </c>
      <c r="ER36">
        <v>5.2421499999999996</v>
      </c>
      <c r="ES36">
        <v>11.8302</v>
      </c>
      <c r="ET36">
        <v>4.9836</v>
      </c>
      <c r="EU36">
        <v>3.2989999999999999</v>
      </c>
      <c r="EV36">
        <v>5074.8</v>
      </c>
      <c r="EW36">
        <v>191.9</v>
      </c>
      <c r="EX36">
        <v>9999</v>
      </c>
      <c r="EY36">
        <v>74.900000000000006</v>
      </c>
      <c r="EZ36">
        <v>1.87317</v>
      </c>
      <c r="FA36">
        <v>1.8788100000000001</v>
      </c>
      <c r="FB36">
        <v>1.8791199999999999</v>
      </c>
      <c r="FC36">
        <v>1.8797299999999999</v>
      </c>
      <c r="FD36">
        <v>1.8774299999999999</v>
      </c>
      <c r="FE36">
        <v>1.8767799999999999</v>
      </c>
      <c r="FF36">
        <v>1.8772800000000001</v>
      </c>
      <c r="FG36">
        <v>1.8748400000000001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-4.9649999999999999</v>
      </c>
      <c r="FV36">
        <v>-0.20069999999999999</v>
      </c>
      <c r="FW36">
        <v>-4.9655800898700697</v>
      </c>
      <c r="FX36">
        <v>1.4527828764109799E-4</v>
      </c>
      <c r="FY36">
        <v>-4.3579519040863002E-7</v>
      </c>
      <c r="FZ36">
        <v>2.0799061152897499E-10</v>
      </c>
      <c r="GA36">
        <v>-0.20074600000000101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19.8</v>
      </c>
      <c r="GJ36">
        <v>19.7</v>
      </c>
      <c r="GK36">
        <v>1.02905</v>
      </c>
      <c r="GL36">
        <v>2.50732</v>
      </c>
      <c r="GM36">
        <v>1.54541</v>
      </c>
      <c r="GN36">
        <v>2.3059099999999999</v>
      </c>
      <c r="GO36">
        <v>1.5979000000000001</v>
      </c>
      <c r="GP36">
        <v>2.3278799999999999</v>
      </c>
      <c r="GQ36">
        <v>22.929300000000001</v>
      </c>
      <c r="GR36">
        <v>14.2021</v>
      </c>
      <c r="GS36">
        <v>18</v>
      </c>
      <c r="GT36">
        <v>623.34799999999996</v>
      </c>
      <c r="GU36">
        <v>412.51299999999998</v>
      </c>
      <c r="GV36">
        <v>16.003</v>
      </c>
      <c r="GW36">
        <v>16.6219</v>
      </c>
      <c r="GX36">
        <v>30</v>
      </c>
      <c r="GY36">
        <v>16.785699999999999</v>
      </c>
      <c r="GZ36">
        <v>16.757999999999999</v>
      </c>
      <c r="HA36">
        <v>20.6557</v>
      </c>
      <c r="HB36">
        <v>20</v>
      </c>
      <c r="HC36">
        <v>-30</v>
      </c>
      <c r="HD36">
        <v>15.994199999999999</v>
      </c>
      <c r="HE36">
        <v>400.20499999999998</v>
      </c>
      <c r="HF36">
        <v>0</v>
      </c>
      <c r="HG36">
        <v>101.568</v>
      </c>
      <c r="HH36">
        <v>100.256</v>
      </c>
    </row>
    <row r="37" spans="1:216" x14ac:dyDescent="0.2">
      <c r="A37">
        <v>19</v>
      </c>
      <c r="B37">
        <v>1689890924</v>
      </c>
      <c r="C37">
        <v>1098.9000000953699</v>
      </c>
      <c r="D37" t="s">
        <v>392</v>
      </c>
      <c r="E37" t="s">
        <v>393</v>
      </c>
      <c r="F37" t="s">
        <v>348</v>
      </c>
      <c r="G37" t="s">
        <v>397</v>
      </c>
      <c r="H37" t="s">
        <v>349</v>
      </c>
      <c r="I37" t="s">
        <v>350</v>
      </c>
      <c r="J37" t="s">
        <v>351</v>
      </c>
      <c r="K37" t="s">
        <v>352</v>
      </c>
      <c r="L37">
        <v>1689890924</v>
      </c>
      <c r="M37">
        <f t="shared" si="0"/>
        <v>1.4533154159478273E-3</v>
      </c>
      <c r="N37">
        <f t="shared" si="1"/>
        <v>1.4533154159478274</v>
      </c>
      <c r="O37">
        <f t="shared" si="2"/>
        <v>-1.3837078985658298</v>
      </c>
      <c r="P37">
        <f t="shared" si="3"/>
        <v>400.06400000000002</v>
      </c>
      <c r="Q37">
        <f t="shared" si="4"/>
        <v>406.549439783026</v>
      </c>
      <c r="R37">
        <f t="shared" si="5"/>
        <v>40.63809738261687</v>
      </c>
      <c r="S37">
        <f t="shared" si="6"/>
        <v>39.989822147967999</v>
      </c>
      <c r="T37">
        <f t="shared" si="7"/>
        <v>0.20324943738946968</v>
      </c>
      <c r="U37">
        <f t="shared" si="8"/>
        <v>2.9272766869035451</v>
      </c>
      <c r="V37">
        <f t="shared" si="9"/>
        <v>0.19572227468459447</v>
      </c>
      <c r="W37">
        <f t="shared" si="10"/>
        <v>0.12297948202057203</v>
      </c>
      <c r="X37">
        <f t="shared" si="11"/>
        <v>0</v>
      </c>
      <c r="Y37">
        <f t="shared" si="12"/>
        <v>16.536921164566408</v>
      </c>
      <c r="Z37">
        <f t="shared" si="13"/>
        <v>15.972099999999999</v>
      </c>
      <c r="AA37">
        <f t="shared" si="14"/>
        <v>1.8214506023468755</v>
      </c>
      <c r="AB37">
        <f t="shared" si="15"/>
        <v>56.348460514466005</v>
      </c>
      <c r="AC37">
        <f t="shared" si="16"/>
        <v>1.0900281268976</v>
      </c>
      <c r="AD37">
        <f t="shared" si="17"/>
        <v>1.9344417166778916</v>
      </c>
      <c r="AE37">
        <f t="shared" si="18"/>
        <v>0.73142247544927552</v>
      </c>
      <c r="AF37">
        <f t="shared" si="19"/>
        <v>-64.091209843299183</v>
      </c>
      <c r="AG37">
        <f t="shared" si="20"/>
        <v>149.23018620785174</v>
      </c>
      <c r="AH37">
        <f t="shared" si="21"/>
        <v>9.881047310353047</v>
      </c>
      <c r="AI37">
        <f t="shared" si="22"/>
        <v>95.020023674905616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54644.915509038474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1689890924</v>
      </c>
      <c r="AT37">
        <v>400.06400000000002</v>
      </c>
      <c r="AU37">
        <v>399.262</v>
      </c>
      <c r="AV37">
        <v>10.9048</v>
      </c>
      <c r="AW37">
        <v>9.4678500000000003</v>
      </c>
      <c r="AX37">
        <v>405.029</v>
      </c>
      <c r="AY37">
        <v>11.105600000000001</v>
      </c>
      <c r="AZ37">
        <v>600.21600000000001</v>
      </c>
      <c r="BA37">
        <v>99.858500000000006</v>
      </c>
      <c r="BB37">
        <v>0.100062</v>
      </c>
      <c r="BC37">
        <v>16.9177</v>
      </c>
      <c r="BD37">
        <v>15.972099999999999</v>
      </c>
      <c r="BE37">
        <v>999.9</v>
      </c>
      <c r="BF37">
        <v>0</v>
      </c>
      <c r="BG37">
        <v>0</v>
      </c>
      <c r="BH37">
        <v>10001.200000000001</v>
      </c>
      <c r="BI37">
        <v>0</v>
      </c>
      <c r="BJ37">
        <v>43.508800000000001</v>
      </c>
      <c r="BK37">
        <v>0.80252100000000004</v>
      </c>
      <c r="BL37">
        <v>404.47500000000002</v>
      </c>
      <c r="BM37">
        <v>403.07799999999997</v>
      </c>
      <c r="BN37">
        <v>1.43696</v>
      </c>
      <c r="BO37">
        <v>399.262</v>
      </c>
      <c r="BP37">
        <v>9.4678500000000003</v>
      </c>
      <c r="BQ37">
        <v>1.08894</v>
      </c>
      <c r="BR37">
        <v>0.94544499999999998</v>
      </c>
      <c r="BS37">
        <v>8.1640200000000007</v>
      </c>
      <c r="BT37">
        <v>6.1017099999999997</v>
      </c>
      <c r="BU37">
        <v>0</v>
      </c>
      <c r="BV37">
        <v>0</v>
      </c>
      <c r="BW37">
        <v>0</v>
      </c>
      <c r="BX37">
        <v>0</v>
      </c>
      <c r="BY37">
        <v>3.23</v>
      </c>
      <c r="BZ37">
        <v>0</v>
      </c>
      <c r="CA37">
        <v>243.53</v>
      </c>
      <c r="CB37">
        <v>-6.02</v>
      </c>
      <c r="CC37">
        <v>32</v>
      </c>
      <c r="CD37">
        <v>36.936999999999998</v>
      </c>
      <c r="CE37">
        <v>35.125</v>
      </c>
      <c r="CF37">
        <v>35.625</v>
      </c>
      <c r="CG37">
        <v>32.5</v>
      </c>
      <c r="CH37">
        <v>0</v>
      </c>
      <c r="CI37">
        <v>0</v>
      </c>
      <c r="CJ37">
        <v>0</v>
      </c>
      <c r="CK37">
        <v>1689890929.5999999</v>
      </c>
      <c r="CL37">
        <v>0</v>
      </c>
      <c r="CM37">
        <v>1689889678.0999999</v>
      </c>
      <c r="CN37" t="s">
        <v>353</v>
      </c>
      <c r="CO37">
        <v>1689889674.0999999</v>
      </c>
      <c r="CP37">
        <v>1689889678.0999999</v>
      </c>
      <c r="CQ37">
        <v>25</v>
      </c>
      <c r="CR37">
        <v>-6.2E-2</v>
      </c>
      <c r="CS37">
        <v>0</v>
      </c>
      <c r="CT37">
        <v>-4.9660000000000002</v>
      </c>
      <c r="CU37">
        <v>-0.20100000000000001</v>
      </c>
      <c r="CV37">
        <v>417</v>
      </c>
      <c r="CW37">
        <v>9</v>
      </c>
      <c r="CX37">
        <v>0.12</v>
      </c>
      <c r="CY37">
        <v>0.04</v>
      </c>
      <c r="CZ37">
        <v>-1.25162716539937</v>
      </c>
      <c r="DA37">
        <v>-0.42039232884477801</v>
      </c>
      <c r="DB37">
        <v>5.63202836093393E-2</v>
      </c>
      <c r="DC37">
        <v>1</v>
      </c>
      <c r="DD37">
        <v>399.43439999999998</v>
      </c>
      <c r="DE37">
        <v>-0.43921804511229501</v>
      </c>
      <c r="DF37">
        <v>5.5867163880042002E-2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3.1633599999999999</v>
      </c>
      <c r="DP37">
        <v>2.83189</v>
      </c>
      <c r="DQ37">
        <v>9.6450800000000003E-2</v>
      </c>
      <c r="DR37">
        <v>9.5735299999999995E-2</v>
      </c>
      <c r="DS37">
        <v>6.8998699999999996E-2</v>
      </c>
      <c r="DT37">
        <v>6.15372E-2</v>
      </c>
      <c r="DU37">
        <v>29063.8</v>
      </c>
      <c r="DV37">
        <v>30308.7</v>
      </c>
      <c r="DW37">
        <v>29850.5</v>
      </c>
      <c r="DX37">
        <v>31212.2</v>
      </c>
      <c r="DY37">
        <v>36385.1</v>
      </c>
      <c r="DZ37">
        <v>38341.4</v>
      </c>
      <c r="EA37">
        <v>40929.800000000003</v>
      </c>
      <c r="EB37">
        <v>43229.9</v>
      </c>
      <c r="EC37">
        <v>2.3603299999999998</v>
      </c>
      <c r="ED37">
        <v>2.0598200000000002</v>
      </c>
      <c r="EE37">
        <v>9.3620300000000004E-2</v>
      </c>
      <c r="EF37">
        <v>0</v>
      </c>
      <c r="EG37">
        <v>14.4109</v>
      </c>
      <c r="EH37">
        <v>999.9</v>
      </c>
      <c r="EI37">
        <v>49.304000000000002</v>
      </c>
      <c r="EJ37">
        <v>19.536000000000001</v>
      </c>
      <c r="EK37">
        <v>11.2576</v>
      </c>
      <c r="EL37">
        <v>61.556699999999999</v>
      </c>
      <c r="EM37">
        <v>26.1739</v>
      </c>
      <c r="EN37">
        <v>1</v>
      </c>
      <c r="EO37">
        <v>-0.75782300000000002</v>
      </c>
      <c r="EP37">
        <v>-0.26001600000000002</v>
      </c>
      <c r="EQ37">
        <v>20.297799999999999</v>
      </c>
      <c r="ER37">
        <v>5.2460399999999998</v>
      </c>
      <c r="ES37">
        <v>11.8302</v>
      </c>
      <c r="ET37">
        <v>4.9820500000000001</v>
      </c>
      <c r="EU37">
        <v>3.2989999999999999</v>
      </c>
      <c r="EV37">
        <v>5076.3</v>
      </c>
      <c r="EW37">
        <v>191.9</v>
      </c>
      <c r="EX37">
        <v>9999</v>
      </c>
      <c r="EY37">
        <v>74.900000000000006</v>
      </c>
      <c r="EZ37">
        <v>1.87317</v>
      </c>
      <c r="FA37">
        <v>1.8788400000000001</v>
      </c>
      <c r="FB37">
        <v>1.8791199999999999</v>
      </c>
      <c r="FC37">
        <v>1.8797299999999999</v>
      </c>
      <c r="FD37">
        <v>1.87744</v>
      </c>
      <c r="FE37">
        <v>1.87677</v>
      </c>
      <c r="FF37">
        <v>1.8772599999999999</v>
      </c>
      <c r="FG37">
        <v>1.8748499999999999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-4.9649999999999999</v>
      </c>
      <c r="FV37">
        <v>-0.20080000000000001</v>
      </c>
      <c r="FW37">
        <v>-4.9655800898700697</v>
      </c>
      <c r="FX37">
        <v>1.4527828764109799E-4</v>
      </c>
      <c r="FY37">
        <v>-4.3579519040863002E-7</v>
      </c>
      <c r="FZ37">
        <v>2.0799061152897499E-10</v>
      </c>
      <c r="GA37">
        <v>-0.20074600000000101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20.8</v>
      </c>
      <c r="GJ37">
        <v>20.8</v>
      </c>
      <c r="GK37">
        <v>1.02661</v>
      </c>
      <c r="GL37">
        <v>2.49268</v>
      </c>
      <c r="GM37">
        <v>1.54541</v>
      </c>
      <c r="GN37">
        <v>2.3059099999999999</v>
      </c>
      <c r="GO37">
        <v>1.5979000000000001</v>
      </c>
      <c r="GP37">
        <v>2.3999000000000001</v>
      </c>
      <c r="GQ37">
        <v>22.929300000000001</v>
      </c>
      <c r="GR37">
        <v>14.2021</v>
      </c>
      <c r="GS37">
        <v>18</v>
      </c>
      <c r="GT37">
        <v>623.21100000000001</v>
      </c>
      <c r="GU37">
        <v>412.29</v>
      </c>
      <c r="GV37">
        <v>16.1434</v>
      </c>
      <c r="GW37">
        <v>16.607399999999998</v>
      </c>
      <c r="GX37">
        <v>30</v>
      </c>
      <c r="GY37">
        <v>16.768000000000001</v>
      </c>
      <c r="GZ37">
        <v>16.740300000000001</v>
      </c>
      <c r="HA37">
        <v>20.620200000000001</v>
      </c>
      <c r="HB37">
        <v>20</v>
      </c>
      <c r="HC37">
        <v>-30</v>
      </c>
      <c r="HD37">
        <v>16.156300000000002</v>
      </c>
      <c r="HE37">
        <v>399.404</v>
      </c>
      <c r="HF37">
        <v>0</v>
      </c>
      <c r="HG37">
        <v>101.57299999999999</v>
      </c>
      <c r="HH37">
        <v>100.25700000000001</v>
      </c>
    </row>
    <row r="38" spans="1:216" x14ac:dyDescent="0.2">
      <c r="A38">
        <v>20</v>
      </c>
      <c r="B38">
        <v>1689891045</v>
      </c>
      <c r="C38">
        <v>1219.9000000953699</v>
      </c>
      <c r="D38" t="s">
        <v>394</v>
      </c>
      <c r="E38" t="s">
        <v>395</v>
      </c>
      <c r="F38" t="s">
        <v>348</v>
      </c>
      <c r="G38" t="s">
        <v>397</v>
      </c>
      <c r="H38" t="s">
        <v>349</v>
      </c>
      <c r="I38" t="s">
        <v>350</v>
      </c>
      <c r="J38" t="s">
        <v>351</v>
      </c>
      <c r="K38" t="s">
        <v>352</v>
      </c>
      <c r="L38">
        <v>1689891045</v>
      </c>
      <c r="M38">
        <f t="shared" si="0"/>
        <v>1.6237490784043341E-3</v>
      </c>
      <c r="N38">
        <f t="shared" si="1"/>
        <v>1.623749078404334</v>
      </c>
      <c r="O38">
        <f t="shared" si="2"/>
        <v>12.749317108360977</v>
      </c>
      <c r="P38">
        <f t="shared" si="3"/>
        <v>399.24700000000001</v>
      </c>
      <c r="Q38">
        <f t="shared" si="4"/>
        <v>305.09825851459857</v>
      </c>
      <c r="R38">
        <f t="shared" si="5"/>
        <v>30.498433177388662</v>
      </c>
      <c r="S38">
        <f t="shared" si="6"/>
        <v>39.909791717773004</v>
      </c>
      <c r="T38">
        <f t="shared" si="7"/>
        <v>0.23499947399544519</v>
      </c>
      <c r="U38">
        <f t="shared" si="8"/>
        <v>2.9289962733861756</v>
      </c>
      <c r="V38">
        <f t="shared" si="9"/>
        <v>0.2250047819530257</v>
      </c>
      <c r="W38">
        <f t="shared" si="10"/>
        <v>0.14149054868271724</v>
      </c>
      <c r="X38">
        <f t="shared" si="11"/>
        <v>297.69836999999995</v>
      </c>
      <c r="Y38">
        <f t="shared" si="12"/>
        <v>16.958637398480278</v>
      </c>
      <c r="Z38">
        <f t="shared" si="13"/>
        <v>15.9392</v>
      </c>
      <c r="AA38">
        <f t="shared" si="14"/>
        <v>1.8176259438396283</v>
      </c>
      <c r="AB38">
        <f t="shared" si="15"/>
        <v>62.168654257671221</v>
      </c>
      <c r="AC38">
        <f t="shared" si="16"/>
        <v>1.1067965567139002</v>
      </c>
      <c r="AD38">
        <f t="shared" si="17"/>
        <v>1.7803128762069489</v>
      </c>
      <c r="AE38">
        <f t="shared" si="18"/>
        <v>0.71082938712572807</v>
      </c>
      <c r="AF38">
        <f t="shared" si="19"/>
        <v>-71.607334357631132</v>
      </c>
      <c r="AG38">
        <f t="shared" si="20"/>
        <v>-51.19378886683581</v>
      </c>
      <c r="AH38">
        <f t="shared" si="21"/>
        <v>-3.3643258364045554</v>
      </c>
      <c r="AI38">
        <f t="shared" si="22"/>
        <v>171.53292093912847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54943.292861894071</v>
      </c>
      <c r="AO38">
        <f t="shared" si="26"/>
        <v>1799.97</v>
      </c>
      <c r="AP38">
        <f t="shared" si="27"/>
        <v>1517.3753999999999</v>
      </c>
      <c r="AQ38">
        <f t="shared" si="28"/>
        <v>0.84300038333972227</v>
      </c>
      <c r="AR38">
        <f t="shared" si="29"/>
        <v>0.16539073984566408</v>
      </c>
      <c r="AS38">
        <v>1689891045</v>
      </c>
      <c r="AT38">
        <v>399.24700000000001</v>
      </c>
      <c r="AU38">
        <v>412.64100000000002</v>
      </c>
      <c r="AV38">
        <v>11.072100000000001</v>
      </c>
      <c r="AW38">
        <v>9.4667600000000007</v>
      </c>
      <c r="AX38">
        <v>404.21100000000001</v>
      </c>
      <c r="AY38">
        <v>11.2729</v>
      </c>
      <c r="AZ38">
        <v>600.16099999999994</v>
      </c>
      <c r="BA38">
        <v>99.8626</v>
      </c>
      <c r="BB38">
        <v>0.100059</v>
      </c>
      <c r="BC38">
        <v>15.615</v>
      </c>
      <c r="BD38">
        <v>15.9392</v>
      </c>
      <c r="BE38">
        <v>999.9</v>
      </c>
      <c r="BF38">
        <v>0</v>
      </c>
      <c r="BG38">
        <v>0</v>
      </c>
      <c r="BH38">
        <v>10010.6</v>
      </c>
      <c r="BI38">
        <v>0</v>
      </c>
      <c r="BJ38">
        <v>44.854100000000003</v>
      </c>
      <c r="BK38">
        <v>-13.394299999999999</v>
      </c>
      <c r="BL38">
        <v>403.71699999999998</v>
      </c>
      <c r="BM38">
        <v>416.58499999999998</v>
      </c>
      <c r="BN38">
        <v>1.6053500000000001</v>
      </c>
      <c r="BO38">
        <v>412.64100000000002</v>
      </c>
      <c r="BP38">
        <v>9.4667600000000007</v>
      </c>
      <c r="BQ38">
        <v>1.1056900000000001</v>
      </c>
      <c r="BR38">
        <v>0.94537499999999997</v>
      </c>
      <c r="BS38">
        <v>8.38889</v>
      </c>
      <c r="BT38">
        <v>6.1006400000000003</v>
      </c>
      <c r="BU38">
        <v>1799.97</v>
      </c>
      <c r="BV38">
        <v>0.89998800000000001</v>
      </c>
      <c r="BW38">
        <v>0.100012</v>
      </c>
      <c r="BX38">
        <v>0</v>
      </c>
      <c r="BY38">
        <v>2.5485000000000002</v>
      </c>
      <c r="BZ38">
        <v>0</v>
      </c>
      <c r="CA38">
        <v>14346.1</v>
      </c>
      <c r="CB38">
        <v>17199.3</v>
      </c>
      <c r="CC38">
        <v>33.5</v>
      </c>
      <c r="CD38">
        <v>36.5</v>
      </c>
      <c r="CE38">
        <v>35.061999999999998</v>
      </c>
      <c r="CF38">
        <v>35.436999999999998</v>
      </c>
      <c r="CG38">
        <v>33.125</v>
      </c>
      <c r="CH38">
        <v>1619.95</v>
      </c>
      <c r="CI38">
        <v>180.02</v>
      </c>
      <c r="CJ38">
        <v>0</v>
      </c>
      <c r="CK38">
        <v>1689891050.2</v>
      </c>
      <c r="CL38">
        <v>0</v>
      </c>
      <c r="CM38">
        <v>1689889678.0999999</v>
      </c>
      <c r="CN38" t="s">
        <v>353</v>
      </c>
      <c r="CO38">
        <v>1689889674.0999999</v>
      </c>
      <c r="CP38">
        <v>1689889678.0999999</v>
      </c>
      <c r="CQ38">
        <v>25</v>
      </c>
      <c r="CR38">
        <v>-6.2E-2</v>
      </c>
      <c r="CS38">
        <v>0</v>
      </c>
      <c r="CT38">
        <v>-4.9660000000000002</v>
      </c>
      <c r="CU38">
        <v>-0.20100000000000001</v>
      </c>
      <c r="CV38">
        <v>417</v>
      </c>
      <c r="CW38">
        <v>9</v>
      </c>
      <c r="CX38">
        <v>0.12</v>
      </c>
      <c r="CY38">
        <v>0.04</v>
      </c>
      <c r="CZ38">
        <v>12.017070053836701</v>
      </c>
      <c r="DA38">
        <v>3.2275929512072601</v>
      </c>
      <c r="DB38">
        <v>0.32715306344412498</v>
      </c>
      <c r="DC38">
        <v>0</v>
      </c>
      <c r="DD38">
        <v>411.98185000000001</v>
      </c>
      <c r="DE38">
        <v>3.4026315789471799</v>
      </c>
      <c r="DF38">
        <v>0.32835594634481502</v>
      </c>
      <c r="DG38">
        <v>-1</v>
      </c>
      <c r="DH38">
        <v>1799.9585714285699</v>
      </c>
      <c r="DI38">
        <v>9.0785611509203903E-2</v>
      </c>
      <c r="DJ38">
        <v>0.113694901434676</v>
      </c>
      <c r="DK38">
        <v>1</v>
      </c>
      <c r="DL38">
        <v>1</v>
      </c>
      <c r="DM38">
        <v>2</v>
      </c>
      <c r="DN38" t="s">
        <v>396</v>
      </c>
      <c r="DO38">
        <v>3.16309</v>
      </c>
      <c r="DP38">
        <v>2.8319700000000001</v>
      </c>
      <c r="DQ38">
        <v>9.6297599999999997E-2</v>
      </c>
      <c r="DR38">
        <v>9.8140000000000005E-2</v>
      </c>
      <c r="DS38">
        <v>6.9796899999999995E-2</v>
      </c>
      <c r="DT38">
        <v>6.1527800000000001E-2</v>
      </c>
      <c r="DU38">
        <v>29065</v>
      </c>
      <c r="DV38">
        <v>30224.3</v>
      </c>
      <c r="DW38">
        <v>29847.5</v>
      </c>
      <c r="DX38">
        <v>31209.200000000001</v>
      </c>
      <c r="DY38">
        <v>36348.400000000001</v>
      </c>
      <c r="DZ38">
        <v>38337</v>
      </c>
      <c r="EA38">
        <v>40924.6</v>
      </c>
      <c r="EB38">
        <v>43224</v>
      </c>
      <c r="EC38">
        <v>2.36</v>
      </c>
      <c r="ED38">
        <v>2.05613</v>
      </c>
      <c r="EE38">
        <v>0.11839</v>
      </c>
      <c r="EF38">
        <v>0</v>
      </c>
      <c r="EG38">
        <v>13.9641</v>
      </c>
      <c r="EH38">
        <v>999.9</v>
      </c>
      <c r="EI38">
        <v>49.316000000000003</v>
      </c>
      <c r="EJ38">
        <v>19.565999999999999</v>
      </c>
      <c r="EK38">
        <v>11.2812</v>
      </c>
      <c r="EL38">
        <v>60.916699999999999</v>
      </c>
      <c r="EM38">
        <v>26.254000000000001</v>
      </c>
      <c r="EN38">
        <v>1</v>
      </c>
      <c r="EO38">
        <v>-0.750363</v>
      </c>
      <c r="EP38">
        <v>0.56081400000000003</v>
      </c>
      <c r="EQ38">
        <v>20.282299999999999</v>
      </c>
      <c r="ER38">
        <v>5.2430500000000002</v>
      </c>
      <c r="ES38">
        <v>11.8279</v>
      </c>
      <c r="ET38">
        <v>4.9817999999999998</v>
      </c>
      <c r="EU38">
        <v>3.2989999999999999</v>
      </c>
      <c r="EV38">
        <v>5078.8999999999996</v>
      </c>
      <c r="EW38">
        <v>191.9</v>
      </c>
      <c r="EX38">
        <v>9999</v>
      </c>
      <c r="EY38">
        <v>74.900000000000006</v>
      </c>
      <c r="EZ38">
        <v>1.87317</v>
      </c>
      <c r="FA38">
        <v>1.8788100000000001</v>
      </c>
      <c r="FB38">
        <v>1.8791199999999999</v>
      </c>
      <c r="FC38">
        <v>1.8797299999999999</v>
      </c>
      <c r="FD38">
        <v>1.87744</v>
      </c>
      <c r="FE38">
        <v>1.8767199999999999</v>
      </c>
      <c r="FF38">
        <v>1.8772899999999999</v>
      </c>
      <c r="FG38">
        <v>1.8748499999999999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-4.9640000000000004</v>
      </c>
      <c r="FV38">
        <v>-0.20080000000000001</v>
      </c>
      <c r="FW38">
        <v>-4.9655800898700697</v>
      </c>
      <c r="FX38">
        <v>1.4527828764109799E-4</v>
      </c>
      <c r="FY38">
        <v>-4.3579519040863002E-7</v>
      </c>
      <c r="FZ38">
        <v>2.0799061152897499E-10</v>
      </c>
      <c r="GA38">
        <v>-0.20074600000000101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22.8</v>
      </c>
      <c r="GJ38">
        <v>22.8</v>
      </c>
      <c r="GK38">
        <v>1.0546899999999999</v>
      </c>
      <c r="GL38">
        <v>2.50732</v>
      </c>
      <c r="GM38">
        <v>1.54541</v>
      </c>
      <c r="GN38">
        <v>2.3059099999999999</v>
      </c>
      <c r="GO38">
        <v>1.5979000000000001</v>
      </c>
      <c r="GP38">
        <v>2.2363300000000002</v>
      </c>
      <c r="GQ38">
        <v>23.0505</v>
      </c>
      <c r="GR38">
        <v>14.1058</v>
      </c>
      <c r="GS38">
        <v>18</v>
      </c>
      <c r="GT38">
        <v>623.61099999999999</v>
      </c>
      <c r="GU38">
        <v>410.565</v>
      </c>
      <c r="GV38">
        <v>14.3711</v>
      </c>
      <c r="GW38">
        <v>16.797000000000001</v>
      </c>
      <c r="GX38">
        <v>30.0015</v>
      </c>
      <c r="GY38">
        <v>16.814</v>
      </c>
      <c r="GZ38">
        <v>16.777799999999999</v>
      </c>
      <c r="HA38">
        <v>21.1678</v>
      </c>
      <c r="HB38">
        <v>20</v>
      </c>
      <c r="HC38">
        <v>-30</v>
      </c>
      <c r="HD38">
        <v>14.377000000000001</v>
      </c>
      <c r="HE38">
        <v>413.03800000000001</v>
      </c>
      <c r="HF38">
        <v>0</v>
      </c>
      <c r="HG38">
        <v>101.56100000000001</v>
      </c>
      <c r="HH38">
        <v>100.245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2023-07-20T14:12:40Z</dcterms:created>
  <dcterms:modified xsi:type="dcterms:W3CDTF">2023-07-21T04:46:51Z</dcterms:modified>
</cp:coreProperties>
</file>