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3D06D8B9-D8FA-9E4D-944E-B33F9374BF18}" xr6:coauthVersionLast="47" xr6:coauthVersionMax="47" xr10:uidLastSave="{00000000-0000-0000-0000-000000000000}"/>
  <bookViews>
    <workbookView xWindow="240" yWindow="760" windowWidth="18460" windowHeight="13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 s="1"/>
  <c r="AD36" i="1"/>
  <c r="AC36" i="1"/>
  <c r="AB36" i="1" s="1"/>
  <c r="X36" i="1"/>
  <c r="U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P32" i="1"/>
  <c r="AO32" i="1"/>
  <c r="AN32" i="1"/>
  <c r="AL32" i="1" s="1"/>
  <c r="AD32" i="1"/>
  <c r="AC32" i="1"/>
  <c r="AB32" i="1" s="1"/>
  <c r="X32" i="1"/>
  <c r="U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P28" i="1"/>
  <c r="AO28" i="1"/>
  <c r="AN28" i="1"/>
  <c r="AL28" i="1" s="1"/>
  <c r="AD28" i="1"/>
  <c r="AC28" i="1"/>
  <c r="AB28" i="1" s="1"/>
  <c r="X28" i="1"/>
  <c r="U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P24" i="1"/>
  <c r="AO24" i="1"/>
  <c r="AN24" i="1"/>
  <c r="AL24" i="1" s="1"/>
  <c r="AD24" i="1"/>
  <c r="AC24" i="1"/>
  <c r="AB24" i="1" s="1"/>
  <c r="X24" i="1"/>
  <c r="U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P20" i="1"/>
  <c r="AO20" i="1"/>
  <c r="AN20" i="1"/>
  <c r="AL20" i="1" s="1"/>
  <c r="AD20" i="1"/>
  <c r="AC20" i="1"/>
  <c r="AB20" i="1" s="1"/>
  <c r="X20" i="1"/>
  <c r="U20" i="1"/>
  <c r="AR19" i="1"/>
  <c r="AQ19" i="1"/>
  <c r="AO19" i="1"/>
  <c r="AP19" i="1" s="1"/>
  <c r="AN19" i="1"/>
  <c r="AL19" i="1" s="1"/>
  <c r="AD19" i="1"/>
  <c r="AC19" i="1"/>
  <c r="AB19" i="1" s="1"/>
  <c r="U19" i="1"/>
  <c r="N36" i="1" l="1"/>
  <c r="M36" i="1" s="1"/>
  <c r="P36" i="1"/>
  <c r="AM36" i="1"/>
  <c r="S36" i="1"/>
  <c r="O36" i="1"/>
  <c r="S27" i="1"/>
  <c r="N27" i="1"/>
  <c r="M27" i="1" s="1"/>
  <c r="O27" i="1"/>
  <c r="P27" i="1"/>
  <c r="AM27" i="1"/>
  <c r="N28" i="1"/>
  <c r="M28" i="1" s="1"/>
  <c r="AM28" i="1"/>
  <c r="S28" i="1"/>
  <c r="P28" i="1"/>
  <c r="O28" i="1"/>
  <c r="P38" i="1"/>
  <c r="O38" i="1"/>
  <c r="N38" i="1"/>
  <c r="M38" i="1" s="1"/>
  <c r="AM38" i="1"/>
  <c r="S38" i="1"/>
  <c r="S23" i="1"/>
  <c r="P23" i="1"/>
  <c r="N23" i="1"/>
  <c r="M23" i="1" s="1"/>
  <c r="O23" i="1"/>
  <c r="AM23" i="1"/>
  <c r="N24" i="1"/>
  <c r="M24" i="1" s="1"/>
  <c r="AM24" i="1"/>
  <c r="S24" i="1"/>
  <c r="P24" i="1"/>
  <c r="O24" i="1"/>
  <c r="Y28" i="1"/>
  <c r="Z28" i="1" s="1"/>
  <c r="N35" i="1"/>
  <c r="M35" i="1" s="1"/>
  <c r="S35" i="1"/>
  <c r="P35" i="1"/>
  <c r="O35" i="1"/>
  <c r="AM35" i="1"/>
  <c r="P19" i="1"/>
  <c r="N19" i="1"/>
  <c r="M19" i="1" s="1"/>
  <c r="S19" i="1"/>
  <c r="O19" i="1"/>
  <c r="AM19" i="1"/>
  <c r="N20" i="1"/>
  <c r="M20" i="1" s="1"/>
  <c r="AM20" i="1"/>
  <c r="P20" i="1"/>
  <c r="S20" i="1"/>
  <c r="O20" i="1"/>
  <c r="S31" i="1"/>
  <c r="N31" i="1"/>
  <c r="M31" i="1" s="1"/>
  <c r="O31" i="1"/>
  <c r="P31" i="1"/>
  <c r="AM31" i="1"/>
  <c r="N32" i="1"/>
  <c r="M32" i="1" s="1"/>
  <c r="AM32" i="1"/>
  <c r="P32" i="1"/>
  <c r="S32" i="1"/>
  <c r="O32" i="1"/>
  <c r="S22" i="1"/>
  <c r="S26" i="1"/>
  <c r="S30" i="1"/>
  <c r="S34" i="1"/>
  <c r="AM22" i="1"/>
  <c r="AM30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Y20" i="1"/>
  <c r="Z20" i="1" s="1"/>
  <c r="AM26" i="1"/>
  <c r="AM34" i="1"/>
  <c r="AM21" i="1"/>
  <c r="O22" i="1"/>
  <c r="AM25" i="1"/>
  <c r="O26" i="1"/>
  <c r="AM29" i="1"/>
  <c r="O30" i="1"/>
  <c r="AM33" i="1"/>
  <c r="O34" i="1"/>
  <c r="AM37" i="1"/>
  <c r="X19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O25" i="1"/>
  <c r="O29" i="1"/>
  <c r="O33" i="1"/>
  <c r="O37" i="1"/>
  <c r="X21" i="1"/>
  <c r="X25" i="1"/>
  <c r="X29" i="1"/>
  <c r="X33" i="1"/>
  <c r="X37" i="1"/>
  <c r="AF32" i="1" l="1"/>
  <c r="AF35" i="1"/>
  <c r="V28" i="1"/>
  <c r="T28" i="1" s="1"/>
  <c r="W28" i="1" s="1"/>
  <c r="Q28" i="1" s="1"/>
  <c r="R28" i="1" s="1"/>
  <c r="AF28" i="1"/>
  <c r="AF25" i="1"/>
  <c r="Y38" i="1"/>
  <c r="Z38" i="1" s="1"/>
  <c r="AF37" i="1"/>
  <c r="Y21" i="1"/>
  <c r="Z21" i="1" s="1"/>
  <c r="V21" i="1" s="1"/>
  <c r="T21" i="1" s="1"/>
  <c r="W21" i="1" s="1"/>
  <c r="Q21" i="1" s="1"/>
  <c r="R21" i="1" s="1"/>
  <c r="Y32" i="1"/>
  <c r="Z32" i="1" s="1"/>
  <c r="AF34" i="1"/>
  <c r="Y30" i="1"/>
  <c r="Z30" i="1" s="1"/>
  <c r="AA28" i="1"/>
  <c r="AE28" i="1" s="1"/>
  <c r="AH28" i="1"/>
  <c r="AG28" i="1"/>
  <c r="Y25" i="1"/>
  <c r="Z25" i="1" s="1"/>
  <c r="V25" i="1" s="1"/>
  <c r="T25" i="1" s="1"/>
  <c r="W25" i="1" s="1"/>
  <c r="Q25" i="1" s="1"/>
  <c r="R25" i="1" s="1"/>
  <c r="AF21" i="1"/>
  <c r="AF22" i="1"/>
  <c r="V22" i="1"/>
  <c r="T22" i="1" s="1"/>
  <c r="W22" i="1" s="1"/>
  <c r="Q22" i="1" s="1"/>
  <c r="R22" i="1" s="1"/>
  <c r="Y19" i="1"/>
  <c r="Z19" i="1" s="1"/>
  <c r="Y35" i="1"/>
  <c r="Z35" i="1" s="1"/>
  <c r="AF27" i="1"/>
  <c r="Y33" i="1"/>
  <c r="Z33" i="1" s="1"/>
  <c r="AF26" i="1"/>
  <c r="Y29" i="1"/>
  <c r="Z29" i="1" s="1"/>
  <c r="Y22" i="1"/>
  <c r="Z22" i="1" s="1"/>
  <c r="Y23" i="1"/>
  <c r="Z23" i="1" s="1"/>
  <c r="AF19" i="1"/>
  <c r="AF23" i="1"/>
  <c r="V23" i="1"/>
  <c r="T23" i="1" s="1"/>
  <c r="W23" i="1" s="1"/>
  <c r="Q23" i="1" s="1"/>
  <c r="R23" i="1" s="1"/>
  <c r="AA20" i="1"/>
  <c r="AE20" i="1" s="1"/>
  <c r="AH20" i="1"/>
  <c r="AG20" i="1"/>
  <c r="Y34" i="1"/>
  <c r="Z34" i="1" s="1"/>
  <c r="AF33" i="1"/>
  <c r="V33" i="1"/>
  <c r="T33" i="1" s="1"/>
  <c r="W33" i="1" s="1"/>
  <c r="Q33" i="1" s="1"/>
  <c r="R33" i="1" s="1"/>
  <c r="AF31" i="1"/>
  <c r="AF36" i="1"/>
  <c r="Y31" i="1"/>
  <c r="Z31" i="1" s="1"/>
  <c r="V20" i="1"/>
  <c r="T20" i="1" s="1"/>
  <c r="W20" i="1" s="1"/>
  <c r="Q20" i="1" s="1"/>
  <c r="R20" i="1" s="1"/>
  <c r="AF20" i="1"/>
  <c r="AF29" i="1"/>
  <c r="AF30" i="1"/>
  <c r="V30" i="1"/>
  <c r="T30" i="1" s="1"/>
  <c r="W30" i="1" s="1"/>
  <c r="Q30" i="1" s="1"/>
  <c r="R30" i="1" s="1"/>
  <c r="AF24" i="1"/>
  <c r="Y37" i="1"/>
  <c r="Z37" i="1" s="1"/>
  <c r="Y26" i="1"/>
  <c r="Z26" i="1" s="1"/>
  <c r="V26" i="1" s="1"/>
  <c r="T26" i="1" s="1"/>
  <c r="W26" i="1" s="1"/>
  <c r="Q26" i="1" s="1"/>
  <c r="R26" i="1" s="1"/>
  <c r="Y36" i="1"/>
  <c r="Z36" i="1" s="1"/>
  <c r="Y27" i="1"/>
  <c r="Z27" i="1" s="1"/>
  <c r="Y24" i="1"/>
  <c r="Z24" i="1" s="1"/>
  <c r="AF38" i="1"/>
  <c r="V38" i="1"/>
  <c r="T38" i="1" s="1"/>
  <c r="W38" i="1" s="1"/>
  <c r="Q38" i="1" s="1"/>
  <c r="R38" i="1" s="1"/>
  <c r="AA19" i="1" l="1"/>
  <c r="AE19" i="1" s="1"/>
  <c r="AH19" i="1"/>
  <c r="AI19" i="1" s="1"/>
  <c r="AG19" i="1"/>
  <c r="AA35" i="1"/>
  <c r="AE35" i="1" s="1"/>
  <c r="AH35" i="1"/>
  <c r="AG35" i="1"/>
  <c r="AA37" i="1"/>
  <c r="AE37" i="1" s="1"/>
  <c r="AH37" i="1"/>
  <c r="AI37" i="1" s="1"/>
  <c r="AG37" i="1"/>
  <c r="AG32" i="1"/>
  <c r="AA32" i="1"/>
  <c r="AE32" i="1" s="1"/>
  <c r="AH32" i="1"/>
  <c r="AA25" i="1"/>
  <c r="AE25" i="1" s="1"/>
  <c r="AG25" i="1"/>
  <c r="AH25" i="1"/>
  <c r="AI25" i="1" s="1"/>
  <c r="AH24" i="1"/>
  <c r="AI24" i="1" s="1"/>
  <c r="AA24" i="1"/>
  <c r="AE24" i="1" s="1"/>
  <c r="AG24" i="1"/>
  <c r="AI28" i="1"/>
  <c r="V24" i="1"/>
  <c r="T24" i="1" s="1"/>
  <c r="W24" i="1" s="1"/>
  <c r="Q24" i="1" s="1"/>
  <c r="R24" i="1" s="1"/>
  <c r="V37" i="1"/>
  <c r="T37" i="1" s="1"/>
  <c r="W37" i="1" s="1"/>
  <c r="Q37" i="1" s="1"/>
  <c r="R37" i="1" s="1"/>
  <c r="AA36" i="1"/>
  <c r="AE36" i="1" s="1"/>
  <c r="AH36" i="1"/>
  <c r="AG36" i="1"/>
  <c r="AI20" i="1"/>
  <c r="AH30" i="1"/>
  <c r="AA30" i="1"/>
  <c r="AE30" i="1" s="1"/>
  <c r="AG30" i="1"/>
  <c r="AH26" i="1"/>
  <c r="AA26" i="1"/>
  <c r="AE26" i="1" s="1"/>
  <c r="AG26" i="1"/>
  <c r="AA29" i="1"/>
  <c r="AE29" i="1" s="1"/>
  <c r="AH29" i="1"/>
  <c r="AG29" i="1"/>
  <c r="AA21" i="1"/>
  <c r="AE21" i="1" s="1"/>
  <c r="AH21" i="1"/>
  <c r="AG21" i="1"/>
  <c r="AA31" i="1"/>
  <c r="AE31" i="1" s="1"/>
  <c r="AH31" i="1"/>
  <c r="AG31" i="1"/>
  <c r="V19" i="1"/>
  <c r="T19" i="1" s="1"/>
  <c r="W19" i="1" s="1"/>
  <c r="Q19" i="1" s="1"/>
  <c r="R19" i="1" s="1"/>
  <c r="AA27" i="1"/>
  <c r="AE27" i="1" s="1"/>
  <c r="AH27" i="1"/>
  <c r="AI27" i="1" s="1"/>
  <c r="AG27" i="1"/>
  <c r="AH34" i="1"/>
  <c r="AA34" i="1"/>
  <c r="AE34" i="1" s="1"/>
  <c r="AG34" i="1"/>
  <c r="AA23" i="1"/>
  <c r="AE23" i="1" s="1"/>
  <c r="AH23" i="1"/>
  <c r="AG23" i="1"/>
  <c r="AH33" i="1"/>
  <c r="AI33" i="1" s="1"/>
  <c r="AA33" i="1"/>
  <c r="AE33" i="1" s="1"/>
  <c r="AG33" i="1"/>
  <c r="V35" i="1"/>
  <c r="T35" i="1" s="1"/>
  <c r="W35" i="1" s="1"/>
  <c r="Q35" i="1" s="1"/>
  <c r="R35" i="1" s="1"/>
  <c r="V36" i="1"/>
  <c r="T36" i="1" s="1"/>
  <c r="W36" i="1" s="1"/>
  <c r="Q36" i="1" s="1"/>
  <c r="R36" i="1" s="1"/>
  <c r="V29" i="1"/>
  <c r="T29" i="1" s="1"/>
  <c r="W29" i="1" s="1"/>
  <c r="Q29" i="1" s="1"/>
  <c r="R29" i="1" s="1"/>
  <c r="V31" i="1"/>
  <c r="T31" i="1" s="1"/>
  <c r="W31" i="1" s="1"/>
  <c r="Q31" i="1" s="1"/>
  <c r="R31" i="1" s="1"/>
  <c r="AH22" i="1"/>
  <c r="AA22" i="1"/>
  <c r="AE22" i="1" s="1"/>
  <c r="AG22" i="1"/>
  <c r="V27" i="1"/>
  <c r="T27" i="1" s="1"/>
  <c r="W27" i="1" s="1"/>
  <c r="Q27" i="1" s="1"/>
  <c r="R27" i="1" s="1"/>
  <c r="V34" i="1"/>
  <c r="T34" i="1" s="1"/>
  <c r="W34" i="1" s="1"/>
  <c r="Q34" i="1" s="1"/>
  <c r="R34" i="1" s="1"/>
  <c r="AH38" i="1"/>
  <c r="AI38" i="1" s="1"/>
  <c r="AA38" i="1"/>
  <c r="AE38" i="1" s="1"/>
  <c r="AG38" i="1"/>
  <c r="V32" i="1"/>
  <c r="T32" i="1" s="1"/>
  <c r="W32" i="1" s="1"/>
  <c r="Q32" i="1" s="1"/>
  <c r="R32" i="1" s="1"/>
  <c r="AI31" i="1" l="1"/>
  <c r="AI36" i="1"/>
  <c r="AI34" i="1"/>
  <c r="AI26" i="1"/>
  <c r="AI35" i="1"/>
  <c r="AI21" i="1"/>
  <c r="AI32" i="1"/>
  <c r="AI22" i="1"/>
  <c r="AI30" i="1"/>
  <c r="AI23" i="1"/>
  <c r="AI29" i="1"/>
</calcChain>
</file>

<file path=xl/sharedStrings.xml><?xml version="1.0" encoding="utf-8"?>
<sst xmlns="http://schemas.openxmlformats.org/spreadsheetml/2006/main" count="1016" uniqueCount="398">
  <si>
    <t>File opened</t>
  </si>
  <si>
    <t>2023-07-20 16:01:47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</si>
  <si>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</si>
  <si>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</si>
  <si>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</si>
  <si>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</si>
  <si>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</si>
  <si>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</si>
  <si>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</si>
  <si>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</si>
  <si>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</si>
  <si>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</si>
  <si>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</si>
  <si>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{"h2oaspan2a": "0.0681933", "h2obspanconc1": "11.65", "co2bspanconc2": "301.4", "co2aspan2a": "0.292292", "flowmeterzero": "0.996167", "co2bspan1": "1.0021", "h2oaspanconc1": "11.65", "co2aspanconc1": "2473", "h2oaspan2b": "0.0685964", "chamberpressurezero": "2.68235", "co2bspanconc1": "2473", "flowbzero": "0.38674", "co2aspanconc2": "301.4", "oxygen": "21", "h2oazero": "1.04545", "h2obspan1": "1.00489", "h2oaspan1": "1.00591", "h2oaspanconc2": "0", "co2aspan1": "1.00226", "h2oaspan2": "0", "flowazero": "0.29744", "co2aspan2": "-0.0349502", "tazero": "-0.14134", "h2obspan2b": "0.0690967", "co2bzero": "0.928369", "ssa_ref": "34842.2", "co2aspan2b": "0.289966", "h2obzero": "1.0566", "h2obspanconc2": "0", "ssb_ref": "37125.5", "tbzero": "-0.243059", "co2bspan2a": "0.293064", "co2bspan2": "-0.0342144", "h2obspan2": "0", "co2bspan2b": "0.29074", "h2obspan2a": "0.0687607", "co2azero": "0.925242"}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</si>
  <si>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</si>
  <si>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</si>
  <si>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</si>
  <si>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</si>
  <si>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</si>
  <si>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</si>
  <si>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</si>
  <si>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</si>
  <si>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</si>
  <si>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</si>
  <si>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</si>
  <si>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</si>
  <si>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</si>
  <si>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16:01:47</t>
  </si>
  <si>
    <t>Stability Definition:	A (GasEx): Std&lt;0.2 Per=20	CO2_r (Meas): Std&lt;0.75 Per=20	Qin (LeafQ): Per=20</t>
  </si>
  <si>
    <t>16:02:03</t>
  </si>
  <si>
    <t>Stability Definition:	A (GasEx): Std&lt;0.2 Per=20	CO2_r (Meas): Std&lt;0.75 Per=20	Qin (LeafQ): Std&lt;1 Per=20</t>
  </si>
  <si>
    <t>16:02:04</t>
  </si>
  <si>
    <t>Stability Definition:	A (GasEx): Std&lt;0.2 Per=20	CO2_r (Meas):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</si>
  <si>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</si>
  <si>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</si>
  <si>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</si>
  <si>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</si>
  <si>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</si>
  <si>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</si>
  <si>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</si>
  <si>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</si>
  <si>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</si>
  <si>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</si>
  <si>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</si>
  <si>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</si>
  <si>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</si>
  <si>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</si>
  <si>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</si>
  <si>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</si>
  <si>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</si>
  <si>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</si>
  <si>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</si>
  <si>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</si>
  <si>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</si>
  <si>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</si>
  <si>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</si>
  <si>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</si>
  <si>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</si>
  <si>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</si>
  <si>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</si>
  <si>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</si>
  <si>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</si>
  <si>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</si>
  <si>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</si>
  <si>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</si>
  <si>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</si>
  <si>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</si>
  <si>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</si>
  <si>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</si>
  <si>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</si>
  <si>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</si>
  <si>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</si>
  <si>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</si>
  <si>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</si>
  <si>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</si>
  <si>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</si>
  <si>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</si>
  <si>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</si>
  <si>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</si>
  <si>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</si>
  <si>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</si>
  <si>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</si>
  <si>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</si>
  <si>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</si>
  <si>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</si>
  <si>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</si>
  <si>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</si>
  <si>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</si>
  <si>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</si>
  <si>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</si>
  <si>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</si>
  <si>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2.71449 86.8301 376.377 616.878 847.253 1069.92 1255.1 1351.01</t>
  </si>
  <si>
    <t>Fs_true</t>
  </si>
  <si>
    <t>0.0205092 101.044 402.855 601.605 802.093 1001.11 1202.28 1401.11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</si>
  <si>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</si>
  <si>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</si>
  <si>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</si>
  <si>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</si>
  <si>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</si>
  <si>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</si>
  <si>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</si>
  <si>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</si>
  <si>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</si>
  <si>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</si>
  <si>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</si>
  <si>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</si>
  <si>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</si>
  <si>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</si>
  <si>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</si>
  <si>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</si>
  <si>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</si>
  <si>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</si>
  <si>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</si>
  <si>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</si>
  <si>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</si>
  <si>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</si>
  <si>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</si>
  <si>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</si>
  <si>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</si>
  <si>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</si>
  <si>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</si>
  <si>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</si>
  <si>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</si>
  <si>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</si>
  <si>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</si>
  <si>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</si>
  <si>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</si>
  <si>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</si>
  <si>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</si>
  <si>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</si>
  <si>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</si>
  <si>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</si>
  <si>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</si>
  <si>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</si>
  <si>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</si>
  <si>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</si>
  <si>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</si>
  <si>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</si>
  <si>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</si>
  <si>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</si>
  <si>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</si>
  <si>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</si>
  <si>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</si>
  <si>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</si>
  <si>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</si>
  <si>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</si>
  <si>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</si>
  <si>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</si>
  <si>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</si>
  <si>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</si>
  <si>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</si>
  <si>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</si>
  <si>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</si>
  <si>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</si>
  <si>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</si>
  <si>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</si>
  <si>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</si>
  <si>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</si>
  <si>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</si>
  <si>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</si>
  <si>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</si>
  <si>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</si>
  <si>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</si>
  <si>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</si>
  <si>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</si>
  <si>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</si>
  <si>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</si>
  <si>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</si>
  <si>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</si>
  <si>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</si>
  <si>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</si>
  <si>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</si>
  <si>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</si>
  <si>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</si>
  <si>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</si>
  <si>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</si>
  <si>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</si>
  <si>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</si>
  <si>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</si>
  <si>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</si>
  <si>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</si>
  <si>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</si>
  <si>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</si>
  <si>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</si>
  <si>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</si>
  <si>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</si>
  <si>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</si>
  <si>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</si>
  <si>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</si>
  <si>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</si>
  <si>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</si>
  <si>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</si>
  <si>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</si>
  <si>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</si>
  <si>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</si>
  <si>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</si>
  <si>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</si>
  <si>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</si>
  <si>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</si>
  <si>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</si>
  <si>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</si>
  <si>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</si>
  <si>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</si>
  <si>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</si>
  <si>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</si>
  <si>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</si>
  <si>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</si>
  <si>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</si>
  <si>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</si>
  <si>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</si>
  <si>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</si>
  <si>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</si>
  <si>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</si>
  <si>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</si>
  <si>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</si>
  <si>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</si>
  <si>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</si>
  <si>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</si>
  <si>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</si>
  <si>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</si>
  <si>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</si>
  <si>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</si>
  <si>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</si>
  <si>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</si>
  <si>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</si>
  <si>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</si>
  <si>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</si>
  <si>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</si>
  <si>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</si>
  <si>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</si>
  <si>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</si>
  <si>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</si>
  <si>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</si>
  <si>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</si>
  <si>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</si>
  <si>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</si>
  <si>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</si>
  <si>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</si>
  <si>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</si>
  <si>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</si>
  <si>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</si>
  <si>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</si>
  <si>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</si>
  <si>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</si>
  <si>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</si>
  <si>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</si>
  <si>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</si>
  <si>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</si>
  <si>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</si>
  <si>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</si>
  <si>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</si>
  <si>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</si>
  <si>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</si>
  <si>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</si>
  <si>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</si>
  <si>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</si>
  <si>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</si>
  <si>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</si>
  <si>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</si>
  <si>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</si>
  <si>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</si>
  <si>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</si>
  <si>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</si>
  <si>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</si>
  <si>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</si>
  <si>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</si>
  <si>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</si>
  <si>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</si>
  <si>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</si>
  <si>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</si>
  <si>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</si>
  <si>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</si>
  <si>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</si>
  <si>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</si>
  <si>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</si>
  <si>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</si>
  <si>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</si>
  <si>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</si>
  <si>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</si>
  <si>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</si>
  <si>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</si>
  <si>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</si>
  <si>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</si>
  <si>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</si>
  <si>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</si>
  <si>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</si>
  <si>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</si>
  <si>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</si>
  <si>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</si>
  <si>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</si>
  <si>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</si>
  <si>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</si>
  <si>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</si>
  <si>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</si>
  <si>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</si>
  <si>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</si>
  <si>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</si>
  <si>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</si>
  <si>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</si>
  <si>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</si>
  <si>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</si>
  <si>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</si>
  <si>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</si>
  <si>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</si>
  <si>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</si>
  <si>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</si>
  <si>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</si>
  <si>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</si>
  <si>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</si>
  <si>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</si>
  <si>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</si>
  <si>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</si>
  <si>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</si>
  <si>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</si>
  <si>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</si>
  <si>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</si>
  <si>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</si>
  <si>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</si>
  <si>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</si>
  <si>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</si>
  <si>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</si>
  <si>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</si>
  <si>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</si>
  <si>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</si>
  <si>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</si>
  <si>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</si>
  <si>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</si>
  <si>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</si>
  <si>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</si>
  <si>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</si>
  <si>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</si>
  <si>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</si>
  <si>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</si>
  <si>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</si>
  <si>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</si>
  <si>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</si>
  <si>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</si>
  <si>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</si>
  <si>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</si>
  <si>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</si>
  <si>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</si>
  <si>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</si>
  <si>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</si>
  <si>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</si>
  <si>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</si>
  <si>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</si>
  <si>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20230720 16:25:43</t>
  </si>
  <si>
    <t>16:25:43</t>
  </si>
  <si>
    <t>none</t>
  </si>
  <si>
    <t>Lindsey</t>
  </si>
  <si>
    <t>20230720</t>
  </si>
  <si>
    <t>kse</t>
  </si>
  <si>
    <t>SARI4</t>
  </si>
  <si>
    <t>BNL21868</t>
  </si>
  <si>
    <t>16:22:48</t>
  </si>
  <si>
    <t>2/2</t>
  </si>
  <si>
    <t>00000000</t>
  </si>
  <si>
    <t>iiiiiiii</t>
  </si>
  <si>
    <t>off</t>
  </si>
  <si>
    <t>20230720 16:26:44</t>
  </si>
  <si>
    <t>16:26:44</t>
  </si>
  <si>
    <t>20230720 16:27:45</t>
  </si>
  <si>
    <t>16:27:45</t>
  </si>
  <si>
    <t>20230720 16:28:46</t>
  </si>
  <si>
    <t>16:28:46</t>
  </si>
  <si>
    <t>20230720 16:29:47</t>
  </si>
  <si>
    <t>16:29:47</t>
  </si>
  <si>
    <t>20230720 16:30:48</t>
  </si>
  <si>
    <t>16:30:48</t>
  </si>
  <si>
    <t>20230720 16:31:50</t>
  </si>
  <si>
    <t>16:31:50</t>
  </si>
  <si>
    <t>20230720 16:32:51</t>
  </si>
  <si>
    <t>16:32:51</t>
  </si>
  <si>
    <t>20230720 16:33:52</t>
  </si>
  <si>
    <t>16:33:52</t>
  </si>
  <si>
    <t>20230720 16:34:53</t>
  </si>
  <si>
    <t>16:34:53</t>
  </si>
  <si>
    <t>20230720 16:35:54</t>
  </si>
  <si>
    <t>16:35:54</t>
  </si>
  <si>
    <t>20230720 16:36:55</t>
  </si>
  <si>
    <t>16:36:55</t>
  </si>
  <si>
    <t>20230720 16:37:56</t>
  </si>
  <si>
    <t>16:37:56</t>
  </si>
  <si>
    <t>20230720 16:38:57</t>
  </si>
  <si>
    <t>16:38:57</t>
  </si>
  <si>
    <t>20230720 16:39:58</t>
  </si>
  <si>
    <t>16:39:58</t>
  </si>
  <si>
    <t>20230720 16:40:59</t>
  </si>
  <si>
    <t>16:40:59</t>
  </si>
  <si>
    <t>20230720 16:42:00</t>
  </si>
  <si>
    <t>16:42:00</t>
  </si>
  <si>
    <t>20230720 16:43:01</t>
  </si>
  <si>
    <t>16:43:01</t>
  </si>
  <si>
    <t>20230720 16:44:02</t>
  </si>
  <si>
    <t>16:44:02</t>
  </si>
  <si>
    <t>20230720 16:46:03</t>
  </si>
  <si>
    <t>16:46:03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</si>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</sst>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1689899143.0999999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1689899143.0999999</v>
      </c>
      <c r="M19">
        <f t="shared" ref="M19:M38" si="0">(N19)/1000</f>
        <v>2.2919689077451314E-3</v>
      </c>
      <c r="N19">
        <f t="shared" ref="N19:N38" si="1">1000*AZ19*AL19*(AV19-AW19)/(100*$B$7*(1000-AL19*AV19))</f>
        <v>2.2919689077451313</v>
      </c>
      <c r="O19">
        <f t="shared" ref="O19:O38" si="2">AZ19*AL19*(AU19-AT19*(1000-AL19*AW19)/(1000-AL19*AV19))/(100*$B$7)</f>
        <v>20.870716182368316</v>
      </c>
      <c r="P19">
        <f t="shared" ref="P19:P38" si="3">AT19 - IF(AL19&gt;1, O19*$B$7*100/(AN19*BH19), 0)</f>
        <v>400.01499999999999</v>
      </c>
      <c r="Q19">
        <f t="shared" ref="Q19:Q38" si="4">((W19-M19/2)*P19-O19)/(W19+M19/2)</f>
        <v>273.04389097513848</v>
      </c>
      <c r="R19">
        <f t="shared" ref="R19:R38" si="5">Q19*(BA19+BB19)/1000</f>
        <v>27.267112462908198</v>
      </c>
      <c r="S19">
        <f t="shared" ref="S19:S38" si="6">(AT19 - IF(AL19&gt;1, O19*$B$7*100/(AN19*BH19), 0))*(BA19+BB19)/1000</f>
        <v>39.946888952162503</v>
      </c>
      <c r="T19">
        <f t="shared" ref="T19:T38" si="7">2/((1/V19-1/U19)+SIGN(V19)*SQRT((1/V19-1/U19)*(1/V19-1/U19) + 4*$C$7/(($C$7+1)*($C$7+1))*(2*1/V19*1/U19-1/U19*1/U19)))</f>
        <v>0.28533544905837516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2.9231534479206158</v>
      </c>
      <c r="V19">
        <f t="shared" ref="V19:V38" si="9">M19*(1000-(1000*0.61365*EXP(17.502*Z19/(240.97+Z19))/(BA19+BB19)+AV19)/2)/(1000*0.61365*EXP(17.502*Z19/(240.97+Z19))/(BA19+BB19)-AV19)</f>
        <v>0.27071584042631142</v>
      </c>
      <c r="W19">
        <f t="shared" ref="W19:W38" si="10">1/(($C$7+1)/(T19/1.6)+1/(U19/1.37)) + $C$7/(($C$7+1)/(T19/1.6) + $C$7/(U19/1.37))</f>
        <v>0.17044846953119799</v>
      </c>
      <c r="X19">
        <f t="shared" ref="X19:X38" si="11">(AO19*AR19)</f>
        <v>330.75228899999996</v>
      </c>
      <c r="Y19">
        <f t="shared" ref="Y19:Y38" si="12">(BC19+(X19+2*0.95*0.0000000567*(((BC19+$B$9)+273)^4-(BC19+273)^4)-44100*M19)/(1.84*29.3*U19+8*0.95*0.0000000567*(BC19+273)^3))</f>
        <v>18.222513209092266</v>
      </c>
      <c r="Z19">
        <f t="shared" ref="Z19:Z38" si="13">($C$9*BD19+$D$9*BE19+$E$9*Y19)</f>
        <v>16.973600000000001</v>
      </c>
      <c r="AA19">
        <f t="shared" ref="AA19:AA38" si="14">0.61365*EXP(17.502*Z19/(240.97+Z19))</f>
        <v>1.941309752464899</v>
      </c>
      <c r="AB19">
        <f t="shared" ref="AB19:AB38" si="15">(AC19/AD19*100)</f>
        <v>57.540368247361073</v>
      </c>
      <c r="AC19">
        <f t="shared" ref="AC19:AC38" si="16">AV19*(BA19+BB19)/1000</f>
        <v>1.1087442452915002</v>
      </c>
      <c r="AD19">
        <f t="shared" ref="AD19:AD38" si="17">0.61365*EXP(17.502*BC19/(240.97+BC19))</f>
        <v>1.9268980701081098</v>
      </c>
      <c r="AE19">
        <f t="shared" ref="AE19:AE38" si="18">(AA19-AV19*(BA19+BB19)/1000)</f>
        <v>0.83256550717339883</v>
      </c>
      <c r="AF19">
        <f t="shared" ref="AF19:AF38" si="19">(-M19*44100)</f>
        <v>-101.07582883156029</v>
      </c>
      <c r="AG19">
        <f t="shared" ref="AG19:AG38" si="20">2*29.3*U19*0.92*(BC19-Z19)</f>
        <v>-18.517183220404767</v>
      </c>
      <c r="AH19">
        <f t="shared" ref="AH19:AH38" si="21">2*0.95*0.0000000567*(((BC19+$B$9)+273)^4-(Z19+273)^4)</f>
        <v>-1.2338032775702001</v>
      </c>
      <c r="AI19">
        <f t="shared" ref="AI19:AI38" si="22">X19+AH19+AF19+AG19</f>
        <v>209.92547367046473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54532.398442461548</v>
      </c>
      <c r="AO19">
        <f t="shared" ref="AO19:AO38" si="26">$B$13*BI19+$C$13*BJ19+$F$13*BU19*(1-BX19)</f>
        <v>1999.83</v>
      </c>
      <c r="AP19">
        <f t="shared" ref="AP19:AP38" si="27">AO19*AQ19</f>
        <v>1685.8569</v>
      </c>
      <c r="AQ19">
        <f t="shared" ref="AQ19:AQ38" si="28">($B$13*$D$11+$C$13*$D$11+$F$13*((CH19+BZ19)/MAX(CH19+BZ19+CI19, 0.1)*$I$11+CI19/MAX(CH19+BZ19+CI19, 0.1)*$J$11))/($B$13+$C$13+$F$13)</f>
        <v>0.84300010500892575</v>
      </c>
      <c r="AR19">
        <f t="shared" ref="AR19:AR38" si="29">($B$13*$K$11+$C$13*$K$11+$F$13*((CH19+BZ19)/MAX(CH19+BZ19+CI19, 0.1)*$P$11+CI19/MAX(CH19+BZ19+CI19, 0.1)*$Q$11))/($B$13+$C$13+$F$13)</f>
        <v>0.1653902026672267</v>
      </c>
      <c r="AS19">
        <v>1689899143.0999999</v>
      </c>
      <c r="AT19">
        <v>400.01499999999999</v>
      </c>
      <c r="AU19">
        <v>421.798</v>
      </c>
      <c r="AV19">
        <v>11.102600000000001</v>
      </c>
      <c r="AW19">
        <v>8.8365500000000008</v>
      </c>
      <c r="AX19">
        <v>405.04300000000001</v>
      </c>
      <c r="AY19">
        <v>11.318199999999999</v>
      </c>
      <c r="AZ19">
        <v>600.125</v>
      </c>
      <c r="BA19">
        <v>99.816699999999997</v>
      </c>
      <c r="BB19">
        <v>4.67775E-2</v>
      </c>
      <c r="BC19">
        <v>16.856100000000001</v>
      </c>
      <c r="BD19">
        <v>16.973600000000001</v>
      </c>
      <c r="BE19">
        <v>999.9</v>
      </c>
      <c r="BF19">
        <v>0</v>
      </c>
      <c r="BG19">
        <v>0</v>
      </c>
      <c r="BH19">
        <v>9981.8799999999992</v>
      </c>
      <c r="BI19">
        <v>0</v>
      </c>
      <c r="BJ19">
        <v>39.017800000000001</v>
      </c>
      <c r="BK19">
        <v>-21.782900000000001</v>
      </c>
      <c r="BL19">
        <v>404.50700000000001</v>
      </c>
      <c r="BM19">
        <v>425.55900000000003</v>
      </c>
      <c r="BN19">
        <v>2.2660900000000002</v>
      </c>
      <c r="BO19">
        <v>421.798</v>
      </c>
      <c r="BP19">
        <v>8.8365500000000008</v>
      </c>
      <c r="BQ19">
        <v>1.10823</v>
      </c>
      <c r="BR19">
        <v>0.88203500000000001</v>
      </c>
      <c r="BS19">
        <v>8.42272</v>
      </c>
      <c r="BT19">
        <v>5.1009099999999998</v>
      </c>
      <c r="BU19">
        <v>1999.83</v>
      </c>
      <c r="BV19">
        <v>0.89999799999999996</v>
      </c>
      <c r="BW19">
        <v>0.10000199999999999</v>
      </c>
      <c r="BX19">
        <v>0</v>
      </c>
      <c r="BY19">
        <v>2.38</v>
      </c>
      <c r="BZ19">
        <v>0</v>
      </c>
      <c r="CA19">
        <v>13521.1</v>
      </c>
      <c r="CB19">
        <v>19109</v>
      </c>
      <c r="CC19">
        <v>40.061999999999998</v>
      </c>
      <c r="CD19">
        <v>41.436999999999998</v>
      </c>
      <c r="CE19">
        <v>41.375</v>
      </c>
      <c r="CF19">
        <v>39.686999999999998</v>
      </c>
      <c r="CG19">
        <v>38.75</v>
      </c>
      <c r="CH19">
        <v>1799.84</v>
      </c>
      <c r="CI19">
        <v>199.99</v>
      </c>
      <c r="CJ19">
        <v>0</v>
      </c>
      <c r="CK19">
        <v>1689899148.4000001</v>
      </c>
      <c r="CL19">
        <v>0</v>
      </c>
      <c r="CM19">
        <v>1689898968.0999999</v>
      </c>
      <c r="CN19" t="s">
        <v>354</v>
      </c>
      <c r="CO19">
        <v>1689898961.0999999</v>
      </c>
      <c r="CP19">
        <v>1689898968.0999999</v>
      </c>
      <c r="CQ19">
        <v>47</v>
      </c>
      <c r="CR19">
        <v>5.7000000000000002E-2</v>
      </c>
      <c r="CS19">
        <v>2E-3</v>
      </c>
      <c r="CT19">
        <v>-5.03</v>
      </c>
      <c r="CU19">
        <v>-0.216</v>
      </c>
      <c r="CV19">
        <v>422</v>
      </c>
      <c r="CW19">
        <v>9</v>
      </c>
      <c r="CX19">
        <v>0.17</v>
      </c>
      <c r="CY19">
        <v>0.02</v>
      </c>
      <c r="CZ19">
        <v>20.884373988344901</v>
      </c>
      <c r="DA19">
        <v>-2.27236175158421E-2</v>
      </c>
      <c r="DB19">
        <v>3.30872465770791E-2</v>
      </c>
      <c r="DC19">
        <v>1</v>
      </c>
      <c r="DD19">
        <v>421.79761904761898</v>
      </c>
      <c r="DE19">
        <v>-1.2077922076919E-2</v>
      </c>
      <c r="DF19">
        <v>2.7320803499445299E-2</v>
      </c>
      <c r="DG19">
        <v>-1</v>
      </c>
      <c r="DH19">
        <v>1999.99952380952</v>
      </c>
      <c r="DI19">
        <v>-0.577196263549974</v>
      </c>
      <c r="DJ19">
        <v>0.15722220219073499</v>
      </c>
      <c r="DK19">
        <v>1</v>
      </c>
      <c r="DL19">
        <v>2</v>
      </c>
      <c r="DM19">
        <v>2</v>
      </c>
      <c r="DN19" t="s">
        <v>355</v>
      </c>
      <c r="DO19">
        <v>3.1617000000000002</v>
      </c>
      <c r="DP19">
        <v>2.7784399999999998</v>
      </c>
      <c r="DQ19">
        <v>9.5956E-2</v>
      </c>
      <c r="DR19">
        <v>9.9256200000000003E-2</v>
      </c>
      <c r="DS19">
        <v>6.9649299999999997E-2</v>
      </c>
      <c r="DT19">
        <v>5.7994200000000003E-2</v>
      </c>
      <c r="DU19">
        <v>28987.7</v>
      </c>
      <c r="DV19">
        <v>30079.9</v>
      </c>
      <c r="DW19">
        <v>29764.6</v>
      </c>
      <c r="DX19">
        <v>31107.200000000001</v>
      </c>
      <c r="DY19">
        <v>36273.699999999997</v>
      </c>
      <c r="DZ19">
        <v>38364.9</v>
      </c>
      <c r="EA19">
        <v>40831.599999999999</v>
      </c>
      <c r="EB19">
        <v>43088.1</v>
      </c>
      <c r="EC19">
        <v>2.3290799999999998</v>
      </c>
      <c r="ED19">
        <v>2.0289000000000001</v>
      </c>
      <c r="EE19">
        <v>0.15193200000000001</v>
      </c>
      <c r="EF19">
        <v>0</v>
      </c>
      <c r="EG19">
        <v>14.4421</v>
      </c>
      <c r="EH19">
        <v>999.9</v>
      </c>
      <c r="EI19">
        <v>47.271000000000001</v>
      </c>
      <c r="EJ19">
        <v>19.495000000000001</v>
      </c>
      <c r="EK19">
        <v>10.7692</v>
      </c>
      <c r="EL19">
        <v>61.463500000000003</v>
      </c>
      <c r="EM19">
        <v>23.3614</v>
      </c>
      <c r="EN19">
        <v>1</v>
      </c>
      <c r="EO19">
        <v>-0.60860800000000004</v>
      </c>
      <c r="EP19">
        <v>3.1452499999999999</v>
      </c>
      <c r="EQ19">
        <v>20.2561</v>
      </c>
      <c r="ER19">
        <v>5.2411000000000003</v>
      </c>
      <c r="ES19">
        <v>11.83</v>
      </c>
      <c r="ET19">
        <v>4.9827000000000004</v>
      </c>
      <c r="EU19">
        <v>3.2989999999999999</v>
      </c>
      <c r="EV19">
        <v>5255.8</v>
      </c>
      <c r="EW19">
        <v>191.9</v>
      </c>
      <c r="EX19">
        <v>9999</v>
      </c>
      <c r="EY19">
        <v>77.2</v>
      </c>
      <c r="EZ19">
        <v>1.8731599999999999</v>
      </c>
      <c r="FA19">
        <v>1.8788100000000001</v>
      </c>
      <c r="FB19">
        <v>1.8791199999999999</v>
      </c>
      <c r="FC19">
        <v>1.87971</v>
      </c>
      <c r="FD19">
        <v>1.8774299999999999</v>
      </c>
      <c r="FE19">
        <v>1.8767</v>
      </c>
      <c r="FF19">
        <v>1.8771800000000001</v>
      </c>
      <c r="FG19">
        <v>1.8748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-5.0279999999999996</v>
      </c>
      <c r="FV19">
        <v>-0.21560000000000001</v>
      </c>
      <c r="FW19">
        <v>-5.0289874483333099</v>
      </c>
      <c r="FX19">
        <v>1.4527828764109799E-4</v>
      </c>
      <c r="FY19">
        <v>-4.3579519040863002E-7</v>
      </c>
      <c r="FZ19">
        <v>2.0799061152897499E-10</v>
      </c>
      <c r="GA19">
        <v>-0.215582999999999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3</v>
      </c>
      <c r="GJ19">
        <v>2.9</v>
      </c>
      <c r="GK19">
        <v>1.07178</v>
      </c>
      <c r="GL19">
        <v>2.50122</v>
      </c>
      <c r="GM19">
        <v>1.54541</v>
      </c>
      <c r="GN19">
        <v>2.3046899999999999</v>
      </c>
      <c r="GO19">
        <v>1.5979000000000001</v>
      </c>
      <c r="GP19">
        <v>2.3022499999999999</v>
      </c>
      <c r="GQ19">
        <v>23.2729</v>
      </c>
      <c r="GR19">
        <v>15.8132</v>
      </c>
      <c r="GS19">
        <v>18</v>
      </c>
      <c r="GT19">
        <v>626.01599999999996</v>
      </c>
      <c r="GU19">
        <v>411.71300000000002</v>
      </c>
      <c r="GV19">
        <v>13.1938</v>
      </c>
      <c r="GW19">
        <v>18.527899999999999</v>
      </c>
      <c r="GX19">
        <v>29.9998</v>
      </c>
      <c r="GY19">
        <v>18.6081</v>
      </c>
      <c r="GZ19">
        <v>18.578900000000001</v>
      </c>
      <c r="HA19">
        <v>21.508099999999999</v>
      </c>
      <c r="HB19">
        <v>20</v>
      </c>
      <c r="HC19">
        <v>-30</v>
      </c>
      <c r="HD19">
        <v>13.2166</v>
      </c>
      <c r="HE19">
        <v>421.77499999999998</v>
      </c>
      <c r="HF19">
        <v>0</v>
      </c>
      <c r="HG19">
        <v>101.30800000000001</v>
      </c>
      <c r="HH19">
        <v>99.924899999999994</v>
      </c>
    </row>
    <row r="20" spans="1:216" x14ac:dyDescent="0.2">
      <c r="A20">
        <v>2</v>
      </c>
      <c r="B20">
        <v>1689899204.0999999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1689899204.0999999</v>
      </c>
      <c r="M20">
        <f t="shared" si="0"/>
        <v>2.2900967775349493E-3</v>
      </c>
      <c r="N20">
        <f t="shared" si="1"/>
        <v>2.2900967775349494</v>
      </c>
      <c r="O20">
        <f t="shared" si="2"/>
        <v>20.62733988760959</v>
      </c>
      <c r="P20">
        <f t="shared" si="3"/>
        <v>399.99700000000001</v>
      </c>
      <c r="Q20">
        <f t="shared" si="4"/>
        <v>274.36050018514123</v>
      </c>
      <c r="R20">
        <f t="shared" si="5"/>
        <v>27.398027521671512</v>
      </c>
      <c r="S20">
        <f t="shared" si="6"/>
        <v>39.944266055757694</v>
      </c>
      <c r="T20">
        <f t="shared" si="7"/>
        <v>0.28509166015076909</v>
      </c>
      <c r="U20">
        <f t="shared" si="8"/>
        <v>2.9307848576948028</v>
      </c>
      <c r="V20">
        <f t="shared" si="9"/>
        <v>0.27053225614586401</v>
      </c>
      <c r="W20">
        <f t="shared" si="10"/>
        <v>0.1703287809528658</v>
      </c>
      <c r="X20">
        <f t="shared" si="11"/>
        <v>297.70301699999999</v>
      </c>
      <c r="Y20">
        <f t="shared" si="12"/>
        <v>18.134643290885368</v>
      </c>
      <c r="Z20">
        <f t="shared" si="13"/>
        <v>16.9725</v>
      </c>
      <c r="AA20">
        <f t="shared" si="14"/>
        <v>1.9411743971304396</v>
      </c>
      <c r="AB20">
        <f t="shared" si="15"/>
        <v>57.135867674368427</v>
      </c>
      <c r="AC20">
        <f t="shared" si="16"/>
        <v>1.1087413084694799</v>
      </c>
      <c r="AD20">
        <f t="shared" si="17"/>
        <v>1.9405346476725855</v>
      </c>
      <c r="AE20">
        <f t="shared" si="18"/>
        <v>0.83243308866095966</v>
      </c>
      <c r="AF20">
        <f t="shared" si="19"/>
        <v>-100.99326788929126</v>
      </c>
      <c r="AG20">
        <f t="shared" si="20"/>
        <v>-0.8216232608895887</v>
      </c>
      <c r="AH20">
        <f t="shared" si="21"/>
        <v>-5.4633465717531589E-2</v>
      </c>
      <c r="AI20">
        <f t="shared" si="22"/>
        <v>195.83349238410162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54739.454936882103</v>
      </c>
      <c r="AO20">
        <f t="shared" si="26"/>
        <v>1800.01</v>
      </c>
      <c r="AP20">
        <f t="shared" si="27"/>
        <v>1517.4080999999999</v>
      </c>
      <c r="AQ20">
        <f t="shared" si="28"/>
        <v>0.84299981666768509</v>
      </c>
      <c r="AR20">
        <f t="shared" si="29"/>
        <v>0.16538964616863239</v>
      </c>
      <c r="AS20">
        <v>1689899204.0999999</v>
      </c>
      <c r="AT20">
        <v>399.99700000000001</v>
      </c>
      <c r="AU20">
        <v>421.53</v>
      </c>
      <c r="AV20">
        <v>11.1028</v>
      </c>
      <c r="AW20">
        <v>8.8392199999999992</v>
      </c>
      <c r="AX20">
        <v>405.02499999999998</v>
      </c>
      <c r="AY20">
        <v>11.3184</v>
      </c>
      <c r="AZ20">
        <v>600.28899999999999</v>
      </c>
      <c r="BA20">
        <v>99.814899999999994</v>
      </c>
      <c r="BB20">
        <v>4.6514100000000003E-2</v>
      </c>
      <c r="BC20">
        <v>16.967300000000002</v>
      </c>
      <c r="BD20">
        <v>16.9725</v>
      </c>
      <c r="BE20">
        <v>999.9</v>
      </c>
      <c r="BF20">
        <v>0</v>
      </c>
      <c r="BG20">
        <v>0</v>
      </c>
      <c r="BH20">
        <v>10025.6</v>
      </c>
      <c r="BI20">
        <v>0</v>
      </c>
      <c r="BJ20">
        <v>39.472900000000003</v>
      </c>
      <c r="BK20">
        <v>-21.533200000000001</v>
      </c>
      <c r="BL20">
        <v>404.488</v>
      </c>
      <c r="BM20">
        <v>425.28899999999999</v>
      </c>
      <c r="BN20">
        <v>2.2635800000000001</v>
      </c>
      <c r="BO20">
        <v>421.53</v>
      </c>
      <c r="BP20">
        <v>8.8392199999999992</v>
      </c>
      <c r="BQ20">
        <v>1.10822</v>
      </c>
      <c r="BR20">
        <v>0.88228600000000001</v>
      </c>
      <c r="BS20">
        <v>8.4226600000000005</v>
      </c>
      <c r="BT20">
        <v>5.1050000000000004</v>
      </c>
      <c r="BU20">
        <v>1800.01</v>
      </c>
      <c r="BV20">
        <v>0.900007</v>
      </c>
      <c r="BW20">
        <v>9.9992499999999998E-2</v>
      </c>
      <c r="BX20">
        <v>0</v>
      </c>
      <c r="BY20">
        <v>2.1419999999999999</v>
      </c>
      <c r="BZ20">
        <v>0</v>
      </c>
      <c r="CA20">
        <v>12087.8</v>
      </c>
      <c r="CB20">
        <v>17199.7</v>
      </c>
      <c r="CC20">
        <v>40.061999999999998</v>
      </c>
      <c r="CD20">
        <v>41.5</v>
      </c>
      <c r="CE20">
        <v>41.436999999999998</v>
      </c>
      <c r="CF20">
        <v>39.75</v>
      </c>
      <c r="CG20">
        <v>38.811999999999998</v>
      </c>
      <c r="CH20">
        <v>1620.02</v>
      </c>
      <c r="CI20">
        <v>179.99</v>
      </c>
      <c r="CJ20">
        <v>0</v>
      </c>
      <c r="CK20">
        <v>1689899209.5999999</v>
      </c>
      <c r="CL20">
        <v>0</v>
      </c>
      <c r="CM20">
        <v>1689898968.0999999</v>
      </c>
      <c r="CN20" t="s">
        <v>354</v>
      </c>
      <c r="CO20">
        <v>1689898961.0999999</v>
      </c>
      <c r="CP20">
        <v>1689898968.0999999</v>
      </c>
      <c r="CQ20">
        <v>47</v>
      </c>
      <c r="CR20">
        <v>5.7000000000000002E-2</v>
      </c>
      <c r="CS20">
        <v>2E-3</v>
      </c>
      <c r="CT20">
        <v>-5.03</v>
      </c>
      <c r="CU20">
        <v>-0.216</v>
      </c>
      <c r="CV20">
        <v>422</v>
      </c>
      <c r="CW20">
        <v>9</v>
      </c>
      <c r="CX20">
        <v>0.17</v>
      </c>
      <c r="CY20">
        <v>0.02</v>
      </c>
      <c r="CZ20">
        <v>20.629621833753099</v>
      </c>
      <c r="DA20">
        <v>6.9286523057155894E-2</v>
      </c>
      <c r="DB20">
        <v>4.5128941197658097E-2</v>
      </c>
      <c r="DC20">
        <v>1</v>
      </c>
      <c r="DD20">
        <v>421.54795238095198</v>
      </c>
      <c r="DE20">
        <v>-2.0259740260337299E-2</v>
      </c>
      <c r="DF20">
        <v>4.1318134137649197E-2</v>
      </c>
      <c r="DG20">
        <v>-1</v>
      </c>
      <c r="DH20">
        <v>1800.018</v>
      </c>
      <c r="DI20">
        <v>-4.9681846177400402E-2</v>
      </c>
      <c r="DJ20">
        <v>6.7823299831191002E-3</v>
      </c>
      <c r="DK20">
        <v>1</v>
      </c>
      <c r="DL20">
        <v>2</v>
      </c>
      <c r="DM20">
        <v>2</v>
      </c>
      <c r="DN20" t="s">
        <v>355</v>
      </c>
      <c r="DO20">
        <v>3.1620400000000002</v>
      </c>
      <c r="DP20">
        <v>2.7785500000000001</v>
      </c>
      <c r="DQ20">
        <v>9.5947400000000002E-2</v>
      </c>
      <c r="DR20">
        <v>9.9203799999999995E-2</v>
      </c>
      <c r="DS20">
        <v>6.9646100000000002E-2</v>
      </c>
      <c r="DT20">
        <v>5.8004800000000002E-2</v>
      </c>
      <c r="DU20">
        <v>28985.5</v>
      </c>
      <c r="DV20">
        <v>30080.5</v>
      </c>
      <c r="DW20">
        <v>29762.2</v>
      </c>
      <c r="DX20">
        <v>31106</v>
      </c>
      <c r="DY20">
        <v>36271</v>
      </c>
      <c r="DZ20">
        <v>38363</v>
      </c>
      <c r="EA20">
        <v>40828.400000000001</v>
      </c>
      <c r="EB20">
        <v>43086.400000000001</v>
      </c>
      <c r="EC20">
        <v>2.3298000000000001</v>
      </c>
      <c r="ED20">
        <v>2.02868</v>
      </c>
      <c r="EE20">
        <v>0.15268499999999999</v>
      </c>
      <c r="EF20">
        <v>0</v>
      </c>
      <c r="EG20">
        <v>14.4284</v>
      </c>
      <c r="EH20">
        <v>999.9</v>
      </c>
      <c r="EI20">
        <v>47.271000000000001</v>
      </c>
      <c r="EJ20">
        <v>19.515999999999998</v>
      </c>
      <c r="EK20">
        <v>10.784599999999999</v>
      </c>
      <c r="EL20">
        <v>61.3035</v>
      </c>
      <c r="EM20">
        <v>23.008800000000001</v>
      </c>
      <c r="EN20">
        <v>1</v>
      </c>
      <c r="EO20">
        <v>-0.61182199999999998</v>
      </c>
      <c r="EP20">
        <v>1.0287200000000001</v>
      </c>
      <c r="EQ20">
        <v>20.284700000000001</v>
      </c>
      <c r="ER20">
        <v>5.2411000000000003</v>
      </c>
      <c r="ES20">
        <v>11.8268</v>
      </c>
      <c r="ET20">
        <v>4.9816000000000003</v>
      </c>
      <c r="EU20">
        <v>3.2989999999999999</v>
      </c>
      <c r="EV20">
        <v>5257.2</v>
      </c>
      <c r="EW20">
        <v>191.9</v>
      </c>
      <c r="EX20">
        <v>9999</v>
      </c>
      <c r="EY20">
        <v>77.2</v>
      </c>
      <c r="EZ20">
        <v>1.87317</v>
      </c>
      <c r="FA20">
        <v>1.87883</v>
      </c>
      <c r="FB20">
        <v>1.8791199999999999</v>
      </c>
      <c r="FC20">
        <v>1.8797299999999999</v>
      </c>
      <c r="FD20">
        <v>1.87744</v>
      </c>
      <c r="FE20">
        <v>1.8767400000000001</v>
      </c>
      <c r="FF20">
        <v>1.8772800000000001</v>
      </c>
      <c r="FG20">
        <v>1.8748499999999999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-5.0279999999999996</v>
      </c>
      <c r="FV20">
        <v>-0.21560000000000001</v>
      </c>
      <c r="FW20">
        <v>-5.0289874483333099</v>
      </c>
      <c r="FX20">
        <v>1.4527828764109799E-4</v>
      </c>
      <c r="FY20">
        <v>-4.3579519040863002E-7</v>
      </c>
      <c r="FZ20">
        <v>2.0799061152897499E-10</v>
      </c>
      <c r="GA20">
        <v>-0.215582999999999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4</v>
      </c>
      <c r="GJ20">
        <v>3.9</v>
      </c>
      <c r="GK20">
        <v>1.07178</v>
      </c>
      <c r="GL20">
        <v>2.5097700000000001</v>
      </c>
      <c r="GM20">
        <v>1.54541</v>
      </c>
      <c r="GN20">
        <v>2.3034699999999999</v>
      </c>
      <c r="GO20">
        <v>1.5979000000000001</v>
      </c>
      <c r="GP20">
        <v>2.2973599999999998</v>
      </c>
      <c r="GQ20">
        <v>23.2729</v>
      </c>
      <c r="GR20">
        <v>15.8307</v>
      </c>
      <c r="GS20">
        <v>18</v>
      </c>
      <c r="GT20">
        <v>626.71699999999998</v>
      </c>
      <c r="GU20">
        <v>411.70800000000003</v>
      </c>
      <c r="GV20">
        <v>14.9811</v>
      </c>
      <c r="GW20">
        <v>18.549700000000001</v>
      </c>
      <c r="GX20">
        <v>30.0002</v>
      </c>
      <c r="GY20">
        <v>18.622699999999998</v>
      </c>
      <c r="GZ20">
        <v>18.592600000000001</v>
      </c>
      <c r="HA20">
        <v>21.506399999999999</v>
      </c>
      <c r="HB20">
        <v>20</v>
      </c>
      <c r="HC20">
        <v>-30</v>
      </c>
      <c r="HD20">
        <v>14.980600000000001</v>
      </c>
      <c r="HE20">
        <v>421.56700000000001</v>
      </c>
      <c r="HF20">
        <v>0</v>
      </c>
      <c r="HG20">
        <v>101.3</v>
      </c>
      <c r="HH20">
        <v>99.921099999999996</v>
      </c>
    </row>
    <row r="21" spans="1:216" x14ac:dyDescent="0.2">
      <c r="A21">
        <v>3</v>
      </c>
      <c r="B21">
        <v>1689899265.0999999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1689899265.0999999</v>
      </c>
      <c r="M21">
        <f t="shared" si="0"/>
        <v>2.2288295935018383E-3</v>
      </c>
      <c r="N21">
        <f t="shared" si="1"/>
        <v>2.2288295935018381</v>
      </c>
      <c r="O21">
        <f t="shared" si="2"/>
        <v>20.420396149050617</v>
      </c>
      <c r="P21">
        <f t="shared" si="3"/>
        <v>399.98700000000002</v>
      </c>
      <c r="Q21">
        <f t="shared" si="4"/>
        <v>270.99101214818432</v>
      </c>
      <c r="R21">
        <f t="shared" si="5"/>
        <v>27.061107028356606</v>
      </c>
      <c r="S21">
        <f t="shared" si="6"/>
        <v>39.942619982659807</v>
      </c>
      <c r="T21">
        <f t="shared" si="7"/>
        <v>0.274212720415491</v>
      </c>
      <c r="U21">
        <f t="shared" si="8"/>
        <v>2.928687228373299</v>
      </c>
      <c r="V21">
        <f t="shared" si="9"/>
        <v>0.26070586107460308</v>
      </c>
      <c r="W21">
        <f t="shared" si="10"/>
        <v>0.16409924313615093</v>
      </c>
      <c r="X21">
        <f t="shared" si="11"/>
        <v>248.04872999999998</v>
      </c>
      <c r="Y21">
        <f t="shared" si="12"/>
        <v>18.101767488283205</v>
      </c>
      <c r="Z21">
        <f t="shared" si="13"/>
        <v>16.998000000000001</v>
      </c>
      <c r="AA21">
        <f t="shared" si="14"/>
        <v>1.9443143104356222</v>
      </c>
      <c r="AB21">
        <f t="shared" si="15"/>
        <v>55.995310604622247</v>
      </c>
      <c r="AC21">
        <f t="shared" si="16"/>
        <v>1.1036205008221802</v>
      </c>
      <c r="AD21">
        <f t="shared" si="17"/>
        <v>1.9709159372554308</v>
      </c>
      <c r="AE21">
        <f t="shared" si="18"/>
        <v>0.84069380961344198</v>
      </c>
      <c r="AF21">
        <f t="shared" si="19"/>
        <v>-98.291385073431073</v>
      </c>
      <c r="AG21">
        <f t="shared" si="20"/>
        <v>33.88349140471032</v>
      </c>
      <c r="AH21">
        <f t="shared" si="21"/>
        <v>2.2578413244794073</v>
      </c>
      <c r="AI21">
        <f t="shared" si="22"/>
        <v>185.89867765575863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54630.488571379901</v>
      </c>
      <c r="AO21">
        <f t="shared" si="26"/>
        <v>1499.78</v>
      </c>
      <c r="AP21">
        <f t="shared" si="27"/>
        <v>1264.3145999999999</v>
      </c>
      <c r="AQ21">
        <f t="shared" si="28"/>
        <v>0.84300004000586748</v>
      </c>
      <c r="AR21">
        <f t="shared" si="29"/>
        <v>0.16539007721132432</v>
      </c>
      <c r="AS21">
        <v>1689899265.0999999</v>
      </c>
      <c r="AT21">
        <v>399.98700000000002</v>
      </c>
      <c r="AU21">
        <v>421.28800000000001</v>
      </c>
      <c r="AV21">
        <v>11.0517</v>
      </c>
      <c r="AW21">
        <v>8.84863</v>
      </c>
      <c r="AX21">
        <v>405.01499999999999</v>
      </c>
      <c r="AY21">
        <v>11.267300000000001</v>
      </c>
      <c r="AZ21">
        <v>600.30700000000002</v>
      </c>
      <c r="BA21">
        <v>99.813100000000006</v>
      </c>
      <c r="BB21">
        <v>4.6695399999999998E-2</v>
      </c>
      <c r="BC21">
        <v>17.212599999999998</v>
      </c>
      <c r="BD21">
        <v>16.998000000000001</v>
      </c>
      <c r="BE21">
        <v>999.9</v>
      </c>
      <c r="BF21">
        <v>0</v>
      </c>
      <c r="BG21">
        <v>0</v>
      </c>
      <c r="BH21">
        <v>10013.799999999999</v>
      </c>
      <c r="BI21">
        <v>0</v>
      </c>
      <c r="BJ21">
        <v>40.177900000000001</v>
      </c>
      <c r="BK21">
        <v>-21.3003</v>
      </c>
      <c r="BL21">
        <v>404.45699999999999</v>
      </c>
      <c r="BM21">
        <v>425.04899999999998</v>
      </c>
      <c r="BN21">
        <v>2.20309</v>
      </c>
      <c r="BO21">
        <v>421.28800000000001</v>
      </c>
      <c r="BP21">
        <v>8.84863</v>
      </c>
      <c r="BQ21">
        <v>1.10311</v>
      </c>
      <c r="BR21">
        <v>0.88320900000000002</v>
      </c>
      <c r="BS21">
        <v>8.3544199999999993</v>
      </c>
      <c r="BT21">
        <v>5.1200200000000002</v>
      </c>
      <c r="BU21">
        <v>1499.78</v>
      </c>
      <c r="BV21">
        <v>0.89999799999999996</v>
      </c>
      <c r="BW21">
        <v>0.10000199999999999</v>
      </c>
      <c r="BX21">
        <v>0</v>
      </c>
      <c r="BY21">
        <v>2.6680000000000001</v>
      </c>
      <c r="BZ21">
        <v>0</v>
      </c>
      <c r="CA21">
        <v>10075</v>
      </c>
      <c r="CB21">
        <v>14330.9</v>
      </c>
      <c r="CC21">
        <v>39.811999999999998</v>
      </c>
      <c r="CD21">
        <v>41.5</v>
      </c>
      <c r="CE21">
        <v>41.436999999999998</v>
      </c>
      <c r="CF21">
        <v>39.75</v>
      </c>
      <c r="CG21">
        <v>38.75</v>
      </c>
      <c r="CH21">
        <v>1349.8</v>
      </c>
      <c r="CI21">
        <v>149.97999999999999</v>
      </c>
      <c r="CJ21">
        <v>0</v>
      </c>
      <c r="CK21">
        <v>1689899270.8</v>
      </c>
      <c r="CL21">
        <v>0</v>
      </c>
      <c r="CM21">
        <v>1689898968.0999999</v>
      </c>
      <c r="CN21" t="s">
        <v>354</v>
      </c>
      <c r="CO21">
        <v>1689898961.0999999</v>
      </c>
      <c r="CP21">
        <v>1689898968.0999999</v>
      </c>
      <c r="CQ21">
        <v>47</v>
      </c>
      <c r="CR21">
        <v>5.7000000000000002E-2</v>
      </c>
      <c r="CS21">
        <v>2E-3</v>
      </c>
      <c r="CT21">
        <v>-5.03</v>
      </c>
      <c r="CU21">
        <v>-0.216</v>
      </c>
      <c r="CV21">
        <v>422</v>
      </c>
      <c r="CW21">
        <v>9</v>
      </c>
      <c r="CX21">
        <v>0.17</v>
      </c>
      <c r="CY21">
        <v>0.02</v>
      </c>
      <c r="CZ21">
        <v>20.3572306441067</v>
      </c>
      <c r="DA21">
        <v>-4.4344387683851504E-3</v>
      </c>
      <c r="DB21">
        <v>2.6959831790532501E-2</v>
      </c>
      <c r="DC21">
        <v>1</v>
      </c>
      <c r="DD21">
        <v>421.27061904761899</v>
      </c>
      <c r="DE21">
        <v>-7.4961038960943402E-2</v>
      </c>
      <c r="DF21">
        <v>2.88402433621553E-2</v>
      </c>
      <c r="DG21">
        <v>-1</v>
      </c>
      <c r="DH21">
        <v>1499.9915000000001</v>
      </c>
      <c r="DI21">
        <v>2.7850389335914501E-2</v>
      </c>
      <c r="DJ21">
        <v>0.14478518570624499</v>
      </c>
      <c r="DK21">
        <v>1</v>
      </c>
      <c r="DL21">
        <v>2</v>
      </c>
      <c r="DM21">
        <v>2</v>
      </c>
      <c r="DN21" t="s">
        <v>355</v>
      </c>
      <c r="DO21">
        <v>3.16208</v>
      </c>
      <c r="DP21">
        <v>2.7786300000000002</v>
      </c>
      <c r="DQ21">
        <v>9.5941600000000002E-2</v>
      </c>
      <c r="DR21">
        <v>9.9157400000000007E-2</v>
      </c>
      <c r="DS21">
        <v>6.9400000000000003E-2</v>
      </c>
      <c r="DT21">
        <v>5.8051100000000001E-2</v>
      </c>
      <c r="DU21">
        <v>28984.9</v>
      </c>
      <c r="DV21">
        <v>30080.6</v>
      </c>
      <c r="DW21">
        <v>29761.4</v>
      </c>
      <c r="DX21">
        <v>31104.6</v>
      </c>
      <c r="DY21">
        <v>36280</v>
      </c>
      <c r="DZ21">
        <v>38358.9</v>
      </c>
      <c r="EA21">
        <v>40827.5</v>
      </c>
      <c r="EB21">
        <v>43084</v>
      </c>
      <c r="EC21">
        <v>2.32857</v>
      </c>
      <c r="ED21">
        <v>2.0284499999999999</v>
      </c>
      <c r="EE21">
        <v>0.14809900000000001</v>
      </c>
      <c r="EF21">
        <v>0</v>
      </c>
      <c r="EG21">
        <v>14.5305</v>
      </c>
      <c r="EH21">
        <v>999.9</v>
      </c>
      <c r="EI21">
        <v>47.271000000000001</v>
      </c>
      <c r="EJ21">
        <v>19.526</v>
      </c>
      <c r="EK21">
        <v>10.7913</v>
      </c>
      <c r="EL21">
        <v>61.263500000000001</v>
      </c>
      <c r="EM21">
        <v>22.4359</v>
      </c>
      <c r="EN21">
        <v>1</v>
      </c>
      <c r="EO21">
        <v>-0.607846</v>
      </c>
      <c r="EP21">
        <v>2.43743</v>
      </c>
      <c r="EQ21">
        <v>20.270700000000001</v>
      </c>
      <c r="ER21">
        <v>5.2409499999999998</v>
      </c>
      <c r="ES21">
        <v>11.829800000000001</v>
      </c>
      <c r="ET21">
        <v>4.9814999999999996</v>
      </c>
      <c r="EU21">
        <v>3.2989999999999999</v>
      </c>
      <c r="EV21">
        <v>5258.5</v>
      </c>
      <c r="EW21">
        <v>191.9</v>
      </c>
      <c r="EX21">
        <v>9999</v>
      </c>
      <c r="EY21">
        <v>77.2</v>
      </c>
      <c r="EZ21">
        <v>1.87317</v>
      </c>
      <c r="FA21">
        <v>1.8788100000000001</v>
      </c>
      <c r="FB21">
        <v>1.8791199999999999</v>
      </c>
      <c r="FC21">
        <v>1.8797299999999999</v>
      </c>
      <c r="FD21">
        <v>1.87744</v>
      </c>
      <c r="FE21">
        <v>1.8767199999999999</v>
      </c>
      <c r="FF21">
        <v>1.8772599999999999</v>
      </c>
      <c r="FG21">
        <v>1.8748499999999999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-5.0279999999999996</v>
      </c>
      <c r="FV21">
        <v>-0.21560000000000001</v>
      </c>
      <c r="FW21">
        <v>-5.0289874483333099</v>
      </c>
      <c r="FX21">
        <v>1.4527828764109799E-4</v>
      </c>
      <c r="FY21">
        <v>-4.3579519040863002E-7</v>
      </c>
      <c r="FZ21">
        <v>2.0799061152897499E-10</v>
      </c>
      <c r="GA21">
        <v>-0.215582999999999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5.0999999999999996</v>
      </c>
      <c r="GJ21">
        <v>5</v>
      </c>
      <c r="GK21">
        <v>1.07056</v>
      </c>
      <c r="GL21">
        <v>2.50244</v>
      </c>
      <c r="GM21">
        <v>1.54541</v>
      </c>
      <c r="GN21">
        <v>2.3034699999999999</v>
      </c>
      <c r="GO21">
        <v>1.5979000000000001</v>
      </c>
      <c r="GP21">
        <v>2.4108900000000002</v>
      </c>
      <c r="GQ21">
        <v>23.293099999999999</v>
      </c>
      <c r="GR21">
        <v>15.821899999999999</v>
      </c>
      <c r="GS21">
        <v>18</v>
      </c>
      <c r="GT21">
        <v>625.96299999999997</v>
      </c>
      <c r="GU21">
        <v>411.654</v>
      </c>
      <c r="GV21">
        <v>14.5243</v>
      </c>
      <c r="GW21">
        <v>18.547499999999999</v>
      </c>
      <c r="GX21">
        <v>29.999099999999999</v>
      </c>
      <c r="GY21">
        <v>18.630800000000001</v>
      </c>
      <c r="GZ21">
        <v>18.6008</v>
      </c>
      <c r="HA21">
        <v>21.4879</v>
      </c>
      <c r="HB21">
        <v>20</v>
      </c>
      <c r="HC21">
        <v>-30</v>
      </c>
      <c r="HD21">
        <v>14.5802</v>
      </c>
      <c r="HE21">
        <v>421.27600000000001</v>
      </c>
      <c r="HF21">
        <v>0</v>
      </c>
      <c r="HG21">
        <v>101.298</v>
      </c>
      <c r="HH21">
        <v>99.915999999999997</v>
      </c>
    </row>
    <row r="22" spans="1:216" x14ac:dyDescent="0.2">
      <c r="A22">
        <v>4</v>
      </c>
      <c r="B22">
        <v>1689899326.0999999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1689899326.0999999</v>
      </c>
      <c r="M22">
        <f t="shared" si="0"/>
        <v>2.1984585669725227E-3</v>
      </c>
      <c r="N22">
        <f t="shared" si="1"/>
        <v>2.1984585669725227</v>
      </c>
      <c r="O22">
        <f t="shared" si="2"/>
        <v>19.901885756496327</v>
      </c>
      <c r="P22">
        <f t="shared" si="3"/>
        <v>400.02699999999999</v>
      </c>
      <c r="Q22">
        <f t="shared" si="4"/>
        <v>273.57283479550858</v>
      </c>
      <c r="R22">
        <f t="shared" si="5"/>
        <v>27.318570023555242</v>
      </c>
      <c r="S22">
        <f t="shared" si="6"/>
        <v>39.946091939213794</v>
      </c>
      <c r="T22">
        <f t="shared" si="7"/>
        <v>0.27274967950268492</v>
      </c>
      <c r="U22">
        <f t="shared" si="8"/>
        <v>2.9197705833296772</v>
      </c>
      <c r="V22">
        <f t="shared" si="9"/>
        <v>0.25934412578535926</v>
      </c>
      <c r="W22">
        <f t="shared" si="10"/>
        <v>0.1632395926767139</v>
      </c>
      <c r="X22">
        <f t="shared" si="11"/>
        <v>206.76579000000004</v>
      </c>
      <c r="Y22">
        <f t="shared" si="12"/>
        <v>17.967530368482677</v>
      </c>
      <c r="Z22">
        <f t="shared" si="13"/>
        <v>16.921600000000002</v>
      </c>
      <c r="AA22">
        <f t="shared" si="14"/>
        <v>1.9349201889691623</v>
      </c>
      <c r="AB22">
        <f t="shared" si="15"/>
        <v>55.520890862268423</v>
      </c>
      <c r="AC22">
        <f t="shared" si="16"/>
        <v>1.1012893503479</v>
      </c>
      <c r="AD22">
        <f t="shared" si="17"/>
        <v>1.9835585006729926</v>
      </c>
      <c r="AE22">
        <f t="shared" si="18"/>
        <v>0.8336308386212623</v>
      </c>
      <c r="AF22">
        <f t="shared" si="19"/>
        <v>-96.952022803488248</v>
      </c>
      <c r="AG22">
        <f t="shared" si="20"/>
        <v>61.720724369048796</v>
      </c>
      <c r="AH22">
        <f t="shared" si="21"/>
        <v>4.1258757453022827</v>
      </c>
      <c r="AI22">
        <f t="shared" si="22"/>
        <v>175.66036731086288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54345.50450014836</v>
      </c>
      <c r="AO22">
        <f t="shared" si="26"/>
        <v>1250.17</v>
      </c>
      <c r="AP22">
        <f t="shared" si="27"/>
        <v>1053.8934000000002</v>
      </c>
      <c r="AQ22">
        <f t="shared" si="28"/>
        <v>0.84300007199020943</v>
      </c>
      <c r="AR22">
        <f t="shared" si="29"/>
        <v>0.16539013894110402</v>
      </c>
      <c r="AS22">
        <v>1689899326.0999999</v>
      </c>
      <c r="AT22">
        <v>400.02699999999999</v>
      </c>
      <c r="AU22">
        <v>420.80399999999997</v>
      </c>
      <c r="AV22">
        <v>11.028499999999999</v>
      </c>
      <c r="AW22">
        <v>8.8547399999999996</v>
      </c>
      <c r="AX22">
        <v>405.05500000000001</v>
      </c>
      <c r="AY22">
        <v>11.2441</v>
      </c>
      <c r="AZ22">
        <v>600.125</v>
      </c>
      <c r="BA22">
        <v>99.811700000000002</v>
      </c>
      <c r="BB22">
        <v>4.6789400000000002E-2</v>
      </c>
      <c r="BC22">
        <v>17.313700000000001</v>
      </c>
      <c r="BD22">
        <v>16.921600000000002</v>
      </c>
      <c r="BE22">
        <v>999.9</v>
      </c>
      <c r="BF22">
        <v>0</v>
      </c>
      <c r="BG22">
        <v>0</v>
      </c>
      <c r="BH22">
        <v>9963.1200000000008</v>
      </c>
      <c r="BI22">
        <v>0</v>
      </c>
      <c r="BJ22">
        <v>38.235999999999997</v>
      </c>
      <c r="BK22">
        <v>-20.776599999999998</v>
      </c>
      <c r="BL22">
        <v>404.488</v>
      </c>
      <c r="BM22">
        <v>424.56299999999999</v>
      </c>
      <c r="BN22">
        <v>2.1737899999999999</v>
      </c>
      <c r="BO22">
        <v>420.80399999999997</v>
      </c>
      <c r="BP22">
        <v>8.8547399999999996</v>
      </c>
      <c r="BQ22">
        <v>1.1007800000000001</v>
      </c>
      <c r="BR22">
        <v>0.88380599999999998</v>
      </c>
      <c r="BS22">
        <v>8.3232499999999998</v>
      </c>
      <c r="BT22">
        <v>5.1297199999999998</v>
      </c>
      <c r="BU22">
        <v>1250.17</v>
      </c>
      <c r="BV22">
        <v>0.89999700000000005</v>
      </c>
      <c r="BW22">
        <v>0.10000299999999999</v>
      </c>
      <c r="BX22">
        <v>0</v>
      </c>
      <c r="BY22">
        <v>2.1093999999999999</v>
      </c>
      <c r="BZ22">
        <v>0</v>
      </c>
      <c r="CA22">
        <v>8505.64</v>
      </c>
      <c r="CB22">
        <v>11945.8</v>
      </c>
      <c r="CC22">
        <v>39.561999999999998</v>
      </c>
      <c r="CD22">
        <v>41.5</v>
      </c>
      <c r="CE22">
        <v>41.375</v>
      </c>
      <c r="CF22">
        <v>39.75</v>
      </c>
      <c r="CG22">
        <v>38.625</v>
      </c>
      <c r="CH22">
        <v>1125.1500000000001</v>
      </c>
      <c r="CI22">
        <v>125.02</v>
      </c>
      <c r="CJ22">
        <v>0</v>
      </c>
      <c r="CK22">
        <v>1689899331.4000001</v>
      </c>
      <c r="CL22">
        <v>0</v>
      </c>
      <c r="CM22">
        <v>1689898968.0999999</v>
      </c>
      <c r="CN22" t="s">
        <v>354</v>
      </c>
      <c r="CO22">
        <v>1689898961.0999999</v>
      </c>
      <c r="CP22">
        <v>1689898968.0999999</v>
      </c>
      <c r="CQ22">
        <v>47</v>
      </c>
      <c r="CR22">
        <v>5.7000000000000002E-2</v>
      </c>
      <c r="CS22">
        <v>2E-3</v>
      </c>
      <c r="CT22">
        <v>-5.03</v>
      </c>
      <c r="CU22">
        <v>-0.216</v>
      </c>
      <c r="CV22">
        <v>422</v>
      </c>
      <c r="CW22">
        <v>9</v>
      </c>
      <c r="CX22">
        <v>0.17</v>
      </c>
      <c r="CY22">
        <v>0.02</v>
      </c>
      <c r="CZ22">
        <v>19.8792698783496</v>
      </c>
      <c r="DA22">
        <v>0.50522437714926205</v>
      </c>
      <c r="DB22">
        <v>6.2350681406096203E-2</v>
      </c>
      <c r="DC22">
        <v>1</v>
      </c>
      <c r="DD22">
        <v>420.762</v>
      </c>
      <c r="DE22">
        <v>0.40917293233121499</v>
      </c>
      <c r="DF22">
        <v>4.9081564767227803E-2</v>
      </c>
      <c r="DG22">
        <v>-1</v>
      </c>
      <c r="DH22">
        <v>1250.01</v>
      </c>
      <c r="DI22">
        <v>-6.9512162049483503E-2</v>
      </c>
      <c r="DJ22">
        <v>0.155103651978763</v>
      </c>
      <c r="DK22">
        <v>1</v>
      </c>
      <c r="DL22">
        <v>2</v>
      </c>
      <c r="DM22">
        <v>2</v>
      </c>
      <c r="DN22" t="s">
        <v>355</v>
      </c>
      <c r="DO22">
        <v>3.1616900000000001</v>
      </c>
      <c r="DP22">
        <v>2.7782900000000001</v>
      </c>
      <c r="DQ22">
        <v>9.5948000000000006E-2</v>
      </c>
      <c r="DR22">
        <v>9.9071400000000004E-2</v>
      </c>
      <c r="DS22">
        <v>6.92889E-2</v>
      </c>
      <c r="DT22">
        <v>5.8082099999999998E-2</v>
      </c>
      <c r="DU22">
        <v>28986.5</v>
      </c>
      <c r="DV22">
        <v>30086</v>
      </c>
      <c r="DW22">
        <v>29763.200000000001</v>
      </c>
      <c r="DX22">
        <v>31107.1</v>
      </c>
      <c r="DY22">
        <v>36286.400000000001</v>
      </c>
      <c r="DZ22">
        <v>38360.6</v>
      </c>
      <c r="EA22">
        <v>40829.599999999999</v>
      </c>
      <c r="EB22">
        <v>43087.4</v>
      </c>
      <c r="EC22">
        <v>2.3291499999999998</v>
      </c>
      <c r="ED22">
        <v>2.02895</v>
      </c>
      <c r="EE22">
        <v>0.144839</v>
      </c>
      <c r="EF22">
        <v>0</v>
      </c>
      <c r="EG22">
        <v>14.5083</v>
      </c>
      <c r="EH22">
        <v>999.9</v>
      </c>
      <c r="EI22">
        <v>47.271000000000001</v>
      </c>
      <c r="EJ22">
        <v>19.536000000000001</v>
      </c>
      <c r="EK22">
        <v>10.7986</v>
      </c>
      <c r="EL22">
        <v>61.313499999999998</v>
      </c>
      <c r="EM22">
        <v>23.229199999999999</v>
      </c>
      <c r="EN22">
        <v>1</v>
      </c>
      <c r="EO22">
        <v>-0.613209</v>
      </c>
      <c r="EP22">
        <v>5.6952599999999999E-2</v>
      </c>
      <c r="EQ22">
        <v>20.292100000000001</v>
      </c>
      <c r="ER22">
        <v>5.24125</v>
      </c>
      <c r="ES22">
        <v>11.827400000000001</v>
      </c>
      <c r="ET22">
        <v>4.9816000000000003</v>
      </c>
      <c r="EU22">
        <v>3.2989999999999999</v>
      </c>
      <c r="EV22">
        <v>5259.9</v>
      </c>
      <c r="EW22">
        <v>191.9</v>
      </c>
      <c r="EX22">
        <v>9999</v>
      </c>
      <c r="EY22">
        <v>77.2</v>
      </c>
      <c r="EZ22">
        <v>1.87317</v>
      </c>
      <c r="FA22">
        <v>1.8788400000000001</v>
      </c>
      <c r="FB22">
        <v>1.8791500000000001</v>
      </c>
      <c r="FC22">
        <v>1.87974</v>
      </c>
      <c r="FD22">
        <v>1.87744</v>
      </c>
      <c r="FE22">
        <v>1.8768199999999999</v>
      </c>
      <c r="FF22">
        <v>1.8772899999999999</v>
      </c>
      <c r="FG22">
        <v>1.8748499999999999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-5.0279999999999996</v>
      </c>
      <c r="FV22">
        <v>-0.21560000000000001</v>
      </c>
      <c r="FW22">
        <v>-5.0289874483333099</v>
      </c>
      <c r="FX22">
        <v>1.4527828764109799E-4</v>
      </c>
      <c r="FY22">
        <v>-4.3579519040863002E-7</v>
      </c>
      <c r="FZ22">
        <v>2.0799061152897499E-10</v>
      </c>
      <c r="GA22">
        <v>-0.215582999999999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6.1</v>
      </c>
      <c r="GJ22">
        <v>6</v>
      </c>
      <c r="GK22">
        <v>1.06934</v>
      </c>
      <c r="GL22">
        <v>2.5122100000000001</v>
      </c>
      <c r="GM22">
        <v>1.54541</v>
      </c>
      <c r="GN22">
        <v>2.3034699999999999</v>
      </c>
      <c r="GO22">
        <v>1.5979000000000001</v>
      </c>
      <c r="GP22">
        <v>2.2497600000000002</v>
      </c>
      <c r="GQ22">
        <v>23.293099999999999</v>
      </c>
      <c r="GR22">
        <v>15.821899999999999</v>
      </c>
      <c r="GS22">
        <v>18</v>
      </c>
      <c r="GT22">
        <v>626.32600000000002</v>
      </c>
      <c r="GU22">
        <v>411.91500000000002</v>
      </c>
      <c r="GV22">
        <v>16.0398</v>
      </c>
      <c r="GW22">
        <v>18.532299999999999</v>
      </c>
      <c r="GX22">
        <v>30.0001</v>
      </c>
      <c r="GY22">
        <v>18.627600000000001</v>
      </c>
      <c r="GZ22">
        <v>18.598199999999999</v>
      </c>
      <c r="HA22">
        <v>21.470600000000001</v>
      </c>
      <c r="HB22">
        <v>20</v>
      </c>
      <c r="HC22">
        <v>-30</v>
      </c>
      <c r="HD22">
        <v>16.043600000000001</v>
      </c>
      <c r="HE22">
        <v>420.78199999999998</v>
      </c>
      <c r="HF22">
        <v>0</v>
      </c>
      <c r="HG22">
        <v>101.304</v>
      </c>
      <c r="HH22">
        <v>99.923900000000003</v>
      </c>
    </row>
    <row r="23" spans="1:216" x14ac:dyDescent="0.2">
      <c r="A23">
        <v>5</v>
      </c>
      <c r="B23">
        <v>1689899387.0999999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1689899387.0999999</v>
      </c>
      <c r="M23">
        <f t="shared" si="0"/>
        <v>2.1706073402158006E-3</v>
      </c>
      <c r="N23">
        <f t="shared" si="1"/>
        <v>2.1706073402158004</v>
      </c>
      <c r="O23">
        <f t="shared" si="2"/>
        <v>19.303440781032279</v>
      </c>
      <c r="P23">
        <f t="shared" si="3"/>
        <v>400.00200000000001</v>
      </c>
      <c r="Q23">
        <f t="shared" si="4"/>
        <v>273.36877091465681</v>
      </c>
      <c r="R23">
        <f t="shared" si="5"/>
        <v>27.299474147480964</v>
      </c>
      <c r="S23">
        <f t="shared" si="6"/>
        <v>39.945470806355402</v>
      </c>
      <c r="T23">
        <f t="shared" si="7"/>
        <v>0.26395040336849163</v>
      </c>
      <c r="U23">
        <f t="shared" si="8"/>
        <v>2.9278728030022179</v>
      </c>
      <c r="V23">
        <f t="shared" si="9"/>
        <v>0.25140745914619778</v>
      </c>
      <c r="W23">
        <f t="shared" si="10"/>
        <v>0.15820691531562744</v>
      </c>
      <c r="X23">
        <f t="shared" si="11"/>
        <v>165.36892094797321</v>
      </c>
      <c r="Y23">
        <f t="shared" si="12"/>
        <v>18.018612948745954</v>
      </c>
      <c r="Z23">
        <f t="shared" si="13"/>
        <v>17.0275</v>
      </c>
      <c r="AA23">
        <f t="shared" si="14"/>
        <v>1.9479523196908577</v>
      </c>
      <c r="AB23">
        <f t="shared" si="15"/>
        <v>54.390514380639978</v>
      </c>
      <c r="AC23">
        <f t="shared" si="16"/>
        <v>1.0989043937285699</v>
      </c>
      <c r="AD23">
        <f t="shared" si="17"/>
        <v>2.0203971340262212</v>
      </c>
      <c r="AE23">
        <f t="shared" si="18"/>
        <v>0.84904792596228784</v>
      </c>
      <c r="AF23">
        <f t="shared" si="19"/>
        <v>-95.723783703516801</v>
      </c>
      <c r="AG23">
        <f t="shared" si="20"/>
        <v>91.172703613631199</v>
      </c>
      <c r="AH23">
        <f t="shared" si="21"/>
        <v>6.0902977615862106</v>
      </c>
      <c r="AI23">
        <f t="shared" si="22"/>
        <v>166.90813861967382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54532.494915091323</v>
      </c>
      <c r="AO23">
        <f t="shared" si="26"/>
        <v>999.875</v>
      </c>
      <c r="AP23">
        <f t="shared" si="27"/>
        <v>842.89441499894986</v>
      </c>
      <c r="AQ23">
        <f t="shared" si="28"/>
        <v>0.84299978997269642</v>
      </c>
      <c r="AR23">
        <f t="shared" si="29"/>
        <v>0.16538959464730413</v>
      </c>
      <c r="AS23">
        <v>1689899387.0999999</v>
      </c>
      <c r="AT23">
        <v>400.00200000000001</v>
      </c>
      <c r="AU23">
        <v>420.16699999999997</v>
      </c>
      <c r="AV23">
        <v>11.004099999999999</v>
      </c>
      <c r="AW23">
        <v>8.8580900000000007</v>
      </c>
      <c r="AX23">
        <v>405.03</v>
      </c>
      <c r="AY23">
        <v>11.2197</v>
      </c>
      <c r="AZ23">
        <v>600.19899999999996</v>
      </c>
      <c r="BA23">
        <v>99.816599999999994</v>
      </c>
      <c r="BB23">
        <v>4.65777E-2</v>
      </c>
      <c r="BC23">
        <v>17.6051</v>
      </c>
      <c r="BD23">
        <v>17.0275</v>
      </c>
      <c r="BE23">
        <v>999.9</v>
      </c>
      <c r="BF23">
        <v>0</v>
      </c>
      <c r="BG23">
        <v>0</v>
      </c>
      <c r="BH23">
        <v>10008.799999999999</v>
      </c>
      <c r="BI23">
        <v>0</v>
      </c>
      <c r="BJ23">
        <v>37.156599999999997</v>
      </c>
      <c r="BK23">
        <v>-20.1648</v>
      </c>
      <c r="BL23">
        <v>404.45299999999997</v>
      </c>
      <c r="BM23">
        <v>423.92200000000003</v>
      </c>
      <c r="BN23">
        <v>2.1459800000000002</v>
      </c>
      <c r="BO23">
        <v>420.16699999999997</v>
      </c>
      <c r="BP23">
        <v>8.8580900000000007</v>
      </c>
      <c r="BQ23">
        <v>1.09839</v>
      </c>
      <c r="BR23">
        <v>0.88418399999999997</v>
      </c>
      <c r="BS23">
        <v>8.2912599999999994</v>
      </c>
      <c r="BT23">
        <v>5.1358600000000001</v>
      </c>
      <c r="BU23">
        <v>999.875</v>
      </c>
      <c r="BV23">
        <v>0.900003</v>
      </c>
      <c r="BW23">
        <v>9.9996699999999994E-2</v>
      </c>
      <c r="BX23">
        <v>0</v>
      </c>
      <c r="BY23">
        <v>2.5249999999999999</v>
      </c>
      <c r="BZ23">
        <v>0</v>
      </c>
      <c r="CA23">
        <v>7018.82</v>
      </c>
      <c r="CB23">
        <v>9554.16</v>
      </c>
      <c r="CC23">
        <v>39.186999999999998</v>
      </c>
      <c r="CD23">
        <v>41.5</v>
      </c>
      <c r="CE23">
        <v>41.25</v>
      </c>
      <c r="CF23">
        <v>39.686999999999998</v>
      </c>
      <c r="CG23">
        <v>38.375</v>
      </c>
      <c r="CH23">
        <v>899.89</v>
      </c>
      <c r="CI23">
        <v>99.98</v>
      </c>
      <c r="CJ23">
        <v>0</v>
      </c>
      <c r="CK23">
        <v>1689899392.5999999</v>
      </c>
      <c r="CL23">
        <v>0</v>
      </c>
      <c r="CM23">
        <v>1689898968.0999999</v>
      </c>
      <c r="CN23" t="s">
        <v>354</v>
      </c>
      <c r="CO23">
        <v>1689898961.0999999</v>
      </c>
      <c r="CP23">
        <v>1689898968.0999999</v>
      </c>
      <c r="CQ23">
        <v>47</v>
      </c>
      <c r="CR23">
        <v>5.7000000000000002E-2</v>
      </c>
      <c r="CS23">
        <v>2E-3</v>
      </c>
      <c r="CT23">
        <v>-5.03</v>
      </c>
      <c r="CU23">
        <v>-0.216</v>
      </c>
      <c r="CV23">
        <v>422</v>
      </c>
      <c r="CW23">
        <v>9</v>
      </c>
      <c r="CX23">
        <v>0.17</v>
      </c>
      <c r="CY23">
        <v>0.02</v>
      </c>
      <c r="CZ23">
        <v>19.286580626140601</v>
      </c>
      <c r="DA23">
        <v>4.4503603264591497E-2</v>
      </c>
      <c r="DB23">
        <v>3.3750442530014899E-2</v>
      </c>
      <c r="DC23">
        <v>1</v>
      </c>
      <c r="DD23">
        <v>420.159333333333</v>
      </c>
      <c r="DE23">
        <v>-0.16028571428584401</v>
      </c>
      <c r="DF23">
        <v>3.8730243299414498E-2</v>
      </c>
      <c r="DG23">
        <v>-1</v>
      </c>
      <c r="DH23">
        <v>999.98749999999995</v>
      </c>
      <c r="DI23">
        <v>-0.83762712252518701</v>
      </c>
      <c r="DJ23">
        <v>0.158910194764211</v>
      </c>
      <c r="DK23">
        <v>1</v>
      </c>
      <c r="DL23">
        <v>2</v>
      </c>
      <c r="DM23">
        <v>2</v>
      </c>
      <c r="DN23" t="s">
        <v>355</v>
      </c>
      <c r="DO23">
        <v>3.1618900000000001</v>
      </c>
      <c r="DP23">
        <v>2.77847</v>
      </c>
      <c r="DQ23">
        <v>9.5951700000000001E-2</v>
      </c>
      <c r="DR23">
        <v>9.8967299999999994E-2</v>
      </c>
      <c r="DS23">
        <v>6.9178100000000006E-2</v>
      </c>
      <c r="DT23">
        <v>5.8104299999999998E-2</v>
      </c>
      <c r="DU23">
        <v>28986.9</v>
      </c>
      <c r="DV23">
        <v>30089.9</v>
      </c>
      <c r="DW23">
        <v>29763.5</v>
      </c>
      <c r="DX23">
        <v>31107.3</v>
      </c>
      <c r="DY23">
        <v>36291.599999999999</v>
      </c>
      <c r="DZ23">
        <v>38360.699999999997</v>
      </c>
      <c r="EA23">
        <v>40830.5</v>
      </c>
      <c r="EB23">
        <v>43088.6</v>
      </c>
      <c r="EC23">
        <v>2.3294299999999999</v>
      </c>
      <c r="ED23">
        <v>2.0294300000000001</v>
      </c>
      <c r="EE23">
        <v>0.145677</v>
      </c>
      <c r="EF23">
        <v>0</v>
      </c>
      <c r="EG23">
        <v>14.6006</v>
      </c>
      <c r="EH23">
        <v>999.9</v>
      </c>
      <c r="EI23">
        <v>47.271000000000001</v>
      </c>
      <c r="EJ23">
        <v>19.536000000000001</v>
      </c>
      <c r="EK23">
        <v>10.7979</v>
      </c>
      <c r="EL23">
        <v>61.333500000000001</v>
      </c>
      <c r="EM23">
        <v>23.177099999999999</v>
      </c>
      <c r="EN23">
        <v>1</v>
      </c>
      <c r="EO23">
        <v>-0.61323899999999998</v>
      </c>
      <c r="EP23">
        <v>1.5723</v>
      </c>
      <c r="EQ23">
        <v>20.285499999999999</v>
      </c>
      <c r="ER23">
        <v>5.2415500000000002</v>
      </c>
      <c r="ES23">
        <v>11.8301</v>
      </c>
      <c r="ET23">
        <v>4.9825999999999997</v>
      </c>
      <c r="EU23">
        <v>3.2989999999999999</v>
      </c>
      <c r="EV23">
        <v>5261.4</v>
      </c>
      <c r="EW23">
        <v>191.9</v>
      </c>
      <c r="EX23">
        <v>9999</v>
      </c>
      <c r="EY23">
        <v>77.2</v>
      </c>
      <c r="EZ23">
        <v>1.87317</v>
      </c>
      <c r="FA23">
        <v>1.8788800000000001</v>
      </c>
      <c r="FB23">
        <v>1.87913</v>
      </c>
      <c r="FC23">
        <v>1.8797299999999999</v>
      </c>
      <c r="FD23">
        <v>1.87744</v>
      </c>
      <c r="FE23">
        <v>1.8768199999999999</v>
      </c>
      <c r="FF23">
        <v>1.8772899999999999</v>
      </c>
      <c r="FG23">
        <v>1.8748499999999999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-5.0279999999999996</v>
      </c>
      <c r="FV23">
        <v>-0.21560000000000001</v>
      </c>
      <c r="FW23">
        <v>-5.0289874483333099</v>
      </c>
      <c r="FX23">
        <v>1.4527828764109799E-4</v>
      </c>
      <c r="FY23">
        <v>-4.3579519040863002E-7</v>
      </c>
      <c r="FZ23">
        <v>2.0799061152897499E-10</v>
      </c>
      <c r="GA23">
        <v>-0.215582999999999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7.1</v>
      </c>
      <c r="GJ23">
        <v>7</v>
      </c>
      <c r="GK23">
        <v>1.06934</v>
      </c>
      <c r="GL23">
        <v>2.5097700000000001</v>
      </c>
      <c r="GM23">
        <v>1.54541</v>
      </c>
      <c r="GN23">
        <v>2.3034699999999999</v>
      </c>
      <c r="GO23">
        <v>1.5979000000000001</v>
      </c>
      <c r="GP23">
        <v>2.4035600000000001</v>
      </c>
      <c r="GQ23">
        <v>23.2729</v>
      </c>
      <c r="GR23">
        <v>15.821899999999999</v>
      </c>
      <c r="GS23">
        <v>18</v>
      </c>
      <c r="GT23">
        <v>626.31799999999998</v>
      </c>
      <c r="GU23">
        <v>412.05900000000003</v>
      </c>
      <c r="GV23">
        <v>15.351100000000001</v>
      </c>
      <c r="GW23">
        <v>18.4939</v>
      </c>
      <c r="GX23">
        <v>29.998999999999999</v>
      </c>
      <c r="GY23">
        <v>18.612400000000001</v>
      </c>
      <c r="GZ23">
        <v>18.584299999999999</v>
      </c>
      <c r="HA23">
        <v>21.452000000000002</v>
      </c>
      <c r="HB23">
        <v>20</v>
      </c>
      <c r="HC23">
        <v>-30</v>
      </c>
      <c r="HD23">
        <v>15.3856</v>
      </c>
      <c r="HE23">
        <v>420.137</v>
      </c>
      <c r="HF23">
        <v>0</v>
      </c>
      <c r="HG23">
        <v>101.30500000000001</v>
      </c>
      <c r="HH23">
        <v>99.925799999999995</v>
      </c>
    </row>
    <row r="24" spans="1:216" x14ac:dyDescent="0.2">
      <c r="A24">
        <v>6</v>
      </c>
      <c r="B24">
        <v>1689899448.0999999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1689899448.0999999</v>
      </c>
      <c r="M24">
        <f t="shared" si="0"/>
        <v>2.1387346808223939E-3</v>
      </c>
      <c r="N24">
        <f t="shared" si="1"/>
        <v>2.1387346808223939</v>
      </c>
      <c r="O24">
        <f t="shared" si="2"/>
        <v>18.198160176133044</v>
      </c>
      <c r="P24">
        <f t="shared" si="3"/>
        <v>399.95400000000001</v>
      </c>
      <c r="Q24">
        <f t="shared" si="4"/>
        <v>279.83078737841174</v>
      </c>
      <c r="R24">
        <f t="shared" si="5"/>
        <v>27.946178571232732</v>
      </c>
      <c r="S24">
        <f t="shared" si="6"/>
        <v>39.942659665835997</v>
      </c>
      <c r="T24">
        <f t="shared" si="7"/>
        <v>0.26283075765118252</v>
      </c>
      <c r="U24">
        <f t="shared" si="8"/>
        <v>2.9207069665987042</v>
      </c>
      <c r="V24">
        <f t="shared" si="9"/>
        <v>0.2503623407177209</v>
      </c>
      <c r="W24">
        <f t="shared" si="10"/>
        <v>0.15754739998406192</v>
      </c>
      <c r="X24">
        <f t="shared" si="11"/>
        <v>124.0260191748643</v>
      </c>
      <c r="Y24">
        <f t="shared" si="12"/>
        <v>17.845086287826312</v>
      </c>
      <c r="Z24">
        <f t="shared" si="13"/>
        <v>16.930499999999999</v>
      </c>
      <c r="AA24">
        <f t="shared" si="14"/>
        <v>1.9360124762907607</v>
      </c>
      <c r="AB24">
        <f t="shared" si="15"/>
        <v>54.02275807342216</v>
      </c>
      <c r="AC24">
        <f t="shared" si="16"/>
        <v>1.0958330607552</v>
      </c>
      <c r="AD24">
        <f t="shared" si="17"/>
        <v>2.0284655945663803</v>
      </c>
      <c r="AE24">
        <f t="shared" si="18"/>
        <v>0.84017941553556064</v>
      </c>
      <c r="AF24">
        <f t="shared" si="19"/>
        <v>-94.318199424267576</v>
      </c>
      <c r="AG24">
        <f t="shared" si="20"/>
        <v>116.17483940885613</v>
      </c>
      <c r="AH24">
        <f t="shared" si="21"/>
        <v>7.7781160404713203</v>
      </c>
      <c r="AI24">
        <f t="shared" si="22"/>
        <v>153.66077519992419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54307.28103444133</v>
      </c>
      <c r="AO24">
        <f t="shared" si="26"/>
        <v>749.89300000000003</v>
      </c>
      <c r="AP24">
        <f t="shared" si="27"/>
        <v>632.16042900252035</v>
      </c>
      <c r="AQ24">
        <f t="shared" si="28"/>
        <v>0.84300084012321808</v>
      </c>
      <c r="AR24">
        <f t="shared" si="29"/>
        <v>0.16539162143781086</v>
      </c>
      <c r="AS24">
        <v>1689899448.0999999</v>
      </c>
      <c r="AT24">
        <v>399.95400000000001</v>
      </c>
      <c r="AU24">
        <v>419.00200000000001</v>
      </c>
      <c r="AV24">
        <v>10.972799999999999</v>
      </c>
      <c r="AW24">
        <v>8.8581500000000002</v>
      </c>
      <c r="AX24">
        <v>404.98200000000003</v>
      </c>
      <c r="AY24">
        <v>11.1884</v>
      </c>
      <c r="AZ24">
        <v>600.17499999999995</v>
      </c>
      <c r="BA24">
        <v>99.821200000000005</v>
      </c>
      <c r="BB24">
        <v>4.6933999999999997E-2</v>
      </c>
      <c r="BC24">
        <v>17.668299999999999</v>
      </c>
      <c r="BD24">
        <v>16.930499999999999</v>
      </c>
      <c r="BE24">
        <v>999.9</v>
      </c>
      <c r="BF24">
        <v>0</v>
      </c>
      <c r="BG24">
        <v>0</v>
      </c>
      <c r="BH24">
        <v>9967.5</v>
      </c>
      <c r="BI24">
        <v>0</v>
      </c>
      <c r="BJ24">
        <v>41.291699999999999</v>
      </c>
      <c r="BK24">
        <v>-19.048100000000002</v>
      </c>
      <c r="BL24">
        <v>404.392</v>
      </c>
      <c r="BM24">
        <v>422.74700000000001</v>
      </c>
      <c r="BN24">
        <v>2.1146799999999999</v>
      </c>
      <c r="BO24">
        <v>419.00200000000001</v>
      </c>
      <c r="BP24">
        <v>8.8581500000000002</v>
      </c>
      <c r="BQ24">
        <v>1.0953200000000001</v>
      </c>
      <c r="BR24">
        <v>0.88423099999999999</v>
      </c>
      <c r="BS24">
        <v>8.2500599999999995</v>
      </c>
      <c r="BT24">
        <v>5.1366199999999997</v>
      </c>
      <c r="BU24">
        <v>749.89300000000003</v>
      </c>
      <c r="BV24">
        <v>0.89996900000000002</v>
      </c>
      <c r="BW24">
        <v>0.10003099999999999</v>
      </c>
      <c r="BX24">
        <v>0</v>
      </c>
      <c r="BY24">
        <v>2.5545</v>
      </c>
      <c r="BZ24">
        <v>0</v>
      </c>
      <c r="CA24">
        <v>5541.84</v>
      </c>
      <c r="CB24">
        <v>7165.43</v>
      </c>
      <c r="CC24">
        <v>38.625</v>
      </c>
      <c r="CD24">
        <v>41.311999999999998</v>
      </c>
      <c r="CE24">
        <v>40.875</v>
      </c>
      <c r="CF24">
        <v>39.561999999999998</v>
      </c>
      <c r="CG24">
        <v>38</v>
      </c>
      <c r="CH24">
        <v>674.88</v>
      </c>
      <c r="CI24">
        <v>75.010000000000005</v>
      </c>
      <c r="CJ24">
        <v>0</v>
      </c>
      <c r="CK24">
        <v>1689899453.8</v>
      </c>
      <c r="CL24">
        <v>0</v>
      </c>
      <c r="CM24">
        <v>1689898968.0999999</v>
      </c>
      <c r="CN24" t="s">
        <v>354</v>
      </c>
      <c r="CO24">
        <v>1689898961.0999999</v>
      </c>
      <c r="CP24">
        <v>1689898968.0999999</v>
      </c>
      <c r="CQ24">
        <v>47</v>
      </c>
      <c r="CR24">
        <v>5.7000000000000002E-2</v>
      </c>
      <c r="CS24">
        <v>2E-3</v>
      </c>
      <c r="CT24">
        <v>-5.03</v>
      </c>
      <c r="CU24">
        <v>-0.216</v>
      </c>
      <c r="CV24">
        <v>422</v>
      </c>
      <c r="CW24">
        <v>9</v>
      </c>
      <c r="CX24">
        <v>0.17</v>
      </c>
      <c r="CY24">
        <v>0.02</v>
      </c>
      <c r="CZ24">
        <v>18.0992322741455</v>
      </c>
      <c r="DA24">
        <v>0.47828305623676498</v>
      </c>
      <c r="DB24">
        <v>5.5499650694798001E-2</v>
      </c>
      <c r="DC24">
        <v>1</v>
      </c>
      <c r="DD24">
        <v>418.96550000000002</v>
      </c>
      <c r="DE24">
        <v>6.8030075187823794E-2</v>
      </c>
      <c r="DF24">
        <v>1.6277284785860401E-2</v>
      </c>
      <c r="DG24">
        <v>-1</v>
      </c>
      <c r="DH24">
        <v>749.94728571428595</v>
      </c>
      <c r="DI24">
        <v>1.5757043615839E-2</v>
      </c>
      <c r="DJ24">
        <v>0.14537673320660699</v>
      </c>
      <c r="DK24">
        <v>1</v>
      </c>
      <c r="DL24">
        <v>2</v>
      </c>
      <c r="DM24">
        <v>2</v>
      </c>
      <c r="DN24" t="s">
        <v>355</v>
      </c>
      <c r="DO24">
        <v>3.1618599999999999</v>
      </c>
      <c r="DP24">
        <v>2.77847</v>
      </c>
      <c r="DQ24">
        <v>9.5952599999999999E-2</v>
      </c>
      <c r="DR24">
        <v>9.8770899999999995E-2</v>
      </c>
      <c r="DS24">
        <v>6.9035899999999997E-2</v>
      </c>
      <c r="DT24">
        <v>5.81104E-2</v>
      </c>
      <c r="DU24">
        <v>28990.5</v>
      </c>
      <c r="DV24">
        <v>30100.400000000001</v>
      </c>
      <c r="DW24">
        <v>29767.1</v>
      </c>
      <c r="DX24">
        <v>31111.200000000001</v>
      </c>
      <c r="DY24">
        <v>36300.800000000003</v>
      </c>
      <c r="DZ24">
        <v>38363.9</v>
      </c>
      <c r="EA24">
        <v>40834.6</v>
      </c>
      <c r="EB24">
        <v>43092.6</v>
      </c>
      <c r="EC24">
        <v>2.3298999999999999</v>
      </c>
      <c r="ED24">
        <v>2.0300500000000001</v>
      </c>
      <c r="EE24">
        <v>0.135377</v>
      </c>
      <c r="EF24">
        <v>0</v>
      </c>
      <c r="EG24">
        <v>14.6752</v>
      </c>
      <c r="EH24">
        <v>999.9</v>
      </c>
      <c r="EI24">
        <v>47.247</v>
      </c>
      <c r="EJ24">
        <v>19.556000000000001</v>
      </c>
      <c r="EK24">
        <v>10.805199999999999</v>
      </c>
      <c r="EL24">
        <v>61.473500000000001</v>
      </c>
      <c r="EM24">
        <v>22.4359</v>
      </c>
      <c r="EN24">
        <v>1</v>
      </c>
      <c r="EO24">
        <v>-0.61757600000000001</v>
      </c>
      <c r="EP24">
        <v>-4.8213499999999999E-2</v>
      </c>
      <c r="EQ24">
        <v>20.2959</v>
      </c>
      <c r="ER24">
        <v>5.2416999999999998</v>
      </c>
      <c r="ES24">
        <v>11.828799999999999</v>
      </c>
      <c r="ET24">
        <v>4.98285</v>
      </c>
      <c r="EU24">
        <v>3.2989999999999999</v>
      </c>
      <c r="EV24">
        <v>5262.6</v>
      </c>
      <c r="EW24">
        <v>191.9</v>
      </c>
      <c r="EX24">
        <v>9999</v>
      </c>
      <c r="EY24">
        <v>77.3</v>
      </c>
      <c r="EZ24">
        <v>1.87317</v>
      </c>
      <c r="FA24">
        <v>1.8788400000000001</v>
      </c>
      <c r="FB24">
        <v>1.87914</v>
      </c>
      <c r="FC24">
        <v>1.8797299999999999</v>
      </c>
      <c r="FD24">
        <v>1.87744</v>
      </c>
      <c r="FE24">
        <v>1.8768100000000001</v>
      </c>
      <c r="FF24">
        <v>1.8772899999999999</v>
      </c>
      <c r="FG24">
        <v>1.8748499999999999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-5.0279999999999996</v>
      </c>
      <c r="FV24">
        <v>-0.21560000000000001</v>
      </c>
      <c r="FW24">
        <v>-5.0289874483333099</v>
      </c>
      <c r="FX24">
        <v>1.4527828764109799E-4</v>
      </c>
      <c r="FY24">
        <v>-4.3579519040863002E-7</v>
      </c>
      <c r="FZ24">
        <v>2.0799061152897499E-10</v>
      </c>
      <c r="GA24">
        <v>-0.215582999999999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8.1</v>
      </c>
      <c r="GJ24">
        <v>8</v>
      </c>
      <c r="GK24">
        <v>1.0656699999999999</v>
      </c>
      <c r="GL24">
        <v>2.50732</v>
      </c>
      <c r="GM24">
        <v>1.54541</v>
      </c>
      <c r="GN24">
        <v>2.3034699999999999</v>
      </c>
      <c r="GO24">
        <v>1.5979000000000001</v>
      </c>
      <c r="GP24">
        <v>2.33521</v>
      </c>
      <c r="GQ24">
        <v>23.293099999999999</v>
      </c>
      <c r="GR24">
        <v>15.821899999999999</v>
      </c>
      <c r="GS24">
        <v>18</v>
      </c>
      <c r="GT24">
        <v>626.36099999999999</v>
      </c>
      <c r="GU24">
        <v>412.23500000000001</v>
      </c>
      <c r="GV24">
        <v>16.5748</v>
      </c>
      <c r="GW24">
        <v>18.458400000000001</v>
      </c>
      <c r="GX24">
        <v>30</v>
      </c>
      <c r="GY24">
        <v>18.590299999999999</v>
      </c>
      <c r="GZ24">
        <v>18.564399999999999</v>
      </c>
      <c r="HA24">
        <v>21.398499999999999</v>
      </c>
      <c r="HB24">
        <v>20</v>
      </c>
      <c r="HC24">
        <v>-30</v>
      </c>
      <c r="HD24">
        <v>16.6126</v>
      </c>
      <c r="HE24">
        <v>419.06099999999998</v>
      </c>
      <c r="HF24">
        <v>0</v>
      </c>
      <c r="HG24">
        <v>101.316</v>
      </c>
      <c r="HH24">
        <v>99.936400000000006</v>
      </c>
    </row>
    <row r="25" spans="1:216" x14ac:dyDescent="0.2">
      <c r="A25">
        <v>7</v>
      </c>
      <c r="B25">
        <v>1689899510</v>
      </c>
      <c r="C25">
        <v>366.90000009536698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1689899510</v>
      </c>
      <c r="M25">
        <f t="shared" si="0"/>
        <v>2.1327688239318673E-3</v>
      </c>
      <c r="N25">
        <f t="shared" si="1"/>
        <v>2.1327688239318672</v>
      </c>
      <c r="O25">
        <f t="shared" si="2"/>
        <v>17.158062177121646</v>
      </c>
      <c r="P25">
        <f t="shared" si="3"/>
        <v>399.87900000000002</v>
      </c>
      <c r="Q25">
        <f t="shared" si="4"/>
        <v>284.08728276410989</v>
      </c>
      <c r="R25">
        <f t="shared" si="5"/>
        <v>28.371816929396363</v>
      </c>
      <c r="S25">
        <f t="shared" si="6"/>
        <v>39.935943881481599</v>
      </c>
      <c r="T25">
        <f t="shared" si="7"/>
        <v>0.25746700871794381</v>
      </c>
      <c r="U25">
        <f t="shared" si="8"/>
        <v>2.9295127123975808</v>
      </c>
      <c r="V25">
        <f t="shared" si="9"/>
        <v>0.24552404737228792</v>
      </c>
      <c r="W25">
        <f t="shared" si="10"/>
        <v>0.15447938407314074</v>
      </c>
      <c r="X25">
        <f t="shared" si="11"/>
        <v>99.218205390965153</v>
      </c>
      <c r="Y25">
        <f t="shared" si="12"/>
        <v>17.881134574770552</v>
      </c>
      <c r="Z25">
        <f t="shared" si="13"/>
        <v>17.043099999999999</v>
      </c>
      <c r="AA25">
        <f t="shared" si="14"/>
        <v>1.949878562197112</v>
      </c>
      <c r="AB25">
        <f t="shared" si="15"/>
        <v>53.393578844625267</v>
      </c>
      <c r="AC25">
        <f t="shared" si="16"/>
        <v>1.0955746722880002</v>
      </c>
      <c r="AD25">
        <f t="shared" si="17"/>
        <v>2.0518846947422471</v>
      </c>
      <c r="AE25">
        <f t="shared" si="18"/>
        <v>0.85430388990911177</v>
      </c>
      <c r="AF25">
        <f t="shared" si="19"/>
        <v>-94.055105135395351</v>
      </c>
      <c r="AG25">
        <f t="shared" si="20"/>
        <v>127.51743706181865</v>
      </c>
      <c r="AH25">
        <f t="shared" si="21"/>
        <v>8.5248358119267493</v>
      </c>
      <c r="AI25">
        <f t="shared" si="22"/>
        <v>141.20537312931521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54535.499770161208</v>
      </c>
      <c r="AO25">
        <f t="shared" si="26"/>
        <v>599.90099999999995</v>
      </c>
      <c r="AP25">
        <f t="shared" si="27"/>
        <v>505.71684300050009</v>
      </c>
      <c r="AQ25">
        <f t="shared" si="28"/>
        <v>0.84300050008334726</v>
      </c>
      <c r="AR25">
        <f t="shared" si="29"/>
        <v>0.16539096516086013</v>
      </c>
      <c r="AS25">
        <v>1689899510</v>
      </c>
      <c r="AT25">
        <v>399.87900000000002</v>
      </c>
      <c r="AU25">
        <v>417.88400000000001</v>
      </c>
      <c r="AV25">
        <v>10.97</v>
      </c>
      <c r="AW25">
        <v>8.8613199999999992</v>
      </c>
      <c r="AX25">
        <v>404.90699999999998</v>
      </c>
      <c r="AY25">
        <v>11.185600000000001</v>
      </c>
      <c r="AZ25">
        <v>600.197</v>
      </c>
      <c r="BA25">
        <v>99.8232</v>
      </c>
      <c r="BB25">
        <v>4.68704E-2</v>
      </c>
      <c r="BC25">
        <v>17.8505</v>
      </c>
      <c r="BD25">
        <v>17.043099999999999</v>
      </c>
      <c r="BE25">
        <v>999.9</v>
      </c>
      <c r="BF25">
        <v>0</v>
      </c>
      <c r="BG25">
        <v>0</v>
      </c>
      <c r="BH25">
        <v>10017.5</v>
      </c>
      <c r="BI25">
        <v>0</v>
      </c>
      <c r="BJ25">
        <v>42.625100000000003</v>
      </c>
      <c r="BK25">
        <v>-18.0045</v>
      </c>
      <c r="BL25">
        <v>404.315</v>
      </c>
      <c r="BM25">
        <v>421.62</v>
      </c>
      <c r="BN25">
        <v>2.10866</v>
      </c>
      <c r="BO25">
        <v>417.88400000000001</v>
      </c>
      <c r="BP25">
        <v>8.8613199999999992</v>
      </c>
      <c r="BQ25">
        <v>1.0950599999999999</v>
      </c>
      <c r="BR25">
        <v>0.88456500000000005</v>
      </c>
      <c r="BS25">
        <v>8.2465299999999999</v>
      </c>
      <c r="BT25">
        <v>5.1420399999999997</v>
      </c>
      <c r="BU25">
        <v>599.90099999999995</v>
      </c>
      <c r="BV25">
        <v>0.89998</v>
      </c>
      <c r="BW25">
        <v>0.10002</v>
      </c>
      <c r="BX25">
        <v>0</v>
      </c>
      <c r="BY25">
        <v>2.6482999999999999</v>
      </c>
      <c r="BZ25">
        <v>0</v>
      </c>
      <c r="CA25">
        <v>4616.53</v>
      </c>
      <c r="CB25">
        <v>5732.24</v>
      </c>
      <c r="CC25">
        <v>38.125</v>
      </c>
      <c r="CD25">
        <v>41.25</v>
      </c>
      <c r="CE25">
        <v>40.625</v>
      </c>
      <c r="CF25">
        <v>39.436999999999998</v>
      </c>
      <c r="CG25">
        <v>37.686999999999998</v>
      </c>
      <c r="CH25">
        <v>539.9</v>
      </c>
      <c r="CI25">
        <v>60</v>
      </c>
      <c r="CJ25">
        <v>0</v>
      </c>
      <c r="CK25">
        <v>1689899515.5999999</v>
      </c>
      <c r="CL25">
        <v>0</v>
      </c>
      <c r="CM25">
        <v>1689898968.0999999</v>
      </c>
      <c r="CN25" t="s">
        <v>354</v>
      </c>
      <c r="CO25">
        <v>1689898961.0999999</v>
      </c>
      <c r="CP25">
        <v>1689898968.0999999</v>
      </c>
      <c r="CQ25">
        <v>47</v>
      </c>
      <c r="CR25">
        <v>5.7000000000000002E-2</v>
      </c>
      <c r="CS25">
        <v>2E-3</v>
      </c>
      <c r="CT25">
        <v>-5.03</v>
      </c>
      <c r="CU25">
        <v>-0.216</v>
      </c>
      <c r="CV25">
        <v>422</v>
      </c>
      <c r="CW25">
        <v>9</v>
      </c>
      <c r="CX25">
        <v>0.17</v>
      </c>
      <c r="CY25">
        <v>0.02</v>
      </c>
      <c r="CZ25">
        <v>16.957575225311</v>
      </c>
      <c r="DA25">
        <v>0.55509057222537295</v>
      </c>
      <c r="DB25">
        <v>7.5363261734326101E-2</v>
      </c>
      <c r="DC25">
        <v>1</v>
      </c>
      <c r="DD25">
        <v>417.82440000000003</v>
      </c>
      <c r="DE25">
        <v>0.15969924811984601</v>
      </c>
      <c r="DF25">
        <v>4.9874241848873298E-2</v>
      </c>
      <c r="DG25">
        <v>-1</v>
      </c>
      <c r="DH25">
        <v>600.02874999999995</v>
      </c>
      <c r="DI25">
        <v>-0.30110400283317401</v>
      </c>
      <c r="DJ25">
        <v>0.14777275628477299</v>
      </c>
      <c r="DK25">
        <v>1</v>
      </c>
      <c r="DL25">
        <v>2</v>
      </c>
      <c r="DM25">
        <v>2</v>
      </c>
      <c r="DN25" t="s">
        <v>355</v>
      </c>
      <c r="DO25">
        <v>3.16194</v>
      </c>
      <c r="DP25">
        <v>2.7788400000000002</v>
      </c>
      <c r="DQ25">
        <v>9.5947000000000005E-2</v>
      </c>
      <c r="DR25">
        <v>9.8580600000000004E-2</v>
      </c>
      <c r="DS25">
        <v>6.9028000000000006E-2</v>
      </c>
      <c r="DT25">
        <v>5.8131299999999997E-2</v>
      </c>
      <c r="DU25">
        <v>28992.400000000001</v>
      </c>
      <c r="DV25">
        <v>30107.599999999999</v>
      </c>
      <c r="DW25">
        <v>29768.7</v>
      </c>
      <c r="DX25">
        <v>31111.9</v>
      </c>
      <c r="DY25">
        <v>36302.9</v>
      </c>
      <c r="DZ25">
        <v>38363.9</v>
      </c>
      <c r="EA25">
        <v>40836.6</v>
      </c>
      <c r="EB25">
        <v>43093.5</v>
      </c>
      <c r="EC25">
        <v>2.3306499999999999</v>
      </c>
      <c r="ED25">
        <v>2.0301499999999999</v>
      </c>
      <c r="EE25">
        <v>0.13072</v>
      </c>
      <c r="EF25">
        <v>0</v>
      </c>
      <c r="EG25">
        <v>14.866</v>
      </c>
      <c r="EH25">
        <v>999.9</v>
      </c>
      <c r="EI25">
        <v>47.247</v>
      </c>
      <c r="EJ25">
        <v>19.556000000000001</v>
      </c>
      <c r="EK25">
        <v>10.805199999999999</v>
      </c>
      <c r="EL25">
        <v>61.333500000000001</v>
      </c>
      <c r="EM25">
        <v>23.036899999999999</v>
      </c>
      <c r="EN25">
        <v>1</v>
      </c>
      <c r="EO25">
        <v>-0.618394</v>
      </c>
      <c r="EP25">
        <v>1.25857</v>
      </c>
      <c r="EQ25">
        <v>20.2911</v>
      </c>
      <c r="ER25">
        <v>5.2416999999999998</v>
      </c>
      <c r="ES25">
        <v>11.829800000000001</v>
      </c>
      <c r="ET25">
        <v>4.9827500000000002</v>
      </c>
      <c r="EU25">
        <v>3.2989999999999999</v>
      </c>
      <c r="EV25">
        <v>5264.1</v>
      </c>
      <c r="EW25">
        <v>191.9</v>
      </c>
      <c r="EX25">
        <v>9999</v>
      </c>
      <c r="EY25">
        <v>77.3</v>
      </c>
      <c r="EZ25">
        <v>1.87317</v>
      </c>
      <c r="FA25">
        <v>1.87883</v>
      </c>
      <c r="FB25">
        <v>1.87913</v>
      </c>
      <c r="FC25">
        <v>1.8797299999999999</v>
      </c>
      <c r="FD25">
        <v>1.87744</v>
      </c>
      <c r="FE25">
        <v>1.8768100000000001</v>
      </c>
      <c r="FF25">
        <v>1.8772899999999999</v>
      </c>
      <c r="FG25">
        <v>1.8748499999999999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-5.0279999999999996</v>
      </c>
      <c r="FV25">
        <v>-0.21560000000000001</v>
      </c>
      <c r="FW25">
        <v>-5.0289874483333099</v>
      </c>
      <c r="FX25">
        <v>1.4527828764109799E-4</v>
      </c>
      <c r="FY25">
        <v>-4.3579519040863002E-7</v>
      </c>
      <c r="FZ25">
        <v>2.0799061152897499E-10</v>
      </c>
      <c r="GA25">
        <v>-0.215582999999999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9.1</v>
      </c>
      <c r="GJ25">
        <v>9</v>
      </c>
      <c r="GK25">
        <v>1.0644499999999999</v>
      </c>
      <c r="GL25">
        <v>2.49634</v>
      </c>
      <c r="GM25">
        <v>1.54541</v>
      </c>
      <c r="GN25">
        <v>2.3034699999999999</v>
      </c>
      <c r="GO25">
        <v>1.5979000000000001</v>
      </c>
      <c r="GP25">
        <v>2.36816</v>
      </c>
      <c r="GQ25">
        <v>23.293099999999999</v>
      </c>
      <c r="GR25">
        <v>15.8132</v>
      </c>
      <c r="GS25">
        <v>18</v>
      </c>
      <c r="GT25">
        <v>626.572</v>
      </c>
      <c r="GU25">
        <v>412.09100000000001</v>
      </c>
      <c r="GV25">
        <v>15.8688</v>
      </c>
      <c r="GW25">
        <v>18.417999999999999</v>
      </c>
      <c r="GX25">
        <v>29.9998</v>
      </c>
      <c r="GY25">
        <v>18.566199999999998</v>
      </c>
      <c r="GZ25">
        <v>18.542000000000002</v>
      </c>
      <c r="HA25">
        <v>21.3536</v>
      </c>
      <c r="HB25">
        <v>20</v>
      </c>
      <c r="HC25">
        <v>-30</v>
      </c>
      <c r="HD25">
        <v>15.863799999999999</v>
      </c>
      <c r="HE25">
        <v>418.02800000000002</v>
      </c>
      <c r="HF25">
        <v>0</v>
      </c>
      <c r="HG25">
        <v>101.322</v>
      </c>
      <c r="HH25">
        <v>99.938699999999997</v>
      </c>
    </row>
    <row r="26" spans="1:216" x14ac:dyDescent="0.2">
      <c r="A26">
        <v>8</v>
      </c>
      <c r="B26">
        <v>1689899571</v>
      </c>
      <c r="C26">
        <v>427.90000009536698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1689899571</v>
      </c>
      <c r="M26">
        <f t="shared" si="0"/>
        <v>2.1103815565253394E-3</v>
      </c>
      <c r="N26">
        <f t="shared" si="1"/>
        <v>2.1103815565253394</v>
      </c>
      <c r="O26">
        <f t="shared" si="2"/>
        <v>15.914074997893247</v>
      </c>
      <c r="P26">
        <f t="shared" si="3"/>
        <v>399.95499999999998</v>
      </c>
      <c r="Q26">
        <f t="shared" si="4"/>
        <v>292.07407720831645</v>
      </c>
      <c r="R26">
        <f t="shared" si="5"/>
        <v>29.169573963655282</v>
      </c>
      <c r="S26">
        <f t="shared" si="6"/>
        <v>39.943691909066004</v>
      </c>
      <c r="T26">
        <f t="shared" si="7"/>
        <v>0.2571353873110086</v>
      </c>
      <c r="U26">
        <f t="shared" si="8"/>
        <v>2.9274350216066791</v>
      </c>
      <c r="V26">
        <f t="shared" si="9"/>
        <v>0.24521437292294238</v>
      </c>
      <c r="W26">
        <f t="shared" si="10"/>
        <v>0.1542839759592432</v>
      </c>
      <c r="X26">
        <f t="shared" si="11"/>
        <v>82.703666223705142</v>
      </c>
      <c r="Y26">
        <f t="shared" si="12"/>
        <v>17.755763396929957</v>
      </c>
      <c r="Z26">
        <f t="shared" si="13"/>
        <v>16.970199999999998</v>
      </c>
      <c r="AA26">
        <f t="shared" si="14"/>
        <v>1.9408914081967972</v>
      </c>
      <c r="AB26">
        <f t="shared" si="15"/>
        <v>53.449922772533178</v>
      </c>
      <c r="AC26">
        <f t="shared" si="16"/>
        <v>1.0944404799407201</v>
      </c>
      <c r="AD26">
        <f t="shared" si="17"/>
        <v>2.0475997404118433</v>
      </c>
      <c r="AE26">
        <f t="shared" si="18"/>
        <v>0.84645092825607704</v>
      </c>
      <c r="AF26">
        <f t="shared" si="19"/>
        <v>-93.067826642767471</v>
      </c>
      <c r="AG26">
        <f t="shared" si="20"/>
        <v>133.69260610916447</v>
      </c>
      <c r="AH26">
        <f t="shared" si="21"/>
        <v>8.9391052734198837</v>
      </c>
      <c r="AI26">
        <f t="shared" si="22"/>
        <v>132.26755096352201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54479.817313168598</v>
      </c>
      <c r="AO26">
        <f t="shared" si="26"/>
        <v>500.05799999999999</v>
      </c>
      <c r="AP26">
        <f t="shared" si="27"/>
        <v>421.54841400191975</v>
      </c>
      <c r="AQ26">
        <f t="shared" si="28"/>
        <v>0.84299904011518612</v>
      </c>
      <c r="AR26">
        <f t="shared" si="29"/>
        <v>0.16538814742230931</v>
      </c>
      <c r="AS26">
        <v>1689899571</v>
      </c>
      <c r="AT26">
        <v>399.95499999999998</v>
      </c>
      <c r="AU26">
        <v>416.709</v>
      </c>
      <c r="AV26">
        <v>10.958600000000001</v>
      </c>
      <c r="AW26">
        <v>8.8718599999999999</v>
      </c>
      <c r="AX26">
        <v>404.98200000000003</v>
      </c>
      <c r="AY26">
        <v>11.174200000000001</v>
      </c>
      <c r="AZ26">
        <v>600.14800000000002</v>
      </c>
      <c r="BA26">
        <v>99.823599999999999</v>
      </c>
      <c r="BB26">
        <v>4.6865200000000003E-2</v>
      </c>
      <c r="BC26">
        <v>17.817299999999999</v>
      </c>
      <c r="BD26">
        <v>16.970199999999998</v>
      </c>
      <c r="BE26">
        <v>999.9</v>
      </c>
      <c r="BF26">
        <v>0</v>
      </c>
      <c r="BG26">
        <v>0</v>
      </c>
      <c r="BH26">
        <v>10005.6</v>
      </c>
      <c r="BI26">
        <v>0</v>
      </c>
      <c r="BJ26">
        <v>43.123800000000003</v>
      </c>
      <c r="BK26">
        <v>-16.754100000000001</v>
      </c>
      <c r="BL26">
        <v>404.38600000000002</v>
      </c>
      <c r="BM26">
        <v>420.43900000000002</v>
      </c>
      <c r="BN26">
        <v>2.0867100000000001</v>
      </c>
      <c r="BO26">
        <v>416.709</v>
      </c>
      <c r="BP26">
        <v>8.8718599999999999</v>
      </c>
      <c r="BQ26">
        <v>1.09392</v>
      </c>
      <c r="BR26">
        <v>0.88562099999999999</v>
      </c>
      <c r="BS26">
        <v>8.2312600000000007</v>
      </c>
      <c r="BT26">
        <v>5.1591800000000001</v>
      </c>
      <c r="BU26">
        <v>500.05799999999999</v>
      </c>
      <c r="BV26">
        <v>0.90003299999999997</v>
      </c>
      <c r="BW26">
        <v>9.99665E-2</v>
      </c>
      <c r="BX26">
        <v>0</v>
      </c>
      <c r="BY26">
        <v>2.4527000000000001</v>
      </c>
      <c r="BZ26">
        <v>0</v>
      </c>
      <c r="CA26">
        <v>3952.11</v>
      </c>
      <c r="CB26">
        <v>4778.26</v>
      </c>
      <c r="CC26">
        <v>37.625</v>
      </c>
      <c r="CD26">
        <v>41.061999999999998</v>
      </c>
      <c r="CE26">
        <v>40.311999999999998</v>
      </c>
      <c r="CF26">
        <v>39.311999999999998</v>
      </c>
      <c r="CG26">
        <v>37.311999999999998</v>
      </c>
      <c r="CH26">
        <v>450.07</v>
      </c>
      <c r="CI26">
        <v>49.99</v>
      </c>
      <c r="CJ26">
        <v>0</v>
      </c>
      <c r="CK26">
        <v>1689899576.8</v>
      </c>
      <c r="CL26">
        <v>0</v>
      </c>
      <c r="CM26">
        <v>1689898968.0999999</v>
      </c>
      <c r="CN26" t="s">
        <v>354</v>
      </c>
      <c r="CO26">
        <v>1689898961.0999999</v>
      </c>
      <c r="CP26">
        <v>1689898968.0999999</v>
      </c>
      <c r="CQ26">
        <v>47</v>
      </c>
      <c r="CR26">
        <v>5.7000000000000002E-2</v>
      </c>
      <c r="CS26">
        <v>2E-3</v>
      </c>
      <c r="CT26">
        <v>-5.03</v>
      </c>
      <c r="CU26">
        <v>-0.216</v>
      </c>
      <c r="CV26">
        <v>422</v>
      </c>
      <c r="CW26">
        <v>9</v>
      </c>
      <c r="CX26">
        <v>0.17</v>
      </c>
      <c r="CY26">
        <v>0.02</v>
      </c>
      <c r="CZ26">
        <v>15.842848769226901</v>
      </c>
      <c r="DA26">
        <v>0.83869557386308302</v>
      </c>
      <c r="DB26">
        <v>8.8587662344986606E-2</v>
      </c>
      <c r="DC26">
        <v>1</v>
      </c>
      <c r="DD26">
        <v>416.72275000000002</v>
      </c>
      <c r="DE26">
        <v>0.44584962406001799</v>
      </c>
      <c r="DF26">
        <v>5.5881906731958503E-2</v>
      </c>
      <c r="DG26">
        <v>-1</v>
      </c>
      <c r="DH26">
        <v>500.00980952381002</v>
      </c>
      <c r="DI26">
        <v>7.9905030694996396E-2</v>
      </c>
      <c r="DJ26">
        <v>8.8971701786696902E-2</v>
      </c>
      <c r="DK26">
        <v>1</v>
      </c>
      <c r="DL26">
        <v>2</v>
      </c>
      <c r="DM26">
        <v>2</v>
      </c>
      <c r="DN26" t="s">
        <v>355</v>
      </c>
      <c r="DO26">
        <v>3.1618499999999998</v>
      </c>
      <c r="DP26">
        <v>2.7787199999999999</v>
      </c>
      <c r="DQ26">
        <v>9.5966200000000002E-2</v>
      </c>
      <c r="DR26">
        <v>9.8378199999999999E-2</v>
      </c>
      <c r="DS26">
        <v>6.8977700000000003E-2</v>
      </c>
      <c r="DT26">
        <v>5.8189100000000001E-2</v>
      </c>
      <c r="DU26">
        <v>28993.4</v>
      </c>
      <c r="DV26">
        <v>30115.9</v>
      </c>
      <c r="DW26">
        <v>29770.2</v>
      </c>
      <c r="DX26">
        <v>31113.3</v>
      </c>
      <c r="DY26">
        <v>36306.300000000003</v>
      </c>
      <c r="DZ26">
        <v>38363.300000000003</v>
      </c>
      <c r="EA26">
        <v>40838.199999999997</v>
      </c>
      <c r="EB26">
        <v>43095.7</v>
      </c>
      <c r="EC26">
        <v>2.3308</v>
      </c>
      <c r="ED26">
        <v>2.0304500000000001</v>
      </c>
      <c r="EE26">
        <v>0.11930200000000001</v>
      </c>
      <c r="EF26">
        <v>0</v>
      </c>
      <c r="EG26">
        <v>14.9833</v>
      </c>
      <c r="EH26">
        <v>999.9</v>
      </c>
      <c r="EI26">
        <v>47.259</v>
      </c>
      <c r="EJ26">
        <v>19.565999999999999</v>
      </c>
      <c r="EK26">
        <v>10.814399999999999</v>
      </c>
      <c r="EL26">
        <v>61.293500000000002</v>
      </c>
      <c r="EM26">
        <v>23.257200000000001</v>
      </c>
      <c r="EN26">
        <v>1</v>
      </c>
      <c r="EO26">
        <v>-0.62063999999999997</v>
      </c>
      <c r="EP26">
        <v>0.47701300000000002</v>
      </c>
      <c r="EQ26">
        <v>20.2971</v>
      </c>
      <c r="ER26">
        <v>5.2416999999999998</v>
      </c>
      <c r="ES26">
        <v>11.8302</v>
      </c>
      <c r="ET26">
        <v>4.9829999999999997</v>
      </c>
      <c r="EU26">
        <v>3.2989999999999999</v>
      </c>
      <c r="EV26">
        <v>5265.3</v>
      </c>
      <c r="EW26">
        <v>191.9</v>
      </c>
      <c r="EX26">
        <v>9999</v>
      </c>
      <c r="EY26">
        <v>77.3</v>
      </c>
      <c r="EZ26">
        <v>1.87317</v>
      </c>
      <c r="FA26">
        <v>1.8788199999999999</v>
      </c>
      <c r="FB26">
        <v>1.87913</v>
      </c>
      <c r="FC26">
        <v>1.8797299999999999</v>
      </c>
      <c r="FD26">
        <v>1.87744</v>
      </c>
      <c r="FE26">
        <v>1.8768100000000001</v>
      </c>
      <c r="FF26">
        <v>1.8772800000000001</v>
      </c>
      <c r="FG26">
        <v>1.8748499999999999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-5.0270000000000001</v>
      </c>
      <c r="FV26">
        <v>-0.21560000000000001</v>
      </c>
      <c r="FW26">
        <v>-5.0289874483333099</v>
      </c>
      <c r="FX26">
        <v>1.4527828764109799E-4</v>
      </c>
      <c r="FY26">
        <v>-4.3579519040863002E-7</v>
      </c>
      <c r="FZ26">
        <v>2.0799061152897499E-10</v>
      </c>
      <c r="GA26">
        <v>-0.215582999999999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10.199999999999999</v>
      </c>
      <c r="GJ26">
        <v>10</v>
      </c>
      <c r="GK26">
        <v>1.0620099999999999</v>
      </c>
      <c r="GL26">
        <v>2.5146500000000001</v>
      </c>
      <c r="GM26">
        <v>1.54541</v>
      </c>
      <c r="GN26">
        <v>2.3034699999999999</v>
      </c>
      <c r="GO26">
        <v>1.5979000000000001</v>
      </c>
      <c r="GP26">
        <v>2.2936999999999999</v>
      </c>
      <c r="GQ26">
        <v>23.313300000000002</v>
      </c>
      <c r="GR26">
        <v>15.804399999999999</v>
      </c>
      <c r="GS26">
        <v>18</v>
      </c>
      <c r="GT26">
        <v>626.39</v>
      </c>
      <c r="GU26">
        <v>412.07400000000001</v>
      </c>
      <c r="GV26">
        <v>16.366199999999999</v>
      </c>
      <c r="GW26">
        <v>18.3932</v>
      </c>
      <c r="GX26">
        <v>30</v>
      </c>
      <c r="GY26">
        <v>18.5443</v>
      </c>
      <c r="GZ26">
        <v>18.5213</v>
      </c>
      <c r="HA26">
        <v>21.302499999999998</v>
      </c>
      <c r="HB26">
        <v>20</v>
      </c>
      <c r="HC26">
        <v>-30</v>
      </c>
      <c r="HD26">
        <v>16.365200000000002</v>
      </c>
      <c r="HE26">
        <v>416.80399999999997</v>
      </c>
      <c r="HF26">
        <v>0</v>
      </c>
      <c r="HG26">
        <v>101.32599999999999</v>
      </c>
      <c r="HH26">
        <v>99.943399999999997</v>
      </c>
    </row>
    <row r="27" spans="1:216" x14ac:dyDescent="0.2">
      <c r="A27">
        <v>9</v>
      </c>
      <c r="B27">
        <v>1689899632</v>
      </c>
      <c r="C27">
        <v>488.90000009536698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1689899632</v>
      </c>
      <c r="M27">
        <f t="shared" si="0"/>
        <v>2.0973828050440528E-3</v>
      </c>
      <c r="N27">
        <f t="shared" si="1"/>
        <v>2.0973828050440528</v>
      </c>
      <c r="O27">
        <f t="shared" si="2"/>
        <v>13.596586646472355</v>
      </c>
      <c r="P27">
        <f t="shared" si="3"/>
        <v>400.04399999999998</v>
      </c>
      <c r="Q27">
        <f t="shared" si="4"/>
        <v>305.8842646404558</v>
      </c>
      <c r="R27">
        <f t="shared" si="5"/>
        <v>30.549229414368053</v>
      </c>
      <c r="S27">
        <f t="shared" si="6"/>
        <v>39.953137001690394</v>
      </c>
      <c r="T27">
        <f t="shared" si="7"/>
        <v>0.25365120945377484</v>
      </c>
      <c r="U27">
        <f t="shared" si="8"/>
        <v>2.9204467872065507</v>
      </c>
      <c r="V27">
        <f t="shared" si="9"/>
        <v>0.24201682144831169</v>
      </c>
      <c r="W27">
        <f t="shared" si="10"/>
        <v>0.15226134072757763</v>
      </c>
      <c r="X27">
        <f t="shared" si="11"/>
        <v>62.036631000000007</v>
      </c>
      <c r="Y27">
        <f t="shared" si="12"/>
        <v>17.735463965713855</v>
      </c>
      <c r="Z27">
        <f t="shared" si="13"/>
        <v>17.020600000000002</v>
      </c>
      <c r="AA27">
        <f t="shared" si="14"/>
        <v>1.9471008606588234</v>
      </c>
      <c r="AB27">
        <f t="shared" si="15"/>
        <v>53.132282774799947</v>
      </c>
      <c r="AC27">
        <f t="shared" si="16"/>
        <v>1.09476533049222</v>
      </c>
      <c r="AD27">
        <f t="shared" si="17"/>
        <v>2.0604522774456346</v>
      </c>
      <c r="AE27">
        <f t="shared" si="18"/>
        <v>0.85233553016660335</v>
      </c>
      <c r="AF27">
        <f t="shared" si="19"/>
        <v>-92.49458170244273</v>
      </c>
      <c r="AG27">
        <f t="shared" si="20"/>
        <v>141.0883706766428</v>
      </c>
      <c r="AH27">
        <f t="shared" si="21"/>
        <v>9.4635037955313646</v>
      </c>
      <c r="AI27">
        <f t="shared" si="22"/>
        <v>120.09392376973143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54253.260245372396</v>
      </c>
      <c r="AO27">
        <f t="shared" si="26"/>
        <v>375.1</v>
      </c>
      <c r="AP27">
        <f t="shared" si="27"/>
        <v>316.20869999999996</v>
      </c>
      <c r="AQ27">
        <f t="shared" si="28"/>
        <v>0.84299840042655283</v>
      </c>
      <c r="AR27">
        <f t="shared" si="29"/>
        <v>0.16538691282324713</v>
      </c>
      <c r="AS27">
        <v>1689899632</v>
      </c>
      <c r="AT27">
        <v>400.04399999999998</v>
      </c>
      <c r="AU27">
        <v>414.476</v>
      </c>
      <c r="AV27">
        <v>10.9617</v>
      </c>
      <c r="AW27">
        <v>8.8878299999999992</v>
      </c>
      <c r="AX27">
        <v>405.072</v>
      </c>
      <c r="AY27">
        <v>11.177300000000001</v>
      </c>
      <c r="AZ27">
        <v>600.15099999999995</v>
      </c>
      <c r="BA27">
        <v>99.825199999999995</v>
      </c>
      <c r="BB27">
        <v>4.6656599999999999E-2</v>
      </c>
      <c r="BC27">
        <v>17.916699999999999</v>
      </c>
      <c r="BD27">
        <v>17.020600000000002</v>
      </c>
      <c r="BE27">
        <v>999.9</v>
      </c>
      <c r="BF27">
        <v>0</v>
      </c>
      <c r="BG27">
        <v>0</v>
      </c>
      <c r="BH27">
        <v>9965.6200000000008</v>
      </c>
      <c r="BI27">
        <v>0</v>
      </c>
      <c r="BJ27">
        <v>42.929400000000001</v>
      </c>
      <c r="BK27">
        <v>-14.4323</v>
      </c>
      <c r="BL27">
        <v>404.47800000000001</v>
      </c>
      <c r="BM27">
        <v>418.19299999999998</v>
      </c>
      <c r="BN27">
        <v>2.0739100000000001</v>
      </c>
      <c r="BO27">
        <v>414.476</v>
      </c>
      <c r="BP27">
        <v>8.8878299999999992</v>
      </c>
      <c r="BQ27">
        <v>1.09426</v>
      </c>
      <c r="BR27">
        <v>0.88722999999999996</v>
      </c>
      <c r="BS27">
        <v>8.2357700000000005</v>
      </c>
      <c r="BT27">
        <v>5.1852499999999999</v>
      </c>
      <c r="BU27">
        <v>375.1</v>
      </c>
      <c r="BV27">
        <v>0.90005800000000002</v>
      </c>
      <c r="BW27">
        <v>9.9942000000000003E-2</v>
      </c>
      <c r="BX27">
        <v>0</v>
      </c>
      <c r="BY27">
        <v>2.8056999999999999</v>
      </c>
      <c r="BZ27">
        <v>0</v>
      </c>
      <c r="CA27">
        <v>3041.66</v>
      </c>
      <c r="CB27">
        <v>3584.25</v>
      </c>
      <c r="CC27">
        <v>37.186999999999998</v>
      </c>
      <c r="CD27">
        <v>40.875</v>
      </c>
      <c r="CE27">
        <v>39.875</v>
      </c>
      <c r="CF27">
        <v>39.125</v>
      </c>
      <c r="CG27">
        <v>36.936999999999998</v>
      </c>
      <c r="CH27">
        <v>337.61</v>
      </c>
      <c r="CI27">
        <v>37.49</v>
      </c>
      <c r="CJ27">
        <v>0</v>
      </c>
      <c r="CK27">
        <v>1689899637.4000001</v>
      </c>
      <c r="CL27">
        <v>0</v>
      </c>
      <c r="CM27">
        <v>1689898968.0999999</v>
      </c>
      <c r="CN27" t="s">
        <v>354</v>
      </c>
      <c r="CO27">
        <v>1689898961.0999999</v>
      </c>
      <c r="CP27">
        <v>1689898968.0999999</v>
      </c>
      <c r="CQ27">
        <v>47</v>
      </c>
      <c r="CR27">
        <v>5.7000000000000002E-2</v>
      </c>
      <c r="CS27">
        <v>2E-3</v>
      </c>
      <c r="CT27">
        <v>-5.03</v>
      </c>
      <c r="CU27">
        <v>-0.216</v>
      </c>
      <c r="CV27">
        <v>422</v>
      </c>
      <c r="CW27">
        <v>9</v>
      </c>
      <c r="CX27">
        <v>0.17</v>
      </c>
      <c r="CY27">
        <v>0.02</v>
      </c>
      <c r="CZ27">
        <v>13.562100866444601</v>
      </c>
      <c r="DA27">
        <v>0.88830944047890503</v>
      </c>
      <c r="DB27">
        <v>0.10327240109844101</v>
      </c>
      <c r="DC27">
        <v>1</v>
      </c>
      <c r="DD27">
        <v>414.49599999999998</v>
      </c>
      <c r="DE27">
        <v>0.33320300751882598</v>
      </c>
      <c r="DF27">
        <v>5.2976409844383399E-2</v>
      </c>
      <c r="DG27">
        <v>-1</v>
      </c>
      <c r="DH27">
        <v>375.00479999999999</v>
      </c>
      <c r="DI27">
        <v>6.3229471780018795E-2</v>
      </c>
      <c r="DJ27">
        <v>0.14535907264426301</v>
      </c>
      <c r="DK27">
        <v>1</v>
      </c>
      <c r="DL27">
        <v>2</v>
      </c>
      <c r="DM27">
        <v>2</v>
      </c>
      <c r="DN27" t="s">
        <v>355</v>
      </c>
      <c r="DO27">
        <v>3.16188</v>
      </c>
      <c r="DP27">
        <v>2.7781699999999998</v>
      </c>
      <c r="DQ27">
        <v>9.59893E-2</v>
      </c>
      <c r="DR27">
        <v>9.7989099999999996E-2</v>
      </c>
      <c r="DS27">
        <v>6.8998100000000007E-2</v>
      </c>
      <c r="DT27">
        <v>5.8275599999999997E-2</v>
      </c>
      <c r="DU27">
        <v>28994.3</v>
      </c>
      <c r="DV27">
        <v>30129.4</v>
      </c>
      <c r="DW27">
        <v>29771.8</v>
      </c>
      <c r="DX27">
        <v>31113.8</v>
      </c>
      <c r="DY27">
        <v>36307.599999999999</v>
      </c>
      <c r="DZ27">
        <v>38360.400000000001</v>
      </c>
      <c r="EA27">
        <v>40840.699999999997</v>
      </c>
      <c r="EB27">
        <v>43096.4</v>
      </c>
      <c r="EC27">
        <v>2.3312499999999998</v>
      </c>
      <c r="ED27">
        <v>2.03105</v>
      </c>
      <c r="EE27">
        <v>0.117365</v>
      </c>
      <c r="EF27">
        <v>0</v>
      </c>
      <c r="EG27">
        <v>15.0662</v>
      </c>
      <c r="EH27">
        <v>999.9</v>
      </c>
      <c r="EI27">
        <v>47.259</v>
      </c>
      <c r="EJ27">
        <v>19.576000000000001</v>
      </c>
      <c r="EK27">
        <v>10.8215</v>
      </c>
      <c r="EL27">
        <v>61.073500000000003</v>
      </c>
      <c r="EM27">
        <v>22.447900000000001</v>
      </c>
      <c r="EN27">
        <v>1</v>
      </c>
      <c r="EO27">
        <v>-0.622525</v>
      </c>
      <c r="EP27">
        <v>0.26225799999999999</v>
      </c>
      <c r="EQ27">
        <v>20.2988</v>
      </c>
      <c r="ER27">
        <v>5.2430500000000002</v>
      </c>
      <c r="ES27">
        <v>11.829800000000001</v>
      </c>
      <c r="ET27">
        <v>4.9831500000000002</v>
      </c>
      <c r="EU27">
        <v>3.2989999999999999</v>
      </c>
      <c r="EV27">
        <v>5266.8</v>
      </c>
      <c r="EW27">
        <v>191.9</v>
      </c>
      <c r="EX27">
        <v>9999</v>
      </c>
      <c r="EY27">
        <v>77.3</v>
      </c>
      <c r="EZ27">
        <v>1.87317</v>
      </c>
      <c r="FA27">
        <v>1.8788400000000001</v>
      </c>
      <c r="FB27">
        <v>1.87913</v>
      </c>
      <c r="FC27">
        <v>1.8797299999999999</v>
      </c>
      <c r="FD27">
        <v>1.87744</v>
      </c>
      <c r="FE27">
        <v>1.8768</v>
      </c>
      <c r="FF27">
        <v>1.8772899999999999</v>
      </c>
      <c r="FG27">
        <v>1.8748499999999999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-5.0279999999999996</v>
      </c>
      <c r="FV27">
        <v>-0.21560000000000001</v>
      </c>
      <c r="FW27">
        <v>-5.0289874483333099</v>
      </c>
      <c r="FX27">
        <v>1.4527828764109799E-4</v>
      </c>
      <c r="FY27">
        <v>-4.3579519040863002E-7</v>
      </c>
      <c r="FZ27">
        <v>2.0799061152897499E-10</v>
      </c>
      <c r="GA27">
        <v>-0.215582999999999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11.2</v>
      </c>
      <c r="GJ27">
        <v>11.1</v>
      </c>
      <c r="GK27">
        <v>1.0571299999999999</v>
      </c>
      <c r="GL27">
        <v>2.50122</v>
      </c>
      <c r="GM27">
        <v>1.54541</v>
      </c>
      <c r="GN27">
        <v>2.3034699999999999</v>
      </c>
      <c r="GO27">
        <v>1.5979000000000001</v>
      </c>
      <c r="GP27">
        <v>2.3877000000000002</v>
      </c>
      <c r="GQ27">
        <v>23.313300000000002</v>
      </c>
      <c r="GR27">
        <v>15.8132</v>
      </c>
      <c r="GS27">
        <v>18</v>
      </c>
      <c r="GT27">
        <v>626.41399999999999</v>
      </c>
      <c r="GU27">
        <v>412.21800000000002</v>
      </c>
      <c r="GV27">
        <v>16.761299999999999</v>
      </c>
      <c r="GW27">
        <v>18.367799999999999</v>
      </c>
      <c r="GX27">
        <v>30.0001</v>
      </c>
      <c r="GY27">
        <v>18.522099999999998</v>
      </c>
      <c r="GZ27">
        <v>18.499400000000001</v>
      </c>
      <c r="HA27">
        <v>21.215</v>
      </c>
      <c r="HB27">
        <v>20</v>
      </c>
      <c r="HC27">
        <v>-30</v>
      </c>
      <c r="HD27">
        <v>16.3688</v>
      </c>
      <c r="HE27">
        <v>414.56099999999998</v>
      </c>
      <c r="HF27">
        <v>0</v>
      </c>
      <c r="HG27">
        <v>101.33199999999999</v>
      </c>
      <c r="HH27">
        <v>99.944999999999993</v>
      </c>
    </row>
    <row r="28" spans="1:216" x14ac:dyDescent="0.2">
      <c r="A28">
        <v>10</v>
      </c>
      <c r="B28">
        <v>1689899693</v>
      </c>
      <c r="C28">
        <v>549.90000009536698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1689899693</v>
      </c>
      <c r="M28">
        <f t="shared" si="0"/>
        <v>2.0646484497773478E-3</v>
      </c>
      <c r="N28">
        <f t="shared" si="1"/>
        <v>2.0646484497773478</v>
      </c>
      <c r="O28">
        <f t="shared" si="2"/>
        <v>10.070502431650269</v>
      </c>
      <c r="P28">
        <f t="shared" si="3"/>
        <v>400.10399999999998</v>
      </c>
      <c r="Q28">
        <f t="shared" si="4"/>
        <v>328.43489637286086</v>
      </c>
      <c r="R28">
        <f t="shared" si="5"/>
        <v>32.801449674958953</v>
      </c>
      <c r="S28">
        <f t="shared" si="6"/>
        <v>39.959186327906401</v>
      </c>
      <c r="T28">
        <f t="shared" si="7"/>
        <v>0.25147091788616271</v>
      </c>
      <c r="U28">
        <f t="shared" si="8"/>
        <v>2.9224353301024499</v>
      </c>
      <c r="V28">
        <f t="shared" si="9"/>
        <v>0.24003823647926595</v>
      </c>
      <c r="W28">
        <f t="shared" si="10"/>
        <v>0.15100775976569364</v>
      </c>
      <c r="X28">
        <f t="shared" si="11"/>
        <v>41.332449509999996</v>
      </c>
      <c r="Y28">
        <f t="shared" si="12"/>
        <v>17.614443650947582</v>
      </c>
      <c r="Z28">
        <f t="shared" si="13"/>
        <v>16.9558</v>
      </c>
      <c r="AA28">
        <f t="shared" si="14"/>
        <v>1.939120474259783</v>
      </c>
      <c r="AB28">
        <f t="shared" si="15"/>
        <v>53.074904953449753</v>
      </c>
      <c r="AC28">
        <f t="shared" si="16"/>
        <v>1.09312899174923</v>
      </c>
      <c r="AD28">
        <f t="shared" si="17"/>
        <v>2.0595967015070067</v>
      </c>
      <c r="AE28">
        <f t="shared" si="18"/>
        <v>0.84599148251055301</v>
      </c>
      <c r="AF28">
        <f t="shared" si="19"/>
        <v>-91.050996635181036</v>
      </c>
      <c r="AG28">
        <f t="shared" si="20"/>
        <v>150.35410047478001</v>
      </c>
      <c r="AH28">
        <f t="shared" si="21"/>
        <v>10.074428188272609</v>
      </c>
      <c r="AI28">
        <f t="shared" si="22"/>
        <v>110.70998153787158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54313.654499319491</v>
      </c>
      <c r="AO28">
        <f t="shared" si="26"/>
        <v>249.90899999999999</v>
      </c>
      <c r="AP28">
        <f t="shared" si="27"/>
        <v>210.67328699999996</v>
      </c>
      <c r="AQ28">
        <f t="shared" si="28"/>
        <v>0.84299999999999986</v>
      </c>
      <c r="AR28">
        <f t="shared" si="29"/>
        <v>0.16538999999999998</v>
      </c>
      <c r="AS28">
        <v>1689899693</v>
      </c>
      <c r="AT28">
        <v>400.10399999999998</v>
      </c>
      <c r="AU28">
        <v>410.99700000000001</v>
      </c>
      <c r="AV28">
        <v>10.9453</v>
      </c>
      <c r="AW28">
        <v>8.9039199999999994</v>
      </c>
      <c r="AX28">
        <v>405.13200000000001</v>
      </c>
      <c r="AY28">
        <v>11.1609</v>
      </c>
      <c r="AZ28">
        <v>600.197</v>
      </c>
      <c r="BA28">
        <v>99.825800000000001</v>
      </c>
      <c r="BB28">
        <v>4.61991E-2</v>
      </c>
      <c r="BC28">
        <v>17.9101</v>
      </c>
      <c r="BD28">
        <v>16.9558</v>
      </c>
      <c r="BE28">
        <v>999.9</v>
      </c>
      <c r="BF28">
        <v>0</v>
      </c>
      <c r="BG28">
        <v>0</v>
      </c>
      <c r="BH28">
        <v>9976.8799999999992</v>
      </c>
      <c r="BI28">
        <v>0</v>
      </c>
      <c r="BJ28">
        <v>44.242899999999999</v>
      </c>
      <c r="BK28">
        <v>-10.892899999999999</v>
      </c>
      <c r="BL28">
        <v>404.53100000000001</v>
      </c>
      <c r="BM28">
        <v>414.68900000000002</v>
      </c>
      <c r="BN28">
        <v>2.0414099999999999</v>
      </c>
      <c r="BO28">
        <v>410.99700000000001</v>
      </c>
      <c r="BP28">
        <v>8.9039199999999994</v>
      </c>
      <c r="BQ28">
        <v>1.09263</v>
      </c>
      <c r="BR28">
        <v>0.88884099999999999</v>
      </c>
      <c r="BS28">
        <v>8.2138000000000009</v>
      </c>
      <c r="BT28">
        <v>5.2113300000000002</v>
      </c>
      <c r="BU28">
        <v>249.90899999999999</v>
      </c>
      <c r="BV28">
        <v>0.89998599999999995</v>
      </c>
      <c r="BW28">
        <v>0.10001400000000001</v>
      </c>
      <c r="BX28">
        <v>0</v>
      </c>
      <c r="BY28">
        <v>2.8523999999999998</v>
      </c>
      <c r="BZ28">
        <v>0</v>
      </c>
      <c r="CA28">
        <v>2118.98</v>
      </c>
      <c r="CB28">
        <v>2387.96</v>
      </c>
      <c r="CC28">
        <v>36.686999999999998</v>
      </c>
      <c r="CD28">
        <v>40.625</v>
      </c>
      <c r="CE28">
        <v>39.561999999999998</v>
      </c>
      <c r="CF28">
        <v>38.936999999999998</v>
      </c>
      <c r="CG28">
        <v>36.625</v>
      </c>
      <c r="CH28">
        <v>224.91</v>
      </c>
      <c r="CI28">
        <v>24.99</v>
      </c>
      <c r="CJ28">
        <v>0</v>
      </c>
      <c r="CK28">
        <v>1689899698.5999999</v>
      </c>
      <c r="CL28">
        <v>0</v>
      </c>
      <c r="CM28">
        <v>1689898968.0999999</v>
      </c>
      <c r="CN28" t="s">
        <v>354</v>
      </c>
      <c r="CO28">
        <v>1689898961.0999999</v>
      </c>
      <c r="CP28">
        <v>1689898968.0999999</v>
      </c>
      <c r="CQ28">
        <v>47</v>
      </c>
      <c r="CR28">
        <v>5.7000000000000002E-2</v>
      </c>
      <c r="CS28">
        <v>2E-3</v>
      </c>
      <c r="CT28">
        <v>-5.03</v>
      </c>
      <c r="CU28">
        <v>-0.216</v>
      </c>
      <c r="CV28">
        <v>422</v>
      </c>
      <c r="CW28">
        <v>9</v>
      </c>
      <c r="CX28">
        <v>0.17</v>
      </c>
      <c r="CY28">
        <v>0.02</v>
      </c>
      <c r="CZ28">
        <v>10.044870580642799</v>
      </c>
      <c r="DA28">
        <v>0.30991488568657499</v>
      </c>
      <c r="DB28">
        <v>4.01373143509548E-2</v>
      </c>
      <c r="DC28">
        <v>1</v>
      </c>
      <c r="DD28">
        <v>411.10433333333299</v>
      </c>
      <c r="DE28">
        <v>-0.47018181818181398</v>
      </c>
      <c r="DF28">
        <v>5.5231403535565E-2</v>
      </c>
      <c r="DG28">
        <v>-1</v>
      </c>
      <c r="DH28">
        <v>250.0342</v>
      </c>
      <c r="DI28">
        <v>3.7476175186483503E-2</v>
      </c>
      <c r="DJ28">
        <v>0.14804580372303899</v>
      </c>
      <c r="DK28">
        <v>1</v>
      </c>
      <c r="DL28">
        <v>2</v>
      </c>
      <c r="DM28">
        <v>2</v>
      </c>
      <c r="DN28" t="s">
        <v>355</v>
      </c>
      <c r="DO28">
        <v>3.1619899999999999</v>
      </c>
      <c r="DP28">
        <v>2.7778100000000001</v>
      </c>
      <c r="DQ28">
        <v>9.6006400000000006E-2</v>
      </c>
      <c r="DR28">
        <v>9.7375900000000001E-2</v>
      </c>
      <c r="DS28">
        <v>6.8924299999999994E-2</v>
      </c>
      <c r="DT28">
        <v>5.8362499999999998E-2</v>
      </c>
      <c r="DU28">
        <v>28996.3</v>
      </c>
      <c r="DV28">
        <v>30152.6</v>
      </c>
      <c r="DW28">
        <v>29774.3</v>
      </c>
      <c r="DX28">
        <v>31116.400000000001</v>
      </c>
      <c r="DY28">
        <v>36313.300000000003</v>
      </c>
      <c r="DZ28">
        <v>38359.699999999997</v>
      </c>
      <c r="EA28">
        <v>40843.800000000003</v>
      </c>
      <c r="EB28">
        <v>43099.8</v>
      </c>
      <c r="EC28">
        <v>2.3315000000000001</v>
      </c>
      <c r="ED28">
        <v>2.0311300000000001</v>
      </c>
      <c r="EE28">
        <v>0.10989599999999999</v>
      </c>
      <c r="EF28">
        <v>0</v>
      </c>
      <c r="EG28">
        <v>15.1257</v>
      </c>
      <c r="EH28">
        <v>999.9</v>
      </c>
      <c r="EI28">
        <v>47.259</v>
      </c>
      <c r="EJ28">
        <v>19.576000000000001</v>
      </c>
      <c r="EK28">
        <v>10.821999999999999</v>
      </c>
      <c r="EL28">
        <v>61.603499999999997</v>
      </c>
      <c r="EM28">
        <v>23.353400000000001</v>
      </c>
      <c r="EN28">
        <v>1</v>
      </c>
      <c r="EO28">
        <v>-0.62496700000000005</v>
      </c>
      <c r="EP28">
        <v>8.7358400000000003E-2</v>
      </c>
      <c r="EQ28">
        <v>20.3002</v>
      </c>
      <c r="ER28">
        <v>5.2424499999999998</v>
      </c>
      <c r="ES28">
        <v>11.83</v>
      </c>
      <c r="ET28">
        <v>4.9832000000000001</v>
      </c>
      <c r="EU28">
        <v>3.2989999999999999</v>
      </c>
      <c r="EV28">
        <v>5268</v>
      </c>
      <c r="EW28">
        <v>191.9</v>
      </c>
      <c r="EX28">
        <v>9999</v>
      </c>
      <c r="EY28">
        <v>77.3</v>
      </c>
      <c r="EZ28">
        <v>1.87317</v>
      </c>
      <c r="FA28">
        <v>1.8788100000000001</v>
      </c>
      <c r="FB28">
        <v>1.87913</v>
      </c>
      <c r="FC28">
        <v>1.8797299999999999</v>
      </c>
      <c r="FD28">
        <v>1.87744</v>
      </c>
      <c r="FE28">
        <v>1.8768199999999999</v>
      </c>
      <c r="FF28">
        <v>1.87727</v>
      </c>
      <c r="FG28">
        <v>1.8748499999999999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-5.0279999999999996</v>
      </c>
      <c r="FV28">
        <v>-0.21560000000000001</v>
      </c>
      <c r="FW28">
        <v>-5.0289874483333099</v>
      </c>
      <c r="FX28">
        <v>1.4527828764109799E-4</v>
      </c>
      <c r="FY28">
        <v>-4.3579519040863002E-7</v>
      </c>
      <c r="FZ28">
        <v>2.0799061152897499E-10</v>
      </c>
      <c r="GA28">
        <v>-0.215582999999999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12.2</v>
      </c>
      <c r="GJ28">
        <v>12.1</v>
      </c>
      <c r="GK28">
        <v>1.0498000000000001</v>
      </c>
      <c r="GL28">
        <v>2.5122100000000001</v>
      </c>
      <c r="GM28">
        <v>1.54541</v>
      </c>
      <c r="GN28">
        <v>2.3034699999999999</v>
      </c>
      <c r="GO28">
        <v>1.5979000000000001</v>
      </c>
      <c r="GP28">
        <v>2.34619</v>
      </c>
      <c r="GQ28">
        <v>23.333600000000001</v>
      </c>
      <c r="GR28">
        <v>15.7957</v>
      </c>
      <c r="GS28">
        <v>18</v>
      </c>
      <c r="GT28">
        <v>626.27499999999998</v>
      </c>
      <c r="GU28">
        <v>412.04899999999998</v>
      </c>
      <c r="GV28">
        <v>16.819800000000001</v>
      </c>
      <c r="GW28">
        <v>18.3401</v>
      </c>
      <c r="GX28">
        <v>29.9999</v>
      </c>
      <c r="GY28">
        <v>18.498200000000001</v>
      </c>
      <c r="GZ28">
        <v>18.475899999999999</v>
      </c>
      <c r="HA28">
        <v>21.0748</v>
      </c>
      <c r="HB28">
        <v>20</v>
      </c>
      <c r="HC28">
        <v>-30</v>
      </c>
      <c r="HD28">
        <v>16.851299999999998</v>
      </c>
      <c r="HE28">
        <v>411.084</v>
      </c>
      <c r="HF28">
        <v>0</v>
      </c>
      <c r="HG28">
        <v>101.34</v>
      </c>
      <c r="HH28">
        <v>99.953100000000006</v>
      </c>
    </row>
    <row r="29" spans="1:216" x14ac:dyDescent="0.2">
      <c r="A29">
        <v>11</v>
      </c>
      <c r="B29">
        <v>1689899754</v>
      </c>
      <c r="C29">
        <v>610.90000009536698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1689899754</v>
      </c>
      <c r="M29">
        <f t="shared" si="0"/>
        <v>2.0545242663146781E-3</v>
      </c>
      <c r="N29">
        <f t="shared" si="1"/>
        <v>2.0545242663146781</v>
      </c>
      <c r="O29">
        <f t="shared" si="2"/>
        <v>7.5345289231770671</v>
      </c>
      <c r="P29">
        <f t="shared" si="3"/>
        <v>400.12900000000002</v>
      </c>
      <c r="Q29">
        <f t="shared" si="4"/>
        <v>344.47286407301402</v>
      </c>
      <c r="R29">
        <f t="shared" si="5"/>
        <v>34.403835116936527</v>
      </c>
      <c r="S29">
        <f t="shared" si="6"/>
        <v>39.962428328133498</v>
      </c>
      <c r="T29">
        <f t="shared" si="7"/>
        <v>0.24818525802030586</v>
      </c>
      <c r="U29">
        <f t="shared" si="8"/>
        <v>2.9269601682868189</v>
      </c>
      <c r="V29">
        <f t="shared" si="9"/>
        <v>0.23705866025943401</v>
      </c>
      <c r="W29">
        <f t="shared" si="10"/>
        <v>0.14911977060903905</v>
      </c>
      <c r="X29">
        <f t="shared" si="11"/>
        <v>29.798076387750459</v>
      </c>
      <c r="Y29">
        <f t="shared" si="12"/>
        <v>17.638953225975868</v>
      </c>
      <c r="Z29">
        <f t="shared" si="13"/>
        <v>17.013500000000001</v>
      </c>
      <c r="AA29">
        <f t="shared" si="14"/>
        <v>1.9462250626541582</v>
      </c>
      <c r="AB29">
        <f t="shared" si="15"/>
        <v>52.808883594811249</v>
      </c>
      <c r="AC29">
        <f t="shared" si="16"/>
        <v>1.0938185311480002</v>
      </c>
      <c r="AD29">
        <f t="shared" si="17"/>
        <v>2.0712775137239858</v>
      </c>
      <c r="AE29">
        <f t="shared" si="18"/>
        <v>0.85240653150615797</v>
      </c>
      <c r="AF29">
        <f t="shared" si="19"/>
        <v>-90.604520144477306</v>
      </c>
      <c r="AG29">
        <f t="shared" si="20"/>
        <v>155.66799985867775</v>
      </c>
      <c r="AH29">
        <f t="shared" si="21"/>
        <v>10.42230254863067</v>
      </c>
      <c r="AI29">
        <f t="shared" si="22"/>
        <v>105.28385865058158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54431.561791002088</v>
      </c>
      <c r="AO29">
        <f t="shared" si="26"/>
        <v>180.17099999999999</v>
      </c>
      <c r="AP29">
        <f t="shared" si="27"/>
        <v>151.88394299883444</v>
      </c>
      <c r="AQ29">
        <f t="shared" si="28"/>
        <v>0.84299883443414558</v>
      </c>
      <c r="AR29">
        <f t="shared" si="29"/>
        <v>0.16538775045790088</v>
      </c>
      <c r="AS29">
        <v>1689899754</v>
      </c>
      <c r="AT29">
        <v>400.12900000000002</v>
      </c>
      <c r="AU29">
        <v>408.483</v>
      </c>
      <c r="AV29">
        <v>10.952</v>
      </c>
      <c r="AW29">
        <v>8.9206099999999999</v>
      </c>
      <c r="AX29">
        <v>405.15699999999998</v>
      </c>
      <c r="AY29">
        <v>11.1676</v>
      </c>
      <c r="AZ29">
        <v>600.18700000000001</v>
      </c>
      <c r="BA29">
        <v>99.827500000000001</v>
      </c>
      <c r="BB29">
        <v>4.63615E-2</v>
      </c>
      <c r="BC29">
        <v>18</v>
      </c>
      <c r="BD29">
        <v>17.013500000000001</v>
      </c>
      <c r="BE29">
        <v>999.9</v>
      </c>
      <c r="BF29">
        <v>0</v>
      </c>
      <c r="BG29">
        <v>0</v>
      </c>
      <c r="BH29">
        <v>10002.5</v>
      </c>
      <c r="BI29">
        <v>0</v>
      </c>
      <c r="BJ29">
        <v>46.778799999999997</v>
      </c>
      <c r="BK29">
        <v>-8.35379</v>
      </c>
      <c r="BL29">
        <v>404.56</v>
      </c>
      <c r="BM29">
        <v>412.16</v>
      </c>
      <c r="BN29">
        <v>2.0314199999999998</v>
      </c>
      <c r="BO29">
        <v>408.483</v>
      </c>
      <c r="BP29">
        <v>8.9206099999999999</v>
      </c>
      <c r="BQ29">
        <v>1.09331</v>
      </c>
      <c r="BR29">
        <v>0.89052200000000004</v>
      </c>
      <c r="BS29">
        <v>8.2230500000000006</v>
      </c>
      <c r="BT29">
        <v>5.23848</v>
      </c>
      <c r="BU29">
        <v>180.17099999999999</v>
      </c>
      <c r="BV29">
        <v>0.90002000000000004</v>
      </c>
      <c r="BW29">
        <v>9.9979799999999994E-2</v>
      </c>
      <c r="BX29">
        <v>0</v>
      </c>
      <c r="BY29">
        <v>2.3212000000000002</v>
      </c>
      <c r="BZ29">
        <v>0</v>
      </c>
      <c r="CA29">
        <v>1620.4</v>
      </c>
      <c r="CB29">
        <v>1721.61</v>
      </c>
      <c r="CC29">
        <v>36.186999999999998</v>
      </c>
      <c r="CD29">
        <v>40.375</v>
      </c>
      <c r="CE29">
        <v>39.186999999999998</v>
      </c>
      <c r="CF29">
        <v>38.686999999999998</v>
      </c>
      <c r="CG29">
        <v>36.186999999999998</v>
      </c>
      <c r="CH29">
        <v>162.16</v>
      </c>
      <c r="CI29">
        <v>18.010000000000002</v>
      </c>
      <c r="CJ29">
        <v>0</v>
      </c>
      <c r="CK29">
        <v>1689899759.8</v>
      </c>
      <c r="CL29">
        <v>0</v>
      </c>
      <c r="CM29">
        <v>1689898968.0999999</v>
      </c>
      <c r="CN29" t="s">
        <v>354</v>
      </c>
      <c r="CO29">
        <v>1689898961.0999999</v>
      </c>
      <c r="CP29">
        <v>1689898968.0999999</v>
      </c>
      <c r="CQ29">
        <v>47</v>
      </c>
      <c r="CR29">
        <v>5.7000000000000002E-2</v>
      </c>
      <c r="CS29">
        <v>2E-3</v>
      </c>
      <c r="CT29">
        <v>-5.03</v>
      </c>
      <c r="CU29">
        <v>-0.216</v>
      </c>
      <c r="CV29">
        <v>422</v>
      </c>
      <c r="CW29">
        <v>9</v>
      </c>
      <c r="CX29">
        <v>0.17</v>
      </c>
      <c r="CY29">
        <v>0.02</v>
      </c>
      <c r="CZ29">
        <v>7.5402816733910401</v>
      </c>
      <c r="DA29">
        <v>0.22542719761538299</v>
      </c>
      <c r="DB29">
        <v>4.0132962464185101E-2</v>
      </c>
      <c r="DC29">
        <v>1</v>
      </c>
      <c r="DD29">
        <v>408.56409523809498</v>
      </c>
      <c r="DE29">
        <v>-0.351584415583995</v>
      </c>
      <c r="DF29">
        <v>4.2969429622541203E-2</v>
      </c>
      <c r="DG29">
        <v>-1</v>
      </c>
      <c r="DH29">
        <v>180.01615000000001</v>
      </c>
      <c r="DI29">
        <v>-0.65134999027001295</v>
      </c>
      <c r="DJ29">
        <v>0.15274955810083399</v>
      </c>
      <c r="DK29">
        <v>1</v>
      </c>
      <c r="DL29">
        <v>2</v>
      </c>
      <c r="DM29">
        <v>2</v>
      </c>
      <c r="DN29" t="s">
        <v>355</v>
      </c>
      <c r="DO29">
        <v>3.1619899999999999</v>
      </c>
      <c r="DP29">
        <v>2.7782</v>
      </c>
      <c r="DQ29">
        <v>9.6018599999999996E-2</v>
      </c>
      <c r="DR29">
        <v>9.6934300000000001E-2</v>
      </c>
      <c r="DS29">
        <v>6.8961900000000007E-2</v>
      </c>
      <c r="DT29">
        <v>5.8452900000000002E-2</v>
      </c>
      <c r="DU29">
        <v>28996.7</v>
      </c>
      <c r="DV29">
        <v>30168.3</v>
      </c>
      <c r="DW29">
        <v>29775</v>
      </c>
      <c r="DX29">
        <v>31117.3</v>
      </c>
      <c r="DY29">
        <v>36312.5</v>
      </c>
      <c r="DZ29">
        <v>38357.4</v>
      </c>
      <c r="EA29">
        <v>40844.6</v>
      </c>
      <c r="EB29">
        <v>43101.5</v>
      </c>
      <c r="EC29">
        <v>2.33148</v>
      </c>
      <c r="ED29">
        <v>2.0313500000000002</v>
      </c>
      <c r="EE29">
        <v>0.10943</v>
      </c>
      <c r="EF29">
        <v>0</v>
      </c>
      <c r="EG29">
        <v>15.1914</v>
      </c>
      <c r="EH29">
        <v>999.9</v>
      </c>
      <c r="EI29">
        <v>47.259</v>
      </c>
      <c r="EJ29">
        <v>19.596</v>
      </c>
      <c r="EK29">
        <v>10.8339</v>
      </c>
      <c r="EL29">
        <v>60.993499999999997</v>
      </c>
      <c r="EM29">
        <v>22.872599999999998</v>
      </c>
      <c r="EN29">
        <v>1</v>
      </c>
      <c r="EO29">
        <v>-0.62564799999999998</v>
      </c>
      <c r="EP29">
        <v>0.69824900000000001</v>
      </c>
      <c r="EQ29">
        <v>20.298500000000001</v>
      </c>
      <c r="ER29">
        <v>5.2413999999999996</v>
      </c>
      <c r="ES29">
        <v>11.8302</v>
      </c>
      <c r="ET29">
        <v>4.9821</v>
      </c>
      <c r="EU29">
        <v>3.2989999999999999</v>
      </c>
      <c r="EV29">
        <v>5269.5</v>
      </c>
      <c r="EW29">
        <v>191.9</v>
      </c>
      <c r="EX29">
        <v>9999</v>
      </c>
      <c r="EY29">
        <v>77.3</v>
      </c>
      <c r="EZ29">
        <v>1.87317</v>
      </c>
      <c r="FA29">
        <v>1.8788100000000001</v>
      </c>
      <c r="FB29">
        <v>1.87913</v>
      </c>
      <c r="FC29">
        <v>1.8797299999999999</v>
      </c>
      <c r="FD29">
        <v>1.87744</v>
      </c>
      <c r="FE29">
        <v>1.8768</v>
      </c>
      <c r="FF29">
        <v>1.8772800000000001</v>
      </c>
      <c r="FG29">
        <v>1.8748499999999999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-5.0279999999999996</v>
      </c>
      <c r="FV29">
        <v>-0.21560000000000001</v>
      </c>
      <c r="FW29">
        <v>-5.0289874483333099</v>
      </c>
      <c r="FX29">
        <v>1.4527828764109799E-4</v>
      </c>
      <c r="FY29">
        <v>-4.3579519040863002E-7</v>
      </c>
      <c r="FZ29">
        <v>2.0799061152897499E-10</v>
      </c>
      <c r="GA29">
        <v>-0.215582999999999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13.2</v>
      </c>
      <c r="GJ29">
        <v>13.1</v>
      </c>
      <c r="GK29">
        <v>1.0449200000000001</v>
      </c>
      <c r="GL29">
        <v>2.50366</v>
      </c>
      <c r="GM29">
        <v>1.54541</v>
      </c>
      <c r="GN29">
        <v>2.3046899999999999</v>
      </c>
      <c r="GO29">
        <v>1.5979000000000001</v>
      </c>
      <c r="GP29">
        <v>2.4060100000000002</v>
      </c>
      <c r="GQ29">
        <v>23.3538</v>
      </c>
      <c r="GR29">
        <v>15.7957</v>
      </c>
      <c r="GS29">
        <v>18</v>
      </c>
      <c r="GT29">
        <v>625.93899999999996</v>
      </c>
      <c r="GU29">
        <v>411.96499999999997</v>
      </c>
      <c r="GV29">
        <v>16.613099999999999</v>
      </c>
      <c r="GW29">
        <v>18.3109</v>
      </c>
      <c r="GX29">
        <v>29.9999</v>
      </c>
      <c r="GY29">
        <v>18.474</v>
      </c>
      <c r="GZ29">
        <v>18.452400000000001</v>
      </c>
      <c r="HA29">
        <v>20.965</v>
      </c>
      <c r="HB29">
        <v>20</v>
      </c>
      <c r="HC29">
        <v>-30</v>
      </c>
      <c r="HD29">
        <v>16.6221</v>
      </c>
      <c r="HE29">
        <v>408.52100000000002</v>
      </c>
      <c r="HF29">
        <v>0</v>
      </c>
      <c r="HG29">
        <v>101.342</v>
      </c>
      <c r="HH29">
        <v>99.956699999999998</v>
      </c>
    </row>
    <row r="30" spans="1:216" x14ac:dyDescent="0.2">
      <c r="A30">
        <v>12</v>
      </c>
      <c r="B30">
        <v>1689899815</v>
      </c>
      <c r="C30">
        <v>671.90000009536698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1689899815</v>
      </c>
      <c r="M30">
        <f t="shared" si="0"/>
        <v>2.043824214931619E-3</v>
      </c>
      <c r="N30">
        <f t="shared" si="1"/>
        <v>2.043824214931619</v>
      </c>
      <c r="O30">
        <f t="shared" si="2"/>
        <v>5.1510368613206392</v>
      </c>
      <c r="P30">
        <f t="shared" si="3"/>
        <v>400.08699999999999</v>
      </c>
      <c r="Q30">
        <f t="shared" si="4"/>
        <v>360.27869021973856</v>
      </c>
      <c r="R30">
        <f t="shared" si="5"/>
        <v>35.981633088598933</v>
      </c>
      <c r="S30">
        <f t="shared" si="6"/>
        <v>39.957355314959393</v>
      </c>
      <c r="T30">
        <f t="shared" si="7"/>
        <v>0.24784103925117232</v>
      </c>
      <c r="U30">
        <f t="shared" si="8"/>
        <v>2.9240643846504195</v>
      </c>
      <c r="V30">
        <f t="shared" si="9"/>
        <v>0.23673408254991032</v>
      </c>
      <c r="W30">
        <f t="shared" si="10"/>
        <v>0.14891523400466383</v>
      </c>
      <c r="X30">
        <f t="shared" si="11"/>
        <v>20.702974436299726</v>
      </c>
      <c r="Y30">
        <f t="shared" si="12"/>
        <v>17.576166089364385</v>
      </c>
      <c r="Z30">
        <f t="shared" si="13"/>
        <v>16.986999999999998</v>
      </c>
      <c r="AA30">
        <f t="shared" si="14"/>
        <v>1.9429592917503469</v>
      </c>
      <c r="AB30">
        <f t="shared" si="15"/>
        <v>52.846861097542472</v>
      </c>
      <c r="AC30">
        <f t="shared" si="16"/>
        <v>1.0938344368888799</v>
      </c>
      <c r="AD30">
        <f t="shared" si="17"/>
        <v>2.0698191229748293</v>
      </c>
      <c r="AE30">
        <f t="shared" si="18"/>
        <v>0.84912485486146694</v>
      </c>
      <c r="AF30">
        <f t="shared" si="19"/>
        <v>-90.132647878484406</v>
      </c>
      <c r="AG30">
        <f t="shared" si="20"/>
        <v>157.92591499166338</v>
      </c>
      <c r="AH30">
        <f t="shared" si="21"/>
        <v>10.58188678576502</v>
      </c>
      <c r="AI30">
        <f t="shared" si="22"/>
        <v>99.078128335243719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54347.408419375592</v>
      </c>
      <c r="AO30">
        <f t="shared" si="26"/>
        <v>125.176</v>
      </c>
      <c r="AP30">
        <f t="shared" si="27"/>
        <v>105.52342799808275</v>
      </c>
      <c r="AQ30">
        <f t="shared" si="28"/>
        <v>0.84300047930979383</v>
      </c>
      <c r="AR30">
        <f t="shared" si="29"/>
        <v>0.16539092506790221</v>
      </c>
      <c r="AS30">
        <v>1689899815</v>
      </c>
      <c r="AT30">
        <v>400.08699999999999</v>
      </c>
      <c r="AU30">
        <v>406.053</v>
      </c>
      <c r="AV30">
        <v>10.952400000000001</v>
      </c>
      <c r="AW30">
        <v>8.9318899999999992</v>
      </c>
      <c r="AX30">
        <v>405.11500000000001</v>
      </c>
      <c r="AY30">
        <v>11.167999999999999</v>
      </c>
      <c r="AZ30">
        <v>600.27599999999995</v>
      </c>
      <c r="BA30">
        <v>99.8249</v>
      </c>
      <c r="BB30">
        <v>4.6766200000000001E-2</v>
      </c>
      <c r="BC30">
        <v>17.988800000000001</v>
      </c>
      <c r="BD30">
        <v>16.986999999999998</v>
      </c>
      <c r="BE30">
        <v>999.9</v>
      </c>
      <c r="BF30">
        <v>0</v>
      </c>
      <c r="BG30">
        <v>0</v>
      </c>
      <c r="BH30">
        <v>9986.25</v>
      </c>
      <c r="BI30">
        <v>0</v>
      </c>
      <c r="BJ30">
        <v>45.022100000000002</v>
      </c>
      <c r="BK30">
        <v>-5.9657900000000001</v>
      </c>
      <c r="BL30">
        <v>404.517</v>
      </c>
      <c r="BM30">
        <v>409.71199999999999</v>
      </c>
      <c r="BN30">
        <v>2.0205199999999999</v>
      </c>
      <c r="BO30">
        <v>406.053</v>
      </c>
      <c r="BP30">
        <v>8.9318899999999992</v>
      </c>
      <c r="BQ30">
        <v>1.0933200000000001</v>
      </c>
      <c r="BR30">
        <v>0.891625</v>
      </c>
      <c r="BS30">
        <v>8.2231900000000007</v>
      </c>
      <c r="BT30">
        <v>5.2562800000000003</v>
      </c>
      <c r="BU30">
        <v>125.176</v>
      </c>
      <c r="BV30">
        <v>0.90001200000000003</v>
      </c>
      <c r="BW30">
        <v>9.9987900000000005E-2</v>
      </c>
      <c r="BX30">
        <v>0</v>
      </c>
      <c r="BY30">
        <v>2.2256999999999998</v>
      </c>
      <c r="BZ30">
        <v>0</v>
      </c>
      <c r="CA30">
        <v>1212.94</v>
      </c>
      <c r="CB30">
        <v>1196.0999999999999</v>
      </c>
      <c r="CC30">
        <v>35.686999999999998</v>
      </c>
      <c r="CD30">
        <v>40.125</v>
      </c>
      <c r="CE30">
        <v>38.75</v>
      </c>
      <c r="CF30">
        <v>38.436999999999998</v>
      </c>
      <c r="CG30">
        <v>35.811999999999998</v>
      </c>
      <c r="CH30">
        <v>112.66</v>
      </c>
      <c r="CI30">
        <v>12.52</v>
      </c>
      <c r="CJ30">
        <v>0</v>
      </c>
      <c r="CK30">
        <v>1689899820.4000001</v>
      </c>
      <c r="CL30">
        <v>0</v>
      </c>
      <c r="CM30">
        <v>1689898968.0999999</v>
      </c>
      <c r="CN30" t="s">
        <v>354</v>
      </c>
      <c r="CO30">
        <v>1689898961.0999999</v>
      </c>
      <c r="CP30">
        <v>1689898968.0999999</v>
      </c>
      <c r="CQ30">
        <v>47</v>
      </c>
      <c r="CR30">
        <v>5.7000000000000002E-2</v>
      </c>
      <c r="CS30">
        <v>2E-3</v>
      </c>
      <c r="CT30">
        <v>-5.03</v>
      </c>
      <c r="CU30">
        <v>-0.216</v>
      </c>
      <c r="CV30">
        <v>422</v>
      </c>
      <c r="CW30">
        <v>9</v>
      </c>
      <c r="CX30">
        <v>0.17</v>
      </c>
      <c r="CY30">
        <v>0.02</v>
      </c>
      <c r="CZ30">
        <v>5.1590133904849802</v>
      </c>
      <c r="DA30">
        <v>-8.5357513975043695E-2</v>
      </c>
      <c r="DB30">
        <v>3.9665950492879701E-2</v>
      </c>
      <c r="DC30">
        <v>1</v>
      </c>
      <c r="DD30">
        <v>406.17374999999998</v>
      </c>
      <c r="DE30">
        <v>-0.64335338345903303</v>
      </c>
      <c r="DF30">
        <v>7.0712711021429495E-2</v>
      </c>
      <c r="DG30">
        <v>-1</v>
      </c>
      <c r="DH30">
        <v>124.99585714285701</v>
      </c>
      <c r="DI30">
        <v>0.75067898624185503</v>
      </c>
      <c r="DJ30">
        <v>0.169984673178633</v>
      </c>
      <c r="DK30">
        <v>1</v>
      </c>
      <c r="DL30">
        <v>2</v>
      </c>
      <c r="DM30">
        <v>2</v>
      </c>
      <c r="DN30" t="s">
        <v>355</v>
      </c>
      <c r="DO30">
        <v>3.16221</v>
      </c>
      <c r="DP30">
        <v>2.7784599999999999</v>
      </c>
      <c r="DQ30">
        <v>9.6015100000000006E-2</v>
      </c>
      <c r="DR30">
        <v>9.6503000000000005E-2</v>
      </c>
      <c r="DS30">
        <v>6.8966799999999995E-2</v>
      </c>
      <c r="DT30">
        <v>5.8513500000000003E-2</v>
      </c>
      <c r="DU30">
        <v>28998.3</v>
      </c>
      <c r="DV30">
        <v>30185.200000000001</v>
      </c>
      <c r="DW30">
        <v>29776.400000000001</v>
      </c>
      <c r="DX30">
        <v>31119.7</v>
      </c>
      <c r="DY30">
        <v>36313.5</v>
      </c>
      <c r="DZ30">
        <v>38357.699999999997</v>
      </c>
      <c r="EA30">
        <v>40845.9</v>
      </c>
      <c r="EB30">
        <v>43104.800000000003</v>
      </c>
      <c r="EC30">
        <v>2.3321299999999998</v>
      </c>
      <c r="ED30">
        <v>2.03172</v>
      </c>
      <c r="EE30">
        <v>0.106711</v>
      </c>
      <c r="EF30">
        <v>0</v>
      </c>
      <c r="EG30">
        <v>15.2102</v>
      </c>
      <c r="EH30">
        <v>999.9</v>
      </c>
      <c r="EI30">
        <v>47.259</v>
      </c>
      <c r="EJ30">
        <v>19.606000000000002</v>
      </c>
      <c r="EK30">
        <v>10.8405</v>
      </c>
      <c r="EL30">
        <v>61.703499999999998</v>
      </c>
      <c r="EM30">
        <v>22.7804</v>
      </c>
      <c r="EN30">
        <v>1</v>
      </c>
      <c r="EO30">
        <v>-0.62926300000000002</v>
      </c>
      <c r="EP30">
        <v>0.10256</v>
      </c>
      <c r="EQ30">
        <v>20.300999999999998</v>
      </c>
      <c r="ER30">
        <v>5.24125</v>
      </c>
      <c r="ES30">
        <v>11.8302</v>
      </c>
      <c r="ET30">
        <v>4.9825999999999997</v>
      </c>
      <c r="EU30">
        <v>3.2989999999999999</v>
      </c>
      <c r="EV30">
        <v>5270.7</v>
      </c>
      <c r="EW30">
        <v>191.9</v>
      </c>
      <c r="EX30">
        <v>9999</v>
      </c>
      <c r="EY30">
        <v>77.400000000000006</v>
      </c>
      <c r="EZ30">
        <v>1.87317</v>
      </c>
      <c r="FA30">
        <v>1.8788400000000001</v>
      </c>
      <c r="FB30">
        <v>1.87913</v>
      </c>
      <c r="FC30">
        <v>1.8797299999999999</v>
      </c>
      <c r="FD30">
        <v>1.87744</v>
      </c>
      <c r="FE30">
        <v>1.8767799999999999</v>
      </c>
      <c r="FF30">
        <v>1.8772899999999999</v>
      </c>
      <c r="FG30">
        <v>1.8748499999999999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-5.0279999999999996</v>
      </c>
      <c r="FV30">
        <v>-0.21560000000000001</v>
      </c>
      <c r="FW30">
        <v>-5.0289874483333099</v>
      </c>
      <c r="FX30">
        <v>1.4527828764109799E-4</v>
      </c>
      <c r="FY30">
        <v>-4.3579519040863002E-7</v>
      </c>
      <c r="FZ30">
        <v>2.0799061152897499E-10</v>
      </c>
      <c r="GA30">
        <v>-0.215582999999999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14.2</v>
      </c>
      <c r="GJ30">
        <v>14.1</v>
      </c>
      <c r="GK30">
        <v>1.0400400000000001</v>
      </c>
      <c r="GL30">
        <v>2.50122</v>
      </c>
      <c r="GM30">
        <v>1.54541</v>
      </c>
      <c r="GN30">
        <v>2.3046899999999999</v>
      </c>
      <c r="GO30">
        <v>1.5979000000000001</v>
      </c>
      <c r="GP30">
        <v>2.3815900000000001</v>
      </c>
      <c r="GQ30">
        <v>23.373999999999999</v>
      </c>
      <c r="GR30">
        <v>15.786899999999999</v>
      </c>
      <c r="GS30">
        <v>18</v>
      </c>
      <c r="GT30">
        <v>626.04899999999998</v>
      </c>
      <c r="GU30">
        <v>411.94</v>
      </c>
      <c r="GV30">
        <v>16.988099999999999</v>
      </c>
      <c r="GW30">
        <v>18.282599999999999</v>
      </c>
      <c r="GX30">
        <v>29.9999</v>
      </c>
      <c r="GY30">
        <v>18.447800000000001</v>
      </c>
      <c r="GZ30">
        <v>18.426100000000002</v>
      </c>
      <c r="HA30">
        <v>20.8704</v>
      </c>
      <c r="HB30">
        <v>20</v>
      </c>
      <c r="HC30">
        <v>-30</v>
      </c>
      <c r="HD30">
        <v>16.990300000000001</v>
      </c>
      <c r="HE30">
        <v>406.1</v>
      </c>
      <c r="HF30">
        <v>0</v>
      </c>
      <c r="HG30">
        <v>101.346</v>
      </c>
      <c r="HH30">
        <v>99.964299999999994</v>
      </c>
    </row>
    <row r="31" spans="1:216" x14ac:dyDescent="0.2">
      <c r="A31">
        <v>13</v>
      </c>
      <c r="B31">
        <v>1689899876</v>
      </c>
      <c r="C31">
        <v>732.90000009536698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1689899876</v>
      </c>
      <c r="M31">
        <f t="shared" si="0"/>
        <v>2.035020500897774E-3</v>
      </c>
      <c r="N31">
        <f t="shared" si="1"/>
        <v>2.0350205008977742</v>
      </c>
      <c r="O31">
        <f t="shared" si="2"/>
        <v>3.936147029442024</v>
      </c>
      <c r="P31">
        <f t="shared" si="3"/>
        <v>400.09100000000001</v>
      </c>
      <c r="Q31">
        <f t="shared" si="4"/>
        <v>368.17453076740236</v>
      </c>
      <c r="R31">
        <f t="shared" si="5"/>
        <v>36.769980726377995</v>
      </c>
      <c r="S31">
        <f t="shared" si="6"/>
        <v>39.957512346478204</v>
      </c>
      <c r="T31">
        <f t="shared" si="7"/>
        <v>0.24595532261340125</v>
      </c>
      <c r="U31">
        <f t="shared" si="8"/>
        <v>2.9207631107030627</v>
      </c>
      <c r="V31">
        <f t="shared" si="9"/>
        <v>0.23500095255377151</v>
      </c>
      <c r="W31">
        <f t="shared" si="10"/>
        <v>0.14781914151224013</v>
      </c>
      <c r="X31">
        <f t="shared" si="11"/>
        <v>16.547724050554724</v>
      </c>
      <c r="Y31">
        <f t="shared" si="12"/>
        <v>17.573423109380933</v>
      </c>
      <c r="Z31">
        <f t="shared" si="13"/>
        <v>17.014800000000001</v>
      </c>
      <c r="AA31">
        <f t="shared" si="14"/>
        <v>1.9463853941739282</v>
      </c>
      <c r="AB31">
        <f t="shared" si="15"/>
        <v>52.822191236435188</v>
      </c>
      <c r="AC31">
        <f t="shared" si="16"/>
        <v>1.0947066650642401</v>
      </c>
      <c r="AD31">
        <f t="shared" si="17"/>
        <v>2.0724370561688166</v>
      </c>
      <c r="AE31">
        <f t="shared" si="18"/>
        <v>0.85167872910968812</v>
      </c>
      <c r="AF31">
        <f t="shared" si="19"/>
        <v>-89.744404089591839</v>
      </c>
      <c r="AG31">
        <f t="shared" si="20"/>
        <v>156.53514215736053</v>
      </c>
      <c r="AH31">
        <f t="shared" si="21"/>
        <v>10.503149622612758</v>
      </c>
      <c r="AI31">
        <f t="shared" si="22"/>
        <v>93.841611740936173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54245.458106815968</v>
      </c>
      <c r="AO31">
        <f t="shared" si="26"/>
        <v>100.05800000000001</v>
      </c>
      <c r="AP31">
        <f t="shared" si="27"/>
        <v>84.348443964017989</v>
      </c>
      <c r="AQ31">
        <f t="shared" si="28"/>
        <v>0.84299550224887554</v>
      </c>
      <c r="AR31">
        <f t="shared" si="29"/>
        <v>0.16538131934032982</v>
      </c>
      <c r="AS31">
        <v>1689899876</v>
      </c>
      <c r="AT31">
        <v>400.09100000000001</v>
      </c>
      <c r="AU31">
        <v>404.84100000000001</v>
      </c>
      <c r="AV31">
        <v>10.9612</v>
      </c>
      <c r="AW31">
        <v>8.9486299999999996</v>
      </c>
      <c r="AX31">
        <v>405.11900000000003</v>
      </c>
      <c r="AY31">
        <v>11.1768</v>
      </c>
      <c r="AZ31">
        <v>600.04300000000001</v>
      </c>
      <c r="BA31">
        <v>99.824399999999997</v>
      </c>
      <c r="BB31">
        <v>4.6660199999999999E-2</v>
      </c>
      <c r="BC31">
        <v>18.008900000000001</v>
      </c>
      <c r="BD31">
        <v>17.014800000000001</v>
      </c>
      <c r="BE31">
        <v>999.9</v>
      </c>
      <c r="BF31">
        <v>0</v>
      </c>
      <c r="BG31">
        <v>0</v>
      </c>
      <c r="BH31">
        <v>9967.5</v>
      </c>
      <c r="BI31">
        <v>0</v>
      </c>
      <c r="BJ31">
        <v>41.594700000000003</v>
      </c>
      <c r="BK31">
        <v>-4.7498500000000003</v>
      </c>
      <c r="BL31">
        <v>404.52499999999998</v>
      </c>
      <c r="BM31">
        <v>408.49599999999998</v>
      </c>
      <c r="BN31">
        <v>2.0125600000000001</v>
      </c>
      <c r="BO31">
        <v>404.84100000000001</v>
      </c>
      <c r="BP31">
        <v>8.9486299999999996</v>
      </c>
      <c r="BQ31">
        <v>1.09419</v>
      </c>
      <c r="BR31">
        <v>0.89329099999999995</v>
      </c>
      <c r="BS31">
        <v>8.2348999999999997</v>
      </c>
      <c r="BT31">
        <v>5.2831099999999998</v>
      </c>
      <c r="BU31">
        <v>100.05800000000001</v>
      </c>
      <c r="BV31">
        <v>0.90011300000000005</v>
      </c>
      <c r="BW31">
        <v>9.9887400000000001E-2</v>
      </c>
      <c r="BX31">
        <v>0</v>
      </c>
      <c r="BY31">
        <v>2.3622999999999998</v>
      </c>
      <c r="BZ31">
        <v>0</v>
      </c>
      <c r="CA31">
        <v>1013.19</v>
      </c>
      <c r="CB31">
        <v>956.11400000000003</v>
      </c>
      <c r="CC31">
        <v>35.311999999999998</v>
      </c>
      <c r="CD31">
        <v>39.875</v>
      </c>
      <c r="CE31">
        <v>38.375</v>
      </c>
      <c r="CF31">
        <v>38.186999999999998</v>
      </c>
      <c r="CG31">
        <v>35.5</v>
      </c>
      <c r="CH31">
        <v>90.06</v>
      </c>
      <c r="CI31">
        <v>9.99</v>
      </c>
      <c r="CJ31">
        <v>0</v>
      </c>
      <c r="CK31">
        <v>1689899881.5999999</v>
      </c>
      <c r="CL31">
        <v>0</v>
      </c>
      <c r="CM31">
        <v>1689898968.0999999</v>
      </c>
      <c r="CN31" t="s">
        <v>354</v>
      </c>
      <c r="CO31">
        <v>1689898961.0999999</v>
      </c>
      <c r="CP31">
        <v>1689898968.0999999</v>
      </c>
      <c r="CQ31">
        <v>47</v>
      </c>
      <c r="CR31">
        <v>5.7000000000000002E-2</v>
      </c>
      <c r="CS31">
        <v>2E-3</v>
      </c>
      <c r="CT31">
        <v>-5.03</v>
      </c>
      <c r="CU31">
        <v>-0.216</v>
      </c>
      <c r="CV31">
        <v>422</v>
      </c>
      <c r="CW31">
        <v>9</v>
      </c>
      <c r="CX31">
        <v>0.17</v>
      </c>
      <c r="CY31">
        <v>0.02</v>
      </c>
      <c r="CZ31">
        <v>3.9878775150530301</v>
      </c>
      <c r="DA31">
        <v>-4.2428503298752203E-2</v>
      </c>
      <c r="DB31">
        <v>3.2627327998707698E-2</v>
      </c>
      <c r="DC31">
        <v>1</v>
      </c>
      <c r="DD31">
        <v>404.90785714285698</v>
      </c>
      <c r="DE31">
        <v>-0.21880519480560801</v>
      </c>
      <c r="DF31">
        <v>3.9552599955815698E-2</v>
      </c>
      <c r="DG31">
        <v>-1</v>
      </c>
      <c r="DH31">
        <v>100.015995238095</v>
      </c>
      <c r="DI31">
        <v>0.14120255161149001</v>
      </c>
      <c r="DJ31">
        <v>0.10459621442749301</v>
      </c>
      <c r="DK31">
        <v>1</v>
      </c>
      <c r="DL31">
        <v>2</v>
      </c>
      <c r="DM31">
        <v>2</v>
      </c>
      <c r="DN31" t="s">
        <v>355</v>
      </c>
      <c r="DO31">
        <v>3.1617199999999999</v>
      </c>
      <c r="DP31">
        <v>2.7781899999999999</v>
      </c>
      <c r="DQ31">
        <v>9.6021800000000004E-2</v>
      </c>
      <c r="DR31">
        <v>9.6291100000000004E-2</v>
      </c>
      <c r="DS31">
        <v>6.9013199999999997E-2</v>
      </c>
      <c r="DT31">
        <v>5.8603099999999998E-2</v>
      </c>
      <c r="DU31">
        <v>28999.4</v>
      </c>
      <c r="DV31">
        <v>30192.6</v>
      </c>
      <c r="DW31">
        <v>29777.599999999999</v>
      </c>
      <c r="DX31">
        <v>31119.9</v>
      </c>
      <c r="DY31">
        <v>36312.699999999997</v>
      </c>
      <c r="DZ31">
        <v>38354.1</v>
      </c>
      <c r="EA31">
        <v>40847.199999999997</v>
      </c>
      <c r="EB31">
        <v>43105</v>
      </c>
      <c r="EC31">
        <v>2.3324199999999999</v>
      </c>
      <c r="ED31">
        <v>2.0320999999999998</v>
      </c>
      <c r="EE31">
        <v>0.10253900000000001</v>
      </c>
      <c r="EF31">
        <v>0</v>
      </c>
      <c r="EG31">
        <v>15.307600000000001</v>
      </c>
      <c r="EH31">
        <v>999.9</v>
      </c>
      <c r="EI31">
        <v>47.283999999999999</v>
      </c>
      <c r="EJ31">
        <v>19.626000000000001</v>
      </c>
      <c r="EK31">
        <v>10.8597</v>
      </c>
      <c r="EL31">
        <v>61.603499999999997</v>
      </c>
      <c r="EM31">
        <v>22.960699999999999</v>
      </c>
      <c r="EN31">
        <v>1</v>
      </c>
      <c r="EO31">
        <v>-0.63048000000000004</v>
      </c>
      <c r="EP31">
        <v>0.55943600000000004</v>
      </c>
      <c r="EQ31">
        <v>20.299700000000001</v>
      </c>
      <c r="ER31">
        <v>5.2416999999999998</v>
      </c>
      <c r="ES31">
        <v>11.8302</v>
      </c>
      <c r="ET31">
        <v>4.9819000000000004</v>
      </c>
      <c r="EU31">
        <v>3.2989999999999999</v>
      </c>
      <c r="EV31">
        <v>5272.2</v>
      </c>
      <c r="EW31">
        <v>191.9</v>
      </c>
      <c r="EX31">
        <v>9999</v>
      </c>
      <c r="EY31">
        <v>77.400000000000006</v>
      </c>
      <c r="EZ31">
        <v>1.87317</v>
      </c>
      <c r="FA31">
        <v>1.87887</v>
      </c>
      <c r="FB31">
        <v>1.8791899999999999</v>
      </c>
      <c r="FC31">
        <v>1.87975</v>
      </c>
      <c r="FD31">
        <v>1.87744</v>
      </c>
      <c r="FE31">
        <v>1.8768199999999999</v>
      </c>
      <c r="FF31">
        <v>1.8772899999999999</v>
      </c>
      <c r="FG31">
        <v>1.8748499999999999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-5.0279999999999996</v>
      </c>
      <c r="FV31">
        <v>-0.21560000000000001</v>
      </c>
      <c r="FW31">
        <v>-5.0289874483333099</v>
      </c>
      <c r="FX31">
        <v>1.4527828764109799E-4</v>
      </c>
      <c r="FY31">
        <v>-4.3579519040863002E-7</v>
      </c>
      <c r="FZ31">
        <v>2.0799061152897499E-10</v>
      </c>
      <c r="GA31">
        <v>-0.215582999999999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15.2</v>
      </c>
      <c r="GJ31">
        <v>15.1</v>
      </c>
      <c r="GK31">
        <v>1.0363800000000001</v>
      </c>
      <c r="GL31">
        <v>2.49878</v>
      </c>
      <c r="GM31">
        <v>1.54541</v>
      </c>
      <c r="GN31">
        <v>2.3034699999999999</v>
      </c>
      <c r="GO31">
        <v>1.5979000000000001</v>
      </c>
      <c r="GP31">
        <v>2.36694</v>
      </c>
      <c r="GQ31">
        <v>23.394300000000001</v>
      </c>
      <c r="GR31">
        <v>15.7781</v>
      </c>
      <c r="GS31">
        <v>18</v>
      </c>
      <c r="GT31">
        <v>625.92499999999995</v>
      </c>
      <c r="GU31">
        <v>411.93</v>
      </c>
      <c r="GV31">
        <v>16.698599999999999</v>
      </c>
      <c r="GW31">
        <v>18.2562</v>
      </c>
      <c r="GX31">
        <v>29.9999</v>
      </c>
      <c r="GY31">
        <v>18.4224</v>
      </c>
      <c r="GZ31">
        <v>18.401399999999999</v>
      </c>
      <c r="HA31">
        <v>20.818899999999999</v>
      </c>
      <c r="HB31">
        <v>20</v>
      </c>
      <c r="HC31">
        <v>-30</v>
      </c>
      <c r="HD31">
        <v>16.696400000000001</v>
      </c>
      <c r="HE31">
        <v>404.81599999999997</v>
      </c>
      <c r="HF31">
        <v>0</v>
      </c>
      <c r="HG31">
        <v>101.349</v>
      </c>
      <c r="HH31">
        <v>99.964799999999997</v>
      </c>
    </row>
    <row r="32" spans="1:216" x14ac:dyDescent="0.2">
      <c r="A32">
        <v>14</v>
      </c>
      <c r="B32">
        <v>1689899937</v>
      </c>
      <c r="C32">
        <v>793.90000009536698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1689899937</v>
      </c>
      <c r="M32">
        <f t="shared" si="0"/>
        <v>2.018670144233257E-3</v>
      </c>
      <c r="N32">
        <f t="shared" si="1"/>
        <v>2.0186701442332571</v>
      </c>
      <c r="O32">
        <f t="shared" si="2"/>
        <v>2.6070217092470735</v>
      </c>
      <c r="P32">
        <f t="shared" si="3"/>
        <v>400.113</v>
      </c>
      <c r="Q32">
        <f t="shared" si="4"/>
        <v>377.09327699286143</v>
      </c>
      <c r="R32">
        <f t="shared" si="5"/>
        <v>37.659751585543837</v>
      </c>
      <c r="S32">
        <f t="shared" si="6"/>
        <v>39.958697503991701</v>
      </c>
      <c r="T32">
        <f t="shared" si="7"/>
        <v>0.24508318091861916</v>
      </c>
      <c r="U32">
        <f t="shared" si="8"/>
        <v>2.9283023750748196</v>
      </c>
      <c r="V32">
        <f t="shared" si="9"/>
        <v>0.23423118876157253</v>
      </c>
      <c r="W32">
        <f t="shared" si="10"/>
        <v>0.14732945578161102</v>
      </c>
      <c r="X32">
        <f t="shared" si="11"/>
        <v>12.399040044278472</v>
      </c>
      <c r="Y32">
        <f t="shared" si="12"/>
        <v>17.520020359737511</v>
      </c>
      <c r="Z32">
        <f t="shared" si="13"/>
        <v>16.984999999999999</v>
      </c>
      <c r="AA32">
        <f t="shared" si="14"/>
        <v>1.9427130137828568</v>
      </c>
      <c r="AB32">
        <f t="shared" si="15"/>
        <v>52.955017008571993</v>
      </c>
      <c r="AC32">
        <f t="shared" si="16"/>
        <v>1.0951083755839499</v>
      </c>
      <c r="AD32">
        <f t="shared" si="17"/>
        <v>2.0679974012786766</v>
      </c>
      <c r="AE32">
        <f t="shared" si="18"/>
        <v>0.84760463819890686</v>
      </c>
      <c r="AF32">
        <f t="shared" si="19"/>
        <v>-89.023353360686642</v>
      </c>
      <c r="AG32">
        <f t="shared" si="20"/>
        <v>156.26035714105416</v>
      </c>
      <c r="AH32">
        <f t="shared" si="21"/>
        <v>10.454267788586909</v>
      </c>
      <c r="AI32">
        <f t="shared" si="22"/>
        <v>90.090311613232899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54476.147608247797</v>
      </c>
      <c r="AO32">
        <f t="shared" si="26"/>
        <v>74.974800000000002</v>
      </c>
      <c r="AP32">
        <f t="shared" si="27"/>
        <v>63.203216437449974</v>
      </c>
      <c r="AQ32">
        <f t="shared" si="28"/>
        <v>0.84299279807948768</v>
      </c>
      <c r="AR32">
        <f t="shared" si="29"/>
        <v>0.16537610029341154</v>
      </c>
      <c r="AS32">
        <v>1689899937</v>
      </c>
      <c r="AT32">
        <v>400.113</v>
      </c>
      <c r="AU32">
        <v>403.52600000000001</v>
      </c>
      <c r="AV32">
        <v>10.9655</v>
      </c>
      <c r="AW32">
        <v>8.96997</v>
      </c>
      <c r="AX32">
        <v>405.14</v>
      </c>
      <c r="AY32">
        <v>11.181100000000001</v>
      </c>
      <c r="AZ32">
        <v>600.30200000000002</v>
      </c>
      <c r="BA32">
        <v>99.823099999999997</v>
      </c>
      <c r="BB32">
        <v>4.5430900000000003E-2</v>
      </c>
      <c r="BC32">
        <v>17.974799999999998</v>
      </c>
      <c r="BD32">
        <v>16.984999999999999</v>
      </c>
      <c r="BE32">
        <v>999.9</v>
      </c>
      <c r="BF32">
        <v>0</v>
      </c>
      <c r="BG32">
        <v>0</v>
      </c>
      <c r="BH32">
        <v>10010.6</v>
      </c>
      <c r="BI32">
        <v>0</v>
      </c>
      <c r="BJ32">
        <v>42.219000000000001</v>
      </c>
      <c r="BK32">
        <v>-3.4135399999999998</v>
      </c>
      <c r="BL32">
        <v>404.54899999999998</v>
      </c>
      <c r="BM32">
        <v>407.17899999999997</v>
      </c>
      <c r="BN32">
        <v>1.9955400000000001</v>
      </c>
      <c r="BO32">
        <v>403.52600000000001</v>
      </c>
      <c r="BP32">
        <v>8.96997</v>
      </c>
      <c r="BQ32">
        <v>1.0946100000000001</v>
      </c>
      <c r="BR32">
        <v>0.89541099999999996</v>
      </c>
      <c r="BS32">
        <v>8.2405299999999997</v>
      </c>
      <c r="BT32">
        <v>5.3171900000000001</v>
      </c>
      <c r="BU32">
        <v>74.974800000000002</v>
      </c>
      <c r="BV32">
        <v>0.90028200000000003</v>
      </c>
      <c r="BW32">
        <v>9.9718299999999996E-2</v>
      </c>
      <c r="BX32">
        <v>0</v>
      </c>
      <c r="BY32">
        <v>2.3216999999999999</v>
      </c>
      <c r="BZ32">
        <v>0</v>
      </c>
      <c r="CA32">
        <v>833.98699999999997</v>
      </c>
      <c r="CB32">
        <v>716.45299999999997</v>
      </c>
      <c r="CC32">
        <v>34.875</v>
      </c>
      <c r="CD32">
        <v>39.561999999999998</v>
      </c>
      <c r="CE32">
        <v>38.061999999999998</v>
      </c>
      <c r="CF32">
        <v>37.936999999999998</v>
      </c>
      <c r="CG32">
        <v>35.125</v>
      </c>
      <c r="CH32">
        <v>67.5</v>
      </c>
      <c r="CI32">
        <v>7.48</v>
      </c>
      <c r="CJ32">
        <v>0</v>
      </c>
      <c r="CK32">
        <v>1689899942.8</v>
      </c>
      <c r="CL32">
        <v>0</v>
      </c>
      <c r="CM32">
        <v>1689898968.0999999</v>
      </c>
      <c r="CN32" t="s">
        <v>354</v>
      </c>
      <c r="CO32">
        <v>1689898961.0999999</v>
      </c>
      <c r="CP32">
        <v>1689898968.0999999</v>
      </c>
      <c r="CQ32">
        <v>47</v>
      </c>
      <c r="CR32">
        <v>5.7000000000000002E-2</v>
      </c>
      <c r="CS32">
        <v>2E-3</v>
      </c>
      <c r="CT32">
        <v>-5.03</v>
      </c>
      <c r="CU32">
        <v>-0.216</v>
      </c>
      <c r="CV32">
        <v>422</v>
      </c>
      <c r="CW32">
        <v>9</v>
      </c>
      <c r="CX32">
        <v>0.17</v>
      </c>
      <c r="CY32">
        <v>0.02</v>
      </c>
      <c r="CZ32">
        <v>2.6107970231120898</v>
      </c>
      <c r="DA32">
        <v>-0.26962760444175299</v>
      </c>
      <c r="DB32">
        <v>3.4295415357446797E-2</v>
      </c>
      <c r="DC32">
        <v>1</v>
      </c>
      <c r="DD32">
        <v>403.55435</v>
      </c>
      <c r="DE32">
        <v>-0.331894736841709</v>
      </c>
      <c r="DF32">
        <v>4.5228613730691099E-2</v>
      </c>
      <c r="DG32">
        <v>-1</v>
      </c>
      <c r="DH32">
        <v>74.993219999999994</v>
      </c>
      <c r="DI32">
        <v>1.05781146780004E-2</v>
      </c>
      <c r="DJ32">
        <v>1.9291516270112601E-2</v>
      </c>
      <c r="DK32">
        <v>1</v>
      </c>
      <c r="DL32">
        <v>2</v>
      </c>
      <c r="DM32">
        <v>2</v>
      </c>
      <c r="DN32" t="s">
        <v>355</v>
      </c>
      <c r="DO32">
        <v>3.1623000000000001</v>
      </c>
      <c r="DP32">
        <v>2.7773500000000002</v>
      </c>
      <c r="DQ32">
        <v>9.6029699999999996E-2</v>
      </c>
      <c r="DR32">
        <v>9.60588E-2</v>
      </c>
      <c r="DS32">
        <v>6.9036899999999998E-2</v>
      </c>
      <c r="DT32">
        <v>5.8715099999999999E-2</v>
      </c>
      <c r="DU32">
        <v>29000</v>
      </c>
      <c r="DV32">
        <v>30201.7</v>
      </c>
      <c r="DW32">
        <v>29778.400000000001</v>
      </c>
      <c r="DX32">
        <v>31121.200000000001</v>
      </c>
      <c r="DY32">
        <v>36313</v>
      </c>
      <c r="DZ32">
        <v>38351.599999999999</v>
      </c>
      <c r="EA32">
        <v>40848.6</v>
      </c>
      <c r="EB32">
        <v>43107.4</v>
      </c>
      <c r="EC32">
        <v>2.3328799999999998</v>
      </c>
      <c r="ED32">
        <v>2.0319799999999999</v>
      </c>
      <c r="EE32">
        <v>9.9223099999999995E-2</v>
      </c>
      <c r="EF32">
        <v>0</v>
      </c>
      <c r="EG32">
        <v>15.333</v>
      </c>
      <c r="EH32">
        <v>999.9</v>
      </c>
      <c r="EI32">
        <v>47.283999999999999</v>
      </c>
      <c r="EJ32">
        <v>19.635999999999999</v>
      </c>
      <c r="EK32">
        <v>10.868</v>
      </c>
      <c r="EL32">
        <v>61.023499999999999</v>
      </c>
      <c r="EM32">
        <v>22.652200000000001</v>
      </c>
      <c r="EN32">
        <v>1</v>
      </c>
      <c r="EO32">
        <v>-0.63284300000000004</v>
      </c>
      <c r="EP32">
        <v>0.24263599999999999</v>
      </c>
      <c r="EQ32">
        <v>20.301100000000002</v>
      </c>
      <c r="ER32">
        <v>5.2442500000000001</v>
      </c>
      <c r="ES32">
        <v>11.8302</v>
      </c>
      <c r="ET32">
        <v>4.9829499999999998</v>
      </c>
      <c r="EU32">
        <v>3.2989999999999999</v>
      </c>
      <c r="EV32">
        <v>5273.7</v>
      </c>
      <c r="EW32">
        <v>191.9</v>
      </c>
      <c r="EX32">
        <v>9999</v>
      </c>
      <c r="EY32">
        <v>77.400000000000006</v>
      </c>
      <c r="EZ32">
        <v>1.8731800000000001</v>
      </c>
      <c r="FA32">
        <v>1.8788400000000001</v>
      </c>
      <c r="FB32">
        <v>1.8791199999999999</v>
      </c>
      <c r="FC32">
        <v>1.8797299999999999</v>
      </c>
      <c r="FD32">
        <v>1.87744</v>
      </c>
      <c r="FE32">
        <v>1.87679</v>
      </c>
      <c r="FF32">
        <v>1.8772899999999999</v>
      </c>
      <c r="FG32">
        <v>1.8748499999999999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-5.0270000000000001</v>
      </c>
      <c r="FV32">
        <v>-0.21560000000000001</v>
      </c>
      <c r="FW32">
        <v>-5.0289874483333099</v>
      </c>
      <c r="FX32">
        <v>1.4527828764109799E-4</v>
      </c>
      <c r="FY32">
        <v>-4.3579519040863002E-7</v>
      </c>
      <c r="FZ32">
        <v>2.0799061152897499E-10</v>
      </c>
      <c r="GA32">
        <v>-0.215582999999999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16.3</v>
      </c>
      <c r="GJ32">
        <v>16.100000000000001</v>
      </c>
      <c r="GK32">
        <v>1.0351600000000001</v>
      </c>
      <c r="GL32">
        <v>2.5122100000000001</v>
      </c>
      <c r="GM32">
        <v>1.54541</v>
      </c>
      <c r="GN32">
        <v>2.3046899999999999</v>
      </c>
      <c r="GO32">
        <v>1.5979000000000001</v>
      </c>
      <c r="GP32">
        <v>2.2631800000000002</v>
      </c>
      <c r="GQ32">
        <v>23.394300000000001</v>
      </c>
      <c r="GR32">
        <v>15.7606</v>
      </c>
      <c r="GS32">
        <v>18</v>
      </c>
      <c r="GT32">
        <v>625.96400000000006</v>
      </c>
      <c r="GU32">
        <v>411.67399999999998</v>
      </c>
      <c r="GV32">
        <v>16.9114</v>
      </c>
      <c r="GW32">
        <v>18.237100000000002</v>
      </c>
      <c r="GX32">
        <v>29.9999</v>
      </c>
      <c r="GY32">
        <v>18.401499999999999</v>
      </c>
      <c r="GZ32">
        <v>18.380800000000001</v>
      </c>
      <c r="HA32">
        <v>20.768799999999999</v>
      </c>
      <c r="HB32">
        <v>20</v>
      </c>
      <c r="HC32">
        <v>-30</v>
      </c>
      <c r="HD32">
        <v>16.920100000000001</v>
      </c>
      <c r="HE32">
        <v>403.34800000000001</v>
      </c>
      <c r="HF32">
        <v>0</v>
      </c>
      <c r="HG32">
        <v>101.35299999999999</v>
      </c>
      <c r="HH32">
        <v>99.969800000000006</v>
      </c>
    </row>
    <row r="33" spans="1:216" x14ac:dyDescent="0.2">
      <c r="A33">
        <v>15</v>
      </c>
      <c r="B33">
        <v>1689899998</v>
      </c>
      <c r="C33">
        <v>854.90000009536698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1689899998</v>
      </c>
      <c r="M33">
        <f t="shared" si="0"/>
        <v>2.0058760794328711E-3</v>
      </c>
      <c r="N33">
        <f t="shared" si="1"/>
        <v>2.0058760794328712</v>
      </c>
      <c r="O33">
        <f t="shared" si="2"/>
        <v>1.8394142842730363</v>
      </c>
      <c r="P33">
        <f t="shared" si="3"/>
        <v>400.07299999999998</v>
      </c>
      <c r="Q33">
        <f t="shared" si="4"/>
        <v>382.18372664443473</v>
      </c>
      <c r="R33">
        <f t="shared" si="5"/>
        <v>38.167463422515326</v>
      </c>
      <c r="S33">
        <f t="shared" si="6"/>
        <v>39.95400779594739</v>
      </c>
      <c r="T33">
        <f t="shared" si="7"/>
        <v>0.24395320935951736</v>
      </c>
      <c r="U33">
        <f t="shared" si="8"/>
        <v>2.929587904264098</v>
      </c>
      <c r="V33">
        <f t="shared" si="9"/>
        <v>0.23320318974687701</v>
      </c>
      <c r="W33">
        <f t="shared" si="10"/>
        <v>0.14667836194880962</v>
      </c>
      <c r="X33">
        <f t="shared" si="11"/>
        <v>9.914071930680679</v>
      </c>
      <c r="Y33">
        <f t="shared" si="12"/>
        <v>17.48230401160566</v>
      </c>
      <c r="Z33">
        <f t="shared" si="13"/>
        <v>16.977900000000002</v>
      </c>
      <c r="AA33">
        <f t="shared" si="14"/>
        <v>1.9418389482575826</v>
      </c>
      <c r="AB33">
        <f t="shared" si="15"/>
        <v>53.082107311140867</v>
      </c>
      <c r="AC33">
        <f t="shared" si="16"/>
        <v>1.09590823512306</v>
      </c>
      <c r="AD33">
        <f t="shared" si="17"/>
        <v>2.0645529927803956</v>
      </c>
      <c r="AE33">
        <f t="shared" si="18"/>
        <v>0.84593071313452262</v>
      </c>
      <c r="AF33">
        <f t="shared" si="19"/>
        <v>-88.45913510298962</v>
      </c>
      <c r="AG33">
        <f t="shared" si="20"/>
        <v>153.26492077908304</v>
      </c>
      <c r="AH33">
        <f t="shared" si="21"/>
        <v>10.247585610324103</v>
      </c>
      <c r="AI33">
        <f t="shared" si="22"/>
        <v>84.967443217098207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54519.3700525815</v>
      </c>
      <c r="AO33">
        <f t="shared" si="26"/>
        <v>59.945</v>
      </c>
      <c r="AP33">
        <f t="shared" si="27"/>
        <v>50.533514989989982</v>
      </c>
      <c r="AQ33">
        <f t="shared" si="28"/>
        <v>0.84299799799799791</v>
      </c>
      <c r="AR33">
        <f t="shared" si="29"/>
        <v>0.16538613613613612</v>
      </c>
      <c r="AS33">
        <v>1689899998</v>
      </c>
      <c r="AT33">
        <v>400.07299999999998</v>
      </c>
      <c r="AU33">
        <v>402.714</v>
      </c>
      <c r="AV33">
        <v>10.973699999999999</v>
      </c>
      <c r="AW33">
        <v>8.9905200000000001</v>
      </c>
      <c r="AX33">
        <v>405.101</v>
      </c>
      <c r="AY33">
        <v>11.189299999999999</v>
      </c>
      <c r="AZ33">
        <v>600.20699999999999</v>
      </c>
      <c r="BA33">
        <v>99.8215</v>
      </c>
      <c r="BB33">
        <v>4.5293800000000002E-2</v>
      </c>
      <c r="BC33">
        <v>17.9483</v>
      </c>
      <c r="BD33">
        <v>16.977900000000002</v>
      </c>
      <c r="BE33">
        <v>999.9</v>
      </c>
      <c r="BF33">
        <v>0</v>
      </c>
      <c r="BG33">
        <v>0</v>
      </c>
      <c r="BH33">
        <v>10018.1</v>
      </c>
      <c r="BI33">
        <v>0</v>
      </c>
      <c r="BJ33">
        <v>44.970500000000001</v>
      </c>
      <c r="BK33">
        <v>-2.6406200000000002</v>
      </c>
      <c r="BL33">
        <v>404.512</v>
      </c>
      <c r="BM33">
        <v>406.36700000000002</v>
      </c>
      <c r="BN33">
        <v>1.9831700000000001</v>
      </c>
      <c r="BO33">
        <v>402.714</v>
      </c>
      <c r="BP33">
        <v>8.9905200000000001</v>
      </c>
      <c r="BQ33">
        <v>1.09541</v>
      </c>
      <c r="BR33">
        <v>0.89744699999999999</v>
      </c>
      <c r="BS33">
        <v>8.2512600000000003</v>
      </c>
      <c r="BT33">
        <v>5.3498700000000001</v>
      </c>
      <c r="BU33">
        <v>59.945</v>
      </c>
      <c r="BV33">
        <v>0.89999700000000005</v>
      </c>
      <c r="BW33">
        <v>0.10000299999999999</v>
      </c>
      <c r="BX33">
        <v>0</v>
      </c>
      <c r="BY33">
        <v>2.6385999999999998</v>
      </c>
      <c r="BZ33">
        <v>0</v>
      </c>
      <c r="CA33">
        <v>735.02800000000002</v>
      </c>
      <c r="CB33">
        <v>572.79399999999998</v>
      </c>
      <c r="CC33">
        <v>34.561999999999998</v>
      </c>
      <c r="CD33">
        <v>39.311999999999998</v>
      </c>
      <c r="CE33">
        <v>37.686999999999998</v>
      </c>
      <c r="CF33">
        <v>37.75</v>
      </c>
      <c r="CG33">
        <v>34.811999999999998</v>
      </c>
      <c r="CH33">
        <v>53.95</v>
      </c>
      <c r="CI33">
        <v>5.99</v>
      </c>
      <c r="CJ33">
        <v>0</v>
      </c>
      <c r="CK33">
        <v>1689900003.4000001</v>
      </c>
      <c r="CL33">
        <v>0</v>
      </c>
      <c r="CM33">
        <v>1689898968.0999999</v>
      </c>
      <c r="CN33" t="s">
        <v>354</v>
      </c>
      <c r="CO33">
        <v>1689898961.0999999</v>
      </c>
      <c r="CP33">
        <v>1689898968.0999999</v>
      </c>
      <c r="CQ33">
        <v>47</v>
      </c>
      <c r="CR33">
        <v>5.7000000000000002E-2</v>
      </c>
      <c r="CS33">
        <v>2E-3</v>
      </c>
      <c r="CT33">
        <v>-5.03</v>
      </c>
      <c r="CU33">
        <v>-0.216</v>
      </c>
      <c r="CV33">
        <v>422</v>
      </c>
      <c r="CW33">
        <v>9</v>
      </c>
      <c r="CX33">
        <v>0.17</v>
      </c>
      <c r="CY33">
        <v>0.02</v>
      </c>
      <c r="CZ33">
        <v>1.8052807451280299</v>
      </c>
      <c r="DA33">
        <v>-0.24244770832496401</v>
      </c>
      <c r="DB33">
        <v>4.1868643546740199E-2</v>
      </c>
      <c r="DC33">
        <v>1</v>
      </c>
      <c r="DD33">
        <v>402.70309523809499</v>
      </c>
      <c r="DE33">
        <v>-0.24880519480498101</v>
      </c>
      <c r="DF33">
        <v>4.6817685671220001E-2</v>
      </c>
      <c r="DG33">
        <v>-1</v>
      </c>
      <c r="DH33">
        <v>60.013790476190501</v>
      </c>
      <c r="DI33">
        <v>0.48758245429515901</v>
      </c>
      <c r="DJ33">
        <v>0.123905040078748</v>
      </c>
      <c r="DK33">
        <v>1</v>
      </c>
      <c r="DL33">
        <v>2</v>
      </c>
      <c r="DM33">
        <v>2</v>
      </c>
      <c r="DN33" t="s">
        <v>355</v>
      </c>
      <c r="DO33">
        <v>3.1621000000000001</v>
      </c>
      <c r="DP33">
        <v>2.7772700000000001</v>
      </c>
      <c r="DQ33">
        <v>9.60255E-2</v>
      </c>
      <c r="DR33">
        <v>9.5915600000000004E-2</v>
      </c>
      <c r="DS33">
        <v>6.9078100000000003E-2</v>
      </c>
      <c r="DT33">
        <v>5.8822399999999997E-2</v>
      </c>
      <c r="DU33">
        <v>29001.1</v>
      </c>
      <c r="DV33">
        <v>30207.8</v>
      </c>
      <c r="DW33">
        <v>29779.4</v>
      </c>
      <c r="DX33">
        <v>31122.5</v>
      </c>
      <c r="DY33">
        <v>36312.300000000003</v>
      </c>
      <c r="DZ33">
        <v>38348.5</v>
      </c>
      <c r="EA33">
        <v>40849.699999999997</v>
      </c>
      <c r="EB33">
        <v>43108.9</v>
      </c>
      <c r="EC33">
        <v>2.3331499999999998</v>
      </c>
      <c r="ED33">
        <v>2.0318000000000001</v>
      </c>
      <c r="EE33">
        <v>9.5404699999999995E-2</v>
      </c>
      <c r="EF33">
        <v>0</v>
      </c>
      <c r="EG33">
        <v>15.3895</v>
      </c>
      <c r="EH33">
        <v>999.9</v>
      </c>
      <c r="EI33">
        <v>47.308</v>
      </c>
      <c r="EJ33">
        <v>19.667000000000002</v>
      </c>
      <c r="EK33">
        <v>10.8932</v>
      </c>
      <c r="EL33">
        <v>60.863500000000002</v>
      </c>
      <c r="EM33">
        <v>22.696300000000001</v>
      </c>
      <c r="EN33">
        <v>1</v>
      </c>
      <c r="EO33">
        <v>-0.63350600000000001</v>
      </c>
      <c r="EP33">
        <v>0.33670499999999998</v>
      </c>
      <c r="EQ33">
        <v>20.301300000000001</v>
      </c>
      <c r="ER33">
        <v>5.242</v>
      </c>
      <c r="ES33">
        <v>11.8301</v>
      </c>
      <c r="ET33">
        <v>4.9829999999999997</v>
      </c>
      <c r="EU33">
        <v>3.2989999999999999</v>
      </c>
      <c r="EV33">
        <v>5274.9</v>
      </c>
      <c r="EW33">
        <v>191.9</v>
      </c>
      <c r="EX33">
        <v>9999</v>
      </c>
      <c r="EY33">
        <v>77.400000000000006</v>
      </c>
      <c r="EZ33">
        <v>1.87317</v>
      </c>
      <c r="FA33">
        <v>1.8788499999999999</v>
      </c>
      <c r="FB33">
        <v>1.87917</v>
      </c>
      <c r="FC33">
        <v>1.8797299999999999</v>
      </c>
      <c r="FD33">
        <v>1.87744</v>
      </c>
      <c r="FE33">
        <v>1.8768199999999999</v>
      </c>
      <c r="FF33">
        <v>1.8772899999999999</v>
      </c>
      <c r="FG33">
        <v>1.8748499999999999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-5.0279999999999996</v>
      </c>
      <c r="FV33">
        <v>-0.21560000000000001</v>
      </c>
      <c r="FW33">
        <v>-5.0289874483333099</v>
      </c>
      <c r="FX33">
        <v>1.4527828764109799E-4</v>
      </c>
      <c r="FY33">
        <v>-4.3579519040863002E-7</v>
      </c>
      <c r="FZ33">
        <v>2.0799061152897499E-10</v>
      </c>
      <c r="GA33">
        <v>-0.215582999999999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17.3</v>
      </c>
      <c r="GJ33">
        <v>17.2</v>
      </c>
      <c r="GK33">
        <v>1.03271</v>
      </c>
      <c r="GL33">
        <v>2.49878</v>
      </c>
      <c r="GM33">
        <v>1.54541</v>
      </c>
      <c r="GN33">
        <v>2.3034699999999999</v>
      </c>
      <c r="GO33">
        <v>1.5979000000000001</v>
      </c>
      <c r="GP33">
        <v>2.36816</v>
      </c>
      <c r="GQ33">
        <v>23.434699999999999</v>
      </c>
      <c r="GR33">
        <v>15.7606</v>
      </c>
      <c r="GS33">
        <v>18</v>
      </c>
      <c r="GT33">
        <v>625.92899999999997</v>
      </c>
      <c r="GU33">
        <v>411.41500000000002</v>
      </c>
      <c r="GV33">
        <v>16.813400000000001</v>
      </c>
      <c r="GW33">
        <v>18.223800000000001</v>
      </c>
      <c r="GX33">
        <v>29.9999</v>
      </c>
      <c r="GY33">
        <v>18.3841</v>
      </c>
      <c r="GZ33">
        <v>18.363099999999999</v>
      </c>
      <c r="HA33">
        <v>20.734999999999999</v>
      </c>
      <c r="HB33">
        <v>20</v>
      </c>
      <c r="HC33">
        <v>-30</v>
      </c>
      <c r="HD33">
        <v>16.824300000000001</v>
      </c>
      <c r="HE33">
        <v>402.62700000000001</v>
      </c>
      <c r="HF33">
        <v>0</v>
      </c>
      <c r="HG33">
        <v>101.35599999999999</v>
      </c>
      <c r="HH33">
        <v>99.973600000000005</v>
      </c>
    </row>
    <row r="34" spans="1:216" x14ac:dyDescent="0.2">
      <c r="A34">
        <v>16</v>
      </c>
      <c r="B34">
        <v>1689900059</v>
      </c>
      <c r="C34">
        <v>915.90000009536698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1689900059</v>
      </c>
      <c r="M34">
        <f t="shared" si="0"/>
        <v>1.9958711429427975E-3</v>
      </c>
      <c r="N34">
        <f t="shared" si="1"/>
        <v>1.9958711429427975</v>
      </c>
      <c r="O34">
        <f t="shared" si="2"/>
        <v>1.3149215320666683</v>
      </c>
      <c r="P34">
        <f t="shared" si="3"/>
        <v>400.02</v>
      </c>
      <c r="Q34">
        <f t="shared" si="4"/>
        <v>385.63145955770307</v>
      </c>
      <c r="R34">
        <f t="shared" si="5"/>
        <v>38.512323662841489</v>
      </c>
      <c r="S34">
        <f t="shared" si="6"/>
        <v>39.949281444203997</v>
      </c>
      <c r="T34">
        <f t="shared" si="7"/>
        <v>0.24258061456982596</v>
      </c>
      <c r="U34">
        <f t="shared" si="8"/>
        <v>2.9255467713334866</v>
      </c>
      <c r="V34">
        <f t="shared" si="9"/>
        <v>0.23193439655956039</v>
      </c>
      <c r="W34">
        <f t="shared" si="10"/>
        <v>0.14587657995995154</v>
      </c>
      <c r="X34">
        <f t="shared" si="11"/>
        <v>8.2579145047065889</v>
      </c>
      <c r="Y34">
        <f t="shared" si="12"/>
        <v>17.479184967711909</v>
      </c>
      <c r="Z34">
        <f t="shared" si="13"/>
        <v>16.985099999999999</v>
      </c>
      <c r="AA34">
        <f t="shared" si="14"/>
        <v>1.9427253270304949</v>
      </c>
      <c r="AB34">
        <f t="shared" si="15"/>
        <v>53.09037927518888</v>
      </c>
      <c r="AC34">
        <f t="shared" si="16"/>
        <v>1.0964031456807</v>
      </c>
      <c r="AD34">
        <f t="shared" si="17"/>
        <v>2.0651635204894649</v>
      </c>
      <c r="AE34">
        <f t="shared" si="18"/>
        <v>0.84632218134979498</v>
      </c>
      <c r="AF34">
        <f t="shared" si="19"/>
        <v>-88.017917403777375</v>
      </c>
      <c r="AG34">
        <f t="shared" si="20"/>
        <v>152.65919884722118</v>
      </c>
      <c r="AH34">
        <f t="shared" si="21"/>
        <v>10.221813187420594</v>
      </c>
      <c r="AI34">
        <f t="shared" si="22"/>
        <v>83.121009135570986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54398.149368420294</v>
      </c>
      <c r="AO34">
        <f t="shared" si="26"/>
        <v>49.927500000000002</v>
      </c>
      <c r="AP34">
        <f t="shared" si="27"/>
        <v>42.089092489485282</v>
      </c>
      <c r="AQ34">
        <f t="shared" si="28"/>
        <v>0.84300420588824354</v>
      </c>
      <c r="AR34">
        <f t="shared" si="29"/>
        <v>0.16539811736431004</v>
      </c>
      <c r="AS34">
        <v>1689900059</v>
      </c>
      <c r="AT34">
        <v>400.02</v>
      </c>
      <c r="AU34">
        <v>402.13299999999998</v>
      </c>
      <c r="AV34">
        <v>10.9785</v>
      </c>
      <c r="AW34">
        <v>9.0048300000000001</v>
      </c>
      <c r="AX34">
        <v>405.048</v>
      </c>
      <c r="AY34">
        <v>11.194100000000001</v>
      </c>
      <c r="AZ34">
        <v>600.08799999999997</v>
      </c>
      <c r="BA34">
        <v>99.821899999999999</v>
      </c>
      <c r="BB34">
        <v>4.6310200000000003E-2</v>
      </c>
      <c r="BC34">
        <v>17.952999999999999</v>
      </c>
      <c r="BD34">
        <v>16.985099999999999</v>
      </c>
      <c r="BE34">
        <v>999.9</v>
      </c>
      <c r="BF34">
        <v>0</v>
      </c>
      <c r="BG34">
        <v>0</v>
      </c>
      <c r="BH34">
        <v>9995</v>
      </c>
      <c r="BI34">
        <v>0</v>
      </c>
      <c r="BJ34">
        <v>45.8277</v>
      </c>
      <c r="BK34">
        <v>-2.1133099999999998</v>
      </c>
      <c r="BL34">
        <v>404.46100000000001</v>
      </c>
      <c r="BM34">
        <v>405.78800000000001</v>
      </c>
      <c r="BN34">
        <v>1.9736400000000001</v>
      </c>
      <c r="BO34">
        <v>402.13299999999998</v>
      </c>
      <c r="BP34">
        <v>9.0048300000000001</v>
      </c>
      <c r="BQ34">
        <v>1.09589</v>
      </c>
      <c r="BR34">
        <v>0.89887899999999998</v>
      </c>
      <c r="BS34">
        <v>8.2577300000000005</v>
      </c>
      <c r="BT34">
        <v>5.3727999999999998</v>
      </c>
      <c r="BU34">
        <v>49.927500000000002</v>
      </c>
      <c r="BV34">
        <v>0.89993800000000002</v>
      </c>
      <c r="BW34">
        <v>0.100062</v>
      </c>
      <c r="BX34">
        <v>0</v>
      </c>
      <c r="BY34">
        <v>2.6358999999999999</v>
      </c>
      <c r="BZ34">
        <v>0</v>
      </c>
      <c r="CA34">
        <v>666.96600000000001</v>
      </c>
      <c r="CB34">
        <v>477.06799999999998</v>
      </c>
      <c r="CC34">
        <v>34.186999999999998</v>
      </c>
      <c r="CD34">
        <v>39.061999999999998</v>
      </c>
      <c r="CE34">
        <v>37.375</v>
      </c>
      <c r="CF34">
        <v>37.5</v>
      </c>
      <c r="CG34">
        <v>34.561999999999998</v>
      </c>
      <c r="CH34">
        <v>44.93</v>
      </c>
      <c r="CI34">
        <v>5</v>
      </c>
      <c r="CJ34">
        <v>0</v>
      </c>
      <c r="CK34">
        <v>1689900064.5999999</v>
      </c>
      <c r="CL34">
        <v>0</v>
      </c>
      <c r="CM34">
        <v>1689898968.0999999</v>
      </c>
      <c r="CN34" t="s">
        <v>354</v>
      </c>
      <c r="CO34">
        <v>1689898961.0999999</v>
      </c>
      <c r="CP34">
        <v>1689898968.0999999</v>
      </c>
      <c r="CQ34">
        <v>47</v>
      </c>
      <c r="CR34">
        <v>5.7000000000000002E-2</v>
      </c>
      <c r="CS34">
        <v>2E-3</v>
      </c>
      <c r="CT34">
        <v>-5.03</v>
      </c>
      <c r="CU34">
        <v>-0.216</v>
      </c>
      <c r="CV34">
        <v>422</v>
      </c>
      <c r="CW34">
        <v>9</v>
      </c>
      <c r="CX34">
        <v>0.17</v>
      </c>
      <c r="CY34">
        <v>0.02</v>
      </c>
      <c r="CZ34">
        <v>1.2808750477753501</v>
      </c>
      <c r="DA34">
        <v>0.27176484600943202</v>
      </c>
      <c r="DB34">
        <v>4.7250748872953899E-2</v>
      </c>
      <c r="DC34">
        <v>1</v>
      </c>
      <c r="DD34">
        <v>402.11880000000002</v>
      </c>
      <c r="DE34">
        <v>-0.179729323308148</v>
      </c>
      <c r="DF34">
        <v>3.2789632507855999E-2</v>
      </c>
      <c r="DG34">
        <v>-1</v>
      </c>
      <c r="DH34">
        <v>49.996519047619003</v>
      </c>
      <c r="DI34">
        <v>-2.8270081753029499E-2</v>
      </c>
      <c r="DJ34">
        <v>0.12774765907480601</v>
      </c>
      <c r="DK34">
        <v>1</v>
      </c>
      <c r="DL34">
        <v>2</v>
      </c>
      <c r="DM34">
        <v>2</v>
      </c>
      <c r="DN34" t="s">
        <v>355</v>
      </c>
      <c r="DO34">
        <v>3.1618499999999998</v>
      </c>
      <c r="DP34">
        <v>2.7780800000000001</v>
      </c>
      <c r="DQ34">
        <v>9.60202E-2</v>
      </c>
      <c r="DR34">
        <v>9.5815200000000003E-2</v>
      </c>
      <c r="DS34">
        <v>6.9103999999999999E-2</v>
      </c>
      <c r="DT34">
        <v>5.8898300000000001E-2</v>
      </c>
      <c r="DU34">
        <v>29001.200000000001</v>
      </c>
      <c r="DV34">
        <v>30211</v>
      </c>
      <c r="DW34">
        <v>29779.200000000001</v>
      </c>
      <c r="DX34">
        <v>31122.2</v>
      </c>
      <c r="DY34">
        <v>36310.9</v>
      </c>
      <c r="DZ34">
        <v>38345.1</v>
      </c>
      <c r="EA34">
        <v>40849.300000000003</v>
      </c>
      <c r="EB34">
        <v>43108.7</v>
      </c>
      <c r="EC34">
        <v>2.3330500000000001</v>
      </c>
      <c r="ED34">
        <v>2.03207</v>
      </c>
      <c r="EE34">
        <v>9.8943699999999996E-2</v>
      </c>
      <c r="EF34">
        <v>0</v>
      </c>
      <c r="EG34">
        <v>15.3378</v>
      </c>
      <c r="EH34">
        <v>999.9</v>
      </c>
      <c r="EI34">
        <v>47.344999999999999</v>
      </c>
      <c r="EJ34">
        <v>19.677</v>
      </c>
      <c r="EK34">
        <v>10.9094</v>
      </c>
      <c r="EL34">
        <v>61.513500000000001</v>
      </c>
      <c r="EM34">
        <v>23.249199999999998</v>
      </c>
      <c r="EN34">
        <v>1</v>
      </c>
      <c r="EO34">
        <v>-0.63515200000000005</v>
      </c>
      <c r="EP34">
        <v>-5.71895E-4</v>
      </c>
      <c r="EQ34">
        <v>20.301600000000001</v>
      </c>
      <c r="ER34">
        <v>5.2413999999999996</v>
      </c>
      <c r="ES34">
        <v>11.8302</v>
      </c>
      <c r="ET34">
        <v>4.9817</v>
      </c>
      <c r="EU34">
        <v>3.2989999999999999</v>
      </c>
      <c r="EV34">
        <v>5276.3</v>
      </c>
      <c r="EW34">
        <v>191.9</v>
      </c>
      <c r="EX34">
        <v>9999</v>
      </c>
      <c r="EY34">
        <v>77.400000000000006</v>
      </c>
      <c r="EZ34">
        <v>1.8731800000000001</v>
      </c>
      <c r="FA34">
        <v>1.8788899999999999</v>
      </c>
      <c r="FB34">
        <v>1.8791599999999999</v>
      </c>
      <c r="FC34">
        <v>1.8797600000000001</v>
      </c>
      <c r="FD34">
        <v>1.87744</v>
      </c>
      <c r="FE34">
        <v>1.8768</v>
      </c>
      <c r="FF34">
        <v>1.8772899999999999</v>
      </c>
      <c r="FG34">
        <v>1.8748499999999999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-5.0279999999999996</v>
      </c>
      <c r="FV34">
        <v>-0.21560000000000001</v>
      </c>
      <c r="FW34">
        <v>-5.0289874483333099</v>
      </c>
      <c r="FX34">
        <v>1.4527828764109799E-4</v>
      </c>
      <c r="FY34">
        <v>-4.3579519040863002E-7</v>
      </c>
      <c r="FZ34">
        <v>2.0799061152897499E-10</v>
      </c>
      <c r="GA34">
        <v>-0.215582999999999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18.3</v>
      </c>
      <c r="GJ34">
        <v>18.2</v>
      </c>
      <c r="GK34">
        <v>1.03149</v>
      </c>
      <c r="GL34">
        <v>2.5122100000000001</v>
      </c>
      <c r="GM34">
        <v>1.54541</v>
      </c>
      <c r="GN34">
        <v>2.3034699999999999</v>
      </c>
      <c r="GO34">
        <v>1.5979000000000001</v>
      </c>
      <c r="GP34">
        <v>2.2448700000000001</v>
      </c>
      <c r="GQ34">
        <v>23.434699999999999</v>
      </c>
      <c r="GR34">
        <v>15.7431</v>
      </c>
      <c r="GS34">
        <v>18</v>
      </c>
      <c r="GT34">
        <v>625.65899999999999</v>
      </c>
      <c r="GU34">
        <v>411.43299999999999</v>
      </c>
      <c r="GV34">
        <v>17.147200000000002</v>
      </c>
      <c r="GW34">
        <v>18.212700000000002</v>
      </c>
      <c r="GX34">
        <v>30.0001</v>
      </c>
      <c r="GY34">
        <v>18.3691</v>
      </c>
      <c r="GZ34">
        <v>18.347899999999999</v>
      </c>
      <c r="HA34">
        <v>20.7136</v>
      </c>
      <c r="HB34">
        <v>20</v>
      </c>
      <c r="HC34">
        <v>-30</v>
      </c>
      <c r="HD34">
        <v>17.154399999999999</v>
      </c>
      <c r="HE34">
        <v>402.04</v>
      </c>
      <c r="HF34">
        <v>0</v>
      </c>
      <c r="HG34">
        <v>101.355</v>
      </c>
      <c r="HH34">
        <v>99.972999999999999</v>
      </c>
    </row>
    <row r="35" spans="1:216" x14ac:dyDescent="0.2">
      <c r="A35">
        <v>17</v>
      </c>
      <c r="B35">
        <v>1689900120</v>
      </c>
      <c r="C35">
        <v>976.90000009536698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1689900120</v>
      </c>
      <c r="M35">
        <f t="shared" si="0"/>
        <v>1.981259960096017E-3</v>
      </c>
      <c r="N35">
        <f t="shared" si="1"/>
        <v>1.981259960096017</v>
      </c>
      <c r="O35">
        <f t="shared" si="2"/>
        <v>0.21959177443102088</v>
      </c>
      <c r="P35">
        <f t="shared" si="3"/>
        <v>400.07</v>
      </c>
      <c r="Q35">
        <f t="shared" si="4"/>
        <v>393.12821488674132</v>
      </c>
      <c r="R35">
        <f t="shared" si="5"/>
        <v>39.260332463996846</v>
      </c>
      <c r="S35">
        <f t="shared" si="6"/>
        <v>39.953584133859003</v>
      </c>
      <c r="T35">
        <f t="shared" si="7"/>
        <v>0.24075332069549674</v>
      </c>
      <c r="U35">
        <f t="shared" si="8"/>
        <v>2.9299153143988885</v>
      </c>
      <c r="V35">
        <f t="shared" si="9"/>
        <v>0.23027807019959146</v>
      </c>
      <c r="W35">
        <f t="shared" si="10"/>
        <v>0.14482697026996397</v>
      </c>
      <c r="X35">
        <f t="shared" si="11"/>
        <v>4.9822327607633587</v>
      </c>
      <c r="Y35">
        <f t="shared" si="12"/>
        <v>17.48154284874466</v>
      </c>
      <c r="Z35">
        <f t="shared" si="13"/>
        <v>16.9815</v>
      </c>
      <c r="AA35">
        <f t="shared" si="14"/>
        <v>1.9422820932658249</v>
      </c>
      <c r="AB35">
        <f t="shared" si="15"/>
        <v>53.019159252751756</v>
      </c>
      <c r="AC35">
        <f t="shared" si="16"/>
        <v>1.09612453844283</v>
      </c>
      <c r="AD35">
        <f t="shared" si="17"/>
        <v>2.0674121466494961</v>
      </c>
      <c r="AE35">
        <f t="shared" si="18"/>
        <v>0.84615755482299493</v>
      </c>
      <c r="AF35">
        <f t="shared" si="19"/>
        <v>-87.373564240234344</v>
      </c>
      <c r="AG35">
        <f t="shared" si="20"/>
        <v>156.18846937225851</v>
      </c>
      <c r="AH35">
        <f t="shared" si="21"/>
        <v>10.443274294564606</v>
      </c>
      <c r="AI35">
        <f t="shared" si="22"/>
        <v>84.240412187352135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54524.995841459437</v>
      </c>
      <c r="AO35">
        <f t="shared" si="26"/>
        <v>30.132200000000001</v>
      </c>
      <c r="AP35">
        <f t="shared" si="27"/>
        <v>25.40075454961832</v>
      </c>
      <c r="AQ35">
        <f t="shared" si="28"/>
        <v>0.84297709923664121</v>
      </c>
      <c r="AR35">
        <f t="shared" si="29"/>
        <v>0.16534580152671755</v>
      </c>
      <c r="AS35">
        <v>1689900120</v>
      </c>
      <c r="AT35">
        <v>400.07</v>
      </c>
      <c r="AU35">
        <v>401.08199999999999</v>
      </c>
      <c r="AV35">
        <v>10.975899999999999</v>
      </c>
      <c r="AW35">
        <v>9.0168400000000002</v>
      </c>
      <c r="AX35">
        <v>405.09800000000001</v>
      </c>
      <c r="AY35">
        <v>11.1915</v>
      </c>
      <c r="AZ35">
        <v>600.13900000000001</v>
      </c>
      <c r="BA35">
        <v>99.821200000000005</v>
      </c>
      <c r="BB35">
        <v>4.5283700000000003E-2</v>
      </c>
      <c r="BC35">
        <v>17.970300000000002</v>
      </c>
      <c r="BD35">
        <v>16.9815</v>
      </c>
      <c r="BE35">
        <v>999.9</v>
      </c>
      <c r="BF35">
        <v>0</v>
      </c>
      <c r="BG35">
        <v>0</v>
      </c>
      <c r="BH35">
        <v>10020</v>
      </c>
      <c r="BI35">
        <v>0</v>
      </c>
      <c r="BJ35">
        <v>45.8568</v>
      </c>
      <c r="BK35">
        <v>-1.0118400000000001</v>
      </c>
      <c r="BL35">
        <v>404.51</v>
      </c>
      <c r="BM35">
        <v>404.73099999999999</v>
      </c>
      <c r="BN35">
        <v>1.95903</v>
      </c>
      <c r="BO35">
        <v>401.08199999999999</v>
      </c>
      <c r="BP35">
        <v>9.0168400000000002</v>
      </c>
      <c r="BQ35">
        <v>1.0956300000000001</v>
      </c>
      <c r="BR35">
        <v>0.90007199999999998</v>
      </c>
      <c r="BS35">
        <v>8.2541499999999992</v>
      </c>
      <c r="BT35">
        <v>5.3918900000000001</v>
      </c>
      <c r="BU35">
        <v>30.132200000000001</v>
      </c>
      <c r="BV35">
        <v>0.90074600000000005</v>
      </c>
      <c r="BW35">
        <v>9.9254200000000001E-2</v>
      </c>
      <c r="BX35">
        <v>0</v>
      </c>
      <c r="BY35">
        <v>2.4567000000000001</v>
      </c>
      <c r="BZ35">
        <v>0</v>
      </c>
      <c r="CA35">
        <v>530.01599999999996</v>
      </c>
      <c r="CB35">
        <v>287.97000000000003</v>
      </c>
      <c r="CC35">
        <v>33.811999999999998</v>
      </c>
      <c r="CD35">
        <v>38.811999999999998</v>
      </c>
      <c r="CE35">
        <v>37.061999999999998</v>
      </c>
      <c r="CF35">
        <v>37.25</v>
      </c>
      <c r="CG35">
        <v>34.25</v>
      </c>
      <c r="CH35">
        <v>27.14</v>
      </c>
      <c r="CI35">
        <v>2.99</v>
      </c>
      <c r="CJ35">
        <v>0</v>
      </c>
      <c r="CK35">
        <v>1689900125.8</v>
      </c>
      <c r="CL35">
        <v>0</v>
      </c>
      <c r="CM35">
        <v>1689898968.0999999</v>
      </c>
      <c r="CN35" t="s">
        <v>354</v>
      </c>
      <c r="CO35">
        <v>1689898961.0999999</v>
      </c>
      <c r="CP35">
        <v>1689898968.0999999</v>
      </c>
      <c r="CQ35">
        <v>47</v>
      </c>
      <c r="CR35">
        <v>5.7000000000000002E-2</v>
      </c>
      <c r="CS35">
        <v>2E-3</v>
      </c>
      <c r="CT35">
        <v>-5.03</v>
      </c>
      <c r="CU35">
        <v>-0.216</v>
      </c>
      <c r="CV35">
        <v>422</v>
      </c>
      <c r="CW35">
        <v>9</v>
      </c>
      <c r="CX35">
        <v>0.17</v>
      </c>
      <c r="CY35">
        <v>0.02</v>
      </c>
      <c r="CZ35">
        <v>0.18832054594189901</v>
      </c>
      <c r="DA35">
        <v>-0.232643795498165</v>
      </c>
      <c r="DB35">
        <v>3.3314357448312903E-2</v>
      </c>
      <c r="DC35">
        <v>1</v>
      </c>
      <c r="DD35">
        <v>401.09500000000003</v>
      </c>
      <c r="DE35">
        <v>-0.40316883116852698</v>
      </c>
      <c r="DF35">
        <v>4.5458510649557901E-2</v>
      </c>
      <c r="DG35">
        <v>-1</v>
      </c>
      <c r="DH35">
        <v>30.013735</v>
      </c>
      <c r="DI35">
        <v>0.41896470809147801</v>
      </c>
      <c r="DJ35">
        <v>0.147608740510175</v>
      </c>
      <c r="DK35">
        <v>1</v>
      </c>
      <c r="DL35">
        <v>2</v>
      </c>
      <c r="DM35">
        <v>2</v>
      </c>
      <c r="DN35" t="s">
        <v>355</v>
      </c>
      <c r="DO35">
        <v>3.1619799999999998</v>
      </c>
      <c r="DP35">
        <v>2.7772800000000002</v>
      </c>
      <c r="DQ35">
        <v>9.6031599999999995E-2</v>
      </c>
      <c r="DR35">
        <v>9.5628299999999999E-2</v>
      </c>
      <c r="DS35">
        <v>6.9093500000000002E-2</v>
      </c>
      <c r="DT35">
        <v>5.8961600000000003E-2</v>
      </c>
      <c r="DU35">
        <v>29000.9</v>
      </c>
      <c r="DV35">
        <v>30217.8</v>
      </c>
      <c r="DW35">
        <v>29779.3</v>
      </c>
      <c r="DX35">
        <v>31122.799999999999</v>
      </c>
      <c r="DY35">
        <v>36311.300000000003</v>
      </c>
      <c r="DZ35">
        <v>38342.699999999997</v>
      </c>
      <c r="EA35">
        <v>40849.300000000003</v>
      </c>
      <c r="EB35">
        <v>43109</v>
      </c>
      <c r="EC35">
        <v>2.3331499999999998</v>
      </c>
      <c r="ED35">
        <v>2.0319799999999999</v>
      </c>
      <c r="EE35">
        <v>9.7025200000000006E-2</v>
      </c>
      <c r="EF35">
        <v>0</v>
      </c>
      <c r="EG35">
        <v>15.366099999999999</v>
      </c>
      <c r="EH35">
        <v>999.9</v>
      </c>
      <c r="EI35">
        <v>47.344999999999999</v>
      </c>
      <c r="EJ35">
        <v>19.707000000000001</v>
      </c>
      <c r="EK35">
        <v>10.9305</v>
      </c>
      <c r="EL35">
        <v>60.633499999999998</v>
      </c>
      <c r="EM35">
        <v>23.281199999999998</v>
      </c>
      <c r="EN35">
        <v>1</v>
      </c>
      <c r="EO35">
        <v>-0.63529000000000002</v>
      </c>
      <c r="EP35">
        <v>0.25558799999999998</v>
      </c>
      <c r="EQ35">
        <v>20.301600000000001</v>
      </c>
      <c r="ER35">
        <v>5.2416999999999998</v>
      </c>
      <c r="ES35">
        <v>11.8302</v>
      </c>
      <c r="ET35">
        <v>4.9828999999999999</v>
      </c>
      <c r="EU35">
        <v>3.2989999999999999</v>
      </c>
      <c r="EV35">
        <v>5277.6</v>
      </c>
      <c r="EW35">
        <v>191.9</v>
      </c>
      <c r="EX35">
        <v>9999</v>
      </c>
      <c r="EY35">
        <v>77.400000000000006</v>
      </c>
      <c r="EZ35">
        <v>1.8731800000000001</v>
      </c>
      <c r="FA35">
        <v>1.87893</v>
      </c>
      <c r="FB35">
        <v>1.87914</v>
      </c>
      <c r="FC35">
        <v>1.87981</v>
      </c>
      <c r="FD35">
        <v>1.87744</v>
      </c>
      <c r="FE35">
        <v>1.87683</v>
      </c>
      <c r="FF35">
        <v>1.8772899999999999</v>
      </c>
      <c r="FG35">
        <v>1.87486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-5.0279999999999996</v>
      </c>
      <c r="FV35">
        <v>-0.21560000000000001</v>
      </c>
      <c r="FW35">
        <v>-5.0289874483333099</v>
      </c>
      <c r="FX35">
        <v>1.4527828764109799E-4</v>
      </c>
      <c r="FY35">
        <v>-4.3579519040863002E-7</v>
      </c>
      <c r="FZ35">
        <v>2.0799061152897499E-10</v>
      </c>
      <c r="GA35">
        <v>-0.215582999999999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19.3</v>
      </c>
      <c r="GJ35">
        <v>19.2</v>
      </c>
      <c r="GK35">
        <v>1.03027</v>
      </c>
      <c r="GL35">
        <v>2.5158700000000001</v>
      </c>
      <c r="GM35">
        <v>1.54541</v>
      </c>
      <c r="GN35">
        <v>2.3034699999999999</v>
      </c>
      <c r="GO35">
        <v>1.5979000000000001</v>
      </c>
      <c r="GP35">
        <v>2.2790499999999998</v>
      </c>
      <c r="GQ35">
        <v>23.475200000000001</v>
      </c>
      <c r="GR35">
        <v>15.734400000000001</v>
      </c>
      <c r="GS35">
        <v>18</v>
      </c>
      <c r="GT35">
        <v>625.55899999999997</v>
      </c>
      <c r="GU35">
        <v>411.25599999999997</v>
      </c>
      <c r="GV35">
        <v>16.982600000000001</v>
      </c>
      <c r="GW35">
        <v>18.201599999999999</v>
      </c>
      <c r="GX35">
        <v>30</v>
      </c>
      <c r="GY35">
        <v>18.356200000000001</v>
      </c>
      <c r="GZ35">
        <v>18.334399999999999</v>
      </c>
      <c r="HA35">
        <v>20.664200000000001</v>
      </c>
      <c r="HB35">
        <v>20</v>
      </c>
      <c r="HC35">
        <v>-30</v>
      </c>
      <c r="HD35">
        <v>16.987500000000001</v>
      </c>
      <c r="HE35">
        <v>400.964</v>
      </c>
      <c r="HF35">
        <v>0</v>
      </c>
      <c r="HG35">
        <v>101.355</v>
      </c>
      <c r="HH35">
        <v>99.974199999999996</v>
      </c>
    </row>
    <row r="36" spans="1:216" x14ac:dyDescent="0.2">
      <c r="A36">
        <v>18</v>
      </c>
      <c r="B36">
        <v>1689900181</v>
      </c>
      <c r="C36">
        <v>1037.9000000953699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1689900181</v>
      </c>
      <c r="M36">
        <f t="shared" si="0"/>
        <v>1.967611882380343E-3</v>
      </c>
      <c r="N36">
        <f t="shared" si="1"/>
        <v>1.967611882380343</v>
      </c>
      <c r="O36">
        <f t="shared" si="2"/>
        <v>-0.42607966583411566</v>
      </c>
      <c r="P36">
        <f t="shared" si="3"/>
        <v>400.06299999999999</v>
      </c>
      <c r="Q36">
        <f t="shared" si="4"/>
        <v>397.56825160642029</v>
      </c>
      <c r="R36">
        <f t="shared" si="5"/>
        <v>39.704176588570675</v>
      </c>
      <c r="S36">
        <f t="shared" si="6"/>
        <v>39.953321057130502</v>
      </c>
      <c r="T36">
        <f t="shared" si="7"/>
        <v>0.23890715152476927</v>
      </c>
      <c r="U36">
        <f t="shared" si="8"/>
        <v>2.9289487112022883</v>
      </c>
      <c r="V36">
        <f t="shared" si="9"/>
        <v>0.2285849914257865</v>
      </c>
      <c r="W36">
        <f t="shared" si="10"/>
        <v>0.14375585902697768</v>
      </c>
      <c r="X36">
        <f t="shared" si="11"/>
        <v>3.3237100636417916</v>
      </c>
      <c r="Y36">
        <f t="shared" si="12"/>
        <v>17.469619849883969</v>
      </c>
      <c r="Z36">
        <f t="shared" si="13"/>
        <v>16.9831</v>
      </c>
      <c r="AA36">
        <f t="shared" si="14"/>
        <v>1.9424790750916403</v>
      </c>
      <c r="AB36">
        <f t="shared" si="15"/>
        <v>53.027452691451181</v>
      </c>
      <c r="AC36">
        <f t="shared" si="16"/>
        <v>1.0959167913169499</v>
      </c>
      <c r="AD36">
        <f t="shared" si="17"/>
        <v>2.0666970327496572</v>
      </c>
      <c r="AE36">
        <f t="shared" si="18"/>
        <v>0.84656228377469045</v>
      </c>
      <c r="AF36">
        <f t="shared" si="19"/>
        <v>-86.771684012973125</v>
      </c>
      <c r="AG36">
        <f t="shared" si="20"/>
        <v>155.01581258093216</v>
      </c>
      <c r="AH36">
        <f t="shared" si="21"/>
        <v>10.368077952819307</v>
      </c>
      <c r="AI36">
        <f t="shared" si="22"/>
        <v>81.935916584420141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54497.247444822147</v>
      </c>
      <c r="AO36">
        <f t="shared" si="26"/>
        <v>20.103200000000001</v>
      </c>
      <c r="AP36">
        <f t="shared" si="27"/>
        <v>16.946397504477616</v>
      </c>
      <c r="AQ36">
        <f t="shared" si="28"/>
        <v>0.84297014925373148</v>
      </c>
      <c r="AR36">
        <f t="shared" si="29"/>
        <v>0.16533238805970152</v>
      </c>
      <c r="AS36">
        <v>1689900181</v>
      </c>
      <c r="AT36">
        <v>400.06299999999999</v>
      </c>
      <c r="AU36">
        <v>400.42399999999998</v>
      </c>
      <c r="AV36">
        <v>10.973699999999999</v>
      </c>
      <c r="AW36">
        <v>9.0281599999999997</v>
      </c>
      <c r="AX36">
        <v>405.09100000000001</v>
      </c>
      <c r="AY36">
        <v>11.189299999999999</v>
      </c>
      <c r="AZ36">
        <v>600.14800000000002</v>
      </c>
      <c r="BA36">
        <v>99.822000000000003</v>
      </c>
      <c r="BB36">
        <v>4.5573500000000003E-2</v>
      </c>
      <c r="BC36">
        <v>17.9648</v>
      </c>
      <c r="BD36">
        <v>16.9831</v>
      </c>
      <c r="BE36">
        <v>999.9</v>
      </c>
      <c r="BF36">
        <v>0</v>
      </c>
      <c r="BG36">
        <v>0</v>
      </c>
      <c r="BH36">
        <v>10014.4</v>
      </c>
      <c r="BI36">
        <v>0</v>
      </c>
      <c r="BJ36">
        <v>44.911000000000001</v>
      </c>
      <c r="BK36">
        <v>-0.36080899999999999</v>
      </c>
      <c r="BL36">
        <v>404.50200000000001</v>
      </c>
      <c r="BM36">
        <v>404.072</v>
      </c>
      <c r="BN36">
        <v>1.9455899999999999</v>
      </c>
      <c r="BO36">
        <v>400.42399999999998</v>
      </c>
      <c r="BP36">
        <v>9.0281599999999997</v>
      </c>
      <c r="BQ36">
        <v>1.0954200000000001</v>
      </c>
      <c r="BR36">
        <v>0.90120800000000001</v>
      </c>
      <c r="BS36">
        <v>8.2514000000000003</v>
      </c>
      <c r="BT36">
        <v>5.41005</v>
      </c>
      <c r="BU36">
        <v>20.103200000000001</v>
      </c>
      <c r="BV36">
        <v>0.90099499999999999</v>
      </c>
      <c r="BW36">
        <v>9.9005300000000004E-2</v>
      </c>
      <c r="BX36">
        <v>0</v>
      </c>
      <c r="BY36">
        <v>2.4762</v>
      </c>
      <c r="BZ36">
        <v>0</v>
      </c>
      <c r="CA36">
        <v>452.86099999999999</v>
      </c>
      <c r="CB36">
        <v>192.13499999999999</v>
      </c>
      <c r="CC36">
        <v>33.5</v>
      </c>
      <c r="CD36">
        <v>38.561999999999998</v>
      </c>
      <c r="CE36">
        <v>36.686999999999998</v>
      </c>
      <c r="CF36">
        <v>37.061999999999998</v>
      </c>
      <c r="CG36">
        <v>33.936999999999998</v>
      </c>
      <c r="CH36">
        <v>18.11</v>
      </c>
      <c r="CI36">
        <v>1.99</v>
      </c>
      <c r="CJ36">
        <v>0</v>
      </c>
      <c r="CK36">
        <v>1689900186.4000001</v>
      </c>
      <c r="CL36">
        <v>0</v>
      </c>
      <c r="CM36">
        <v>1689898968.0999999</v>
      </c>
      <c r="CN36" t="s">
        <v>354</v>
      </c>
      <c r="CO36">
        <v>1689898961.0999999</v>
      </c>
      <c r="CP36">
        <v>1689898968.0999999</v>
      </c>
      <c r="CQ36">
        <v>47</v>
      </c>
      <c r="CR36">
        <v>5.7000000000000002E-2</v>
      </c>
      <c r="CS36">
        <v>2E-3</v>
      </c>
      <c r="CT36">
        <v>-5.03</v>
      </c>
      <c r="CU36">
        <v>-0.216</v>
      </c>
      <c r="CV36">
        <v>422</v>
      </c>
      <c r="CW36">
        <v>9</v>
      </c>
      <c r="CX36">
        <v>0.17</v>
      </c>
      <c r="CY36">
        <v>0.02</v>
      </c>
      <c r="CZ36">
        <v>-0.43444370545301603</v>
      </c>
      <c r="DA36">
        <v>-6.1432113051288498E-2</v>
      </c>
      <c r="DB36">
        <v>4.47720963691473E-2</v>
      </c>
      <c r="DC36">
        <v>1</v>
      </c>
      <c r="DD36">
        <v>400.43964999999997</v>
      </c>
      <c r="DE36">
        <v>-0.54311278195483403</v>
      </c>
      <c r="DF36">
        <v>6.8195509382951894E-2</v>
      </c>
      <c r="DG36">
        <v>-1</v>
      </c>
      <c r="DH36">
        <v>20.00881</v>
      </c>
      <c r="DI36">
        <v>2.2563107766916299E-3</v>
      </c>
      <c r="DJ36">
        <v>0.14409172044222299</v>
      </c>
      <c r="DK36">
        <v>1</v>
      </c>
      <c r="DL36">
        <v>2</v>
      </c>
      <c r="DM36">
        <v>2</v>
      </c>
      <c r="DN36" t="s">
        <v>355</v>
      </c>
      <c r="DO36">
        <v>3.1619999999999999</v>
      </c>
      <c r="DP36">
        <v>2.7775099999999999</v>
      </c>
      <c r="DQ36">
        <v>9.60342E-2</v>
      </c>
      <c r="DR36">
        <v>9.5513399999999998E-2</v>
      </c>
      <c r="DS36">
        <v>6.9086099999999998E-2</v>
      </c>
      <c r="DT36">
        <v>5.9021999999999998E-2</v>
      </c>
      <c r="DU36">
        <v>29002.5</v>
      </c>
      <c r="DV36">
        <v>30222.7</v>
      </c>
      <c r="DW36">
        <v>29780.9</v>
      </c>
      <c r="DX36">
        <v>31123.9</v>
      </c>
      <c r="DY36">
        <v>36313</v>
      </c>
      <c r="DZ36">
        <v>38340.699999999997</v>
      </c>
      <c r="EA36">
        <v>40850.9</v>
      </c>
      <c r="EB36">
        <v>43109.5</v>
      </c>
      <c r="EC36">
        <v>2.3334000000000001</v>
      </c>
      <c r="ED36">
        <v>2.0321500000000001</v>
      </c>
      <c r="EE36">
        <v>9.8142800000000002E-2</v>
      </c>
      <c r="EF36">
        <v>0</v>
      </c>
      <c r="EG36">
        <v>15.3491</v>
      </c>
      <c r="EH36">
        <v>999.9</v>
      </c>
      <c r="EI36">
        <v>47.369</v>
      </c>
      <c r="EJ36">
        <v>19.716999999999999</v>
      </c>
      <c r="EK36">
        <v>10.940099999999999</v>
      </c>
      <c r="EL36">
        <v>61.013500000000001</v>
      </c>
      <c r="EM36">
        <v>23.2011</v>
      </c>
      <c r="EN36">
        <v>1</v>
      </c>
      <c r="EO36">
        <v>-0.63632599999999995</v>
      </c>
      <c r="EP36">
        <v>7.4722200000000003E-2</v>
      </c>
      <c r="EQ36">
        <v>20.302299999999999</v>
      </c>
      <c r="ER36">
        <v>5.242</v>
      </c>
      <c r="ES36">
        <v>11.8302</v>
      </c>
      <c r="ET36">
        <v>4.9829999999999997</v>
      </c>
      <c r="EU36">
        <v>3.2989999999999999</v>
      </c>
      <c r="EV36">
        <v>5279</v>
      </c>
      <c r="EW36">
        <v>191.9</v>
      </c>
      <c r="EX36">
        <v>9999</v>
      </c>
      <c r="EY36">
        <v>77.5</v>
      </c>
      <c r="EZ36">
        <v>1.8731800000000001</v>
      </c>
      <c r="FA36">
        <v>1.8788800000000001</v>
      </c>
      <c r="FB36">
        <v>1.8791199999999999</v>
      </c>
      <c r="FC36">
        <v>1.8797299999999999</v>
      </c>
      <c r="FD36">
        <v>1.87744</v>
      </c>
      <c r="FE36">
        <v>1.87683</v>
      </c>
      <c r="FF36">
        <v>1.8772899999999999</v>
      </c>
      <c r="FG36">
        <v>1.8748499999999999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-5.0279999999999996</v>
      </c>
      <c r="FV36">
        <v>-0.21560000000000001</v>
      </c>
      <c r="FW36">
        <v>-5.0289874483333099</v>
      </c>
      <c r="FX36">
        <v>1.4527828764109799E-4</v>
      </c>
      <c r="FY36">
        <v>-4.3579519040863002E-7</v>
      </c>
      <c r="FZ36">
        <v>2.0799061152897499E-10</v>
      </c>
      <c r="GA36">
        <v>-0.215582999999999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20.3</v>
      </c>
      <c r="GJ36">
        <v>20.2</v>
      </c>
      <c r="GK36">
        <v>1.02783</v>
      </c>
      <c r="GL36">
        <v>2.5134300000000001</v>
      </c>
      <c r="GM36">
        <v>1.54541</v>
      </c>
      <c r="GN36">
        <v>2.3034699999999999</v>
      </c>
      <c r="GO36">
        <v>1.5979000000000001</v>
      </c>
      <c r="GP36">
        <v>2.34131</v>
      </c>
      <c r="GQ36">
        <v>23.4955</v>
      </c>
      <c r="GR36">
        <v>15.734400000000001</v>
      </c>
      <c r="GS36">
        <v>18</v>
      </c>
      <c r="GT36">
        <v>625.56799999999998</v>
      </c>
      <c r="GU36">
        <v>411.24299999999999</v>
      </c>
      <c r="GV36">
        <v>17.164899999999999</v>
      </c>
      <c r="GW36">
        <v>18.192699999999999</v>
      </c>
      <c r="GX36">
        <v>30.0001</v>
      </c>
      <c r="GY36">
        <v>18.343599999999999</v>
      </c>
      <c r="GZ36">
        <v>18.322099999999999</v>
      </c>
      <c r="HA36">
        <v>20.6417</v>
      </c>
      <c r="HB36">
        <v>20</v>
      </c>
      <c r="HC36">
        <v>-30</v>
      </c>
      <c r="HD36">
        <v>17.167300000000001</v>
      </c>
      <c r="HE36">
        <v>400.37700000000001</v>
      </c>
      <c r="HF36">
        <v>0</v>
      </c>
      <c r="HG36">
        <v>101.36</v>
      </c>
      <c r="HH36">
        <v>99.976299999999995</v>
      </c>
    </row>
    <row r="37" spans="1:216" x14ac:dyDescent="0.2">
      <c r="A37">
        <v>19</v>
      </c>
      <c r="B37">
        <v>1689900242</v>
      </c>
      <c r="C37">
        <v>1098.9000000953699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1689900242</v>
      </c>
      <c r="M37">
        <f t="shared" si="0"/>
        <v>1.9528284759880547E-3</v>
      </c>
      <c r="N37">
        <f t="shared" si="1"/>
        <v>1.9528284759880548</v>
      </c>
      <c r="O37">
        <f t="shared" si="2"/>
        <v>-1.4051885225117999</v>
      </c>
      <c r="P37">
        <f t="shared" si="3"/>
        <v>399.976</v>
      </c>
      <c r="Q37">
        <f t="shared" si="4"/>
        <v>404.3290708366589</v>
      </c>
      <c r="R37">
        <f t="shared" si="5"/>
        <v>40.379679466165946</v>
      </c>
      <c r="S37">
        <f t="shared" si="6"/>
        <v>39.944945439463197</v>
      </c>
      <c r="T37">
        <f t="shared" si="7"/>
        <v>0.2365899863558778</v>
      </c>
      <c r="U37">
        <f t="shared" si="8"/>
        <v>2.9187505270729801</v>
      </c>
      <c r="V37">
        <f t="shared" si="9"/>
        <v>0.22642877070348544</v>
      </c>
      <c r="W37">
        <f t="shared" si="10"/>
        <v>0.14239455844275783</v>
      </c>
      <c r="X37">
        <f t="shared" si="11"/>
        <v>0</v>
      </c>
      <c r="Y37">
        <f t="shared" si="12"/>
        <v>17.461596065944093</v>
      </c>
      <c r="Z37">
        <f t="shared" si="13"/>
        <v>16.995200000000001</v>
      </c>
      <c r="AA37">
        <f t="shared" si="14"/>
        <v>1.9439693179235011</v>
      </c>
      <c r="AB37">
        <f t="shared" si="15"/>
        <v>52.98846343780351</v>
      </c>
      <c r="AC37">
        <f t="shared" si="16"/>
        <v>1.0957655855759698</v>
      </c>
      <c r="AD37">
        <f t="shared" si="17"/>
        <v>2.0679323658104392</v>
      </c>
      <c r="AE37">
        <f t="shared" si="18"/>
        <v>0.84820373234753133</v>
      </c>
      <c r="AF37">
        <f t="shared" si="19"/>
        <v>-86.119735791073211</v>
      </c>
      <c r="AG37">
        <f t="shared" si="20"/>
        <v>154.06694473667318</v>
      </c>
      <c r="AH37">
        <f t="shared" si="21"/>
        <v>10.341771737209392</v>
      </c>
      <c r="AI37">
        <f t="shared" si="22"/>
        <v>78.288980682809353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54192.03537463439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1689900242</v>
      </c>
      <c r="AT37">
        <v>399.976</v>
      </c>
      <c r="AU37">
        <v>399.35199999999998</v>
      </c>
      <c r="AV37">
        <v>10.972099999999999</v>
      </c>
      <c r="AW37">
        <v>9.0410199999999996</v>
      </c>
      <c r="AX37">
        <v>405.00299999999999</v>
      </c>
      <c r="AY37">
        <v>11.1877</v>
      </c>
      <c r="AZ37">
        <v>600.1</v>
      </c>
      <c r="BA37">
        <v>99.822400000000002</v>
      </c>
      <c r="BB37">
        <v>4.5955700000000002E-2</v>
      </c>
      <c r="BC37">
        <v>17.974299999999999</v>
      </c>
      <c r="BD37">
        <v>16.995200000000001</v>
      </c>
      <c r="BE37">
        <v>999.9</v>
      </c>
      <c r="BF37">
        <v>0</v>
      </c>
      <c r="BG37">
        <v>0</v>
      </c>
      <c r="BH37">
        <v>9956.25</v>
      </c>
      <c r="BI37">
        <v>0</v>
      </c>
      <c r="BJ37">
        <v>44.418900000000001</v>
      </c>
      <c r="BK37">
        <v>0.62347399999999997</v>
      </c>
      <c r="BL37">
        <v>404.41300000000001</v>
      </c>
      <c r="BM37">
        <v>402.99599999999998</v>
      </c>
      <c r="BN37">
        <v>1.93109</v>
      </c>
      <c r="BO37">
        <v>399.35199999999998</v>
      </c>
      <c r="BP37">
        <v>9.0410199999999996</v>
      </c>
      <c r="BQ37">
        <v>1.0952599999999999</v>
      </c>
      <c r="BR37">
        <v>0.90249699999999999</v>
      </c>
      <c r="BS37">
        <v>8.2492800000000006</v>
      </c>
      <c r="BT37">
        <v>5.4306099999999997</v>
      </c>
      <c r="BU37">
        <v>0</v>
      </c>
      <c r="BV37">
        <v>0</v>
      </c>
      <c r="BW37">
        <v>0</v>
      </c>
      <c r="BX37">
        <v>0</v>
      </c>
      <c r="BY37">
        <v>2.68</v>
      </c>
      <c r="BZ37">
        <v>0</v>
      </c>
      <c r="CA37">
        <v>304.83999999999997</v>
      </c>
      <c r="CB37">
        <v>-5.01</v>
      </c>
      <c r="CC37">
        <v>33.186999999999998</v>
      </c>
      <c r="CD37">
        <v>38.311999999999998</v>
      </c>
      <c r="CE37">
        <v>36.375</v>
      </c>
      <c r="CF37">
        <v>36.75</v>
      </c>
      <c r="CG37">
        <v>33.686999999999998</v>
      </c>
      <c r="CH37">
        <v>0</v>
      </c>
      <c r="CI37">
        <v>0</v>
      </c>
      <c r="CJ37">
        <v>0</v>
      </c>
      <c r="CK37">
        <v>1689900247</v>
      </c>
      <c r="CL37">
        <v>0</v>
      </c>
      <c r="CM37">
        <v>1689898968.0999999</v>
      </c>
      <c r="CN37" t="s">
        <v>354</v>
      </c>
      <c r="CO37">
        <v>1689898961.0999999</v>
      </c>
      <c r="CP37">
        <v>1689898968.0999999</v>
      </c>
      <c r="CQ37">
        <v>47</v>
      </c>
      <c r="CR37">
        <v>5.7000000000000002E-2</v>
      </c>
      <c r="CS37">
        <v>2E-3</v>
      </c>
      <c r="CT37">
        <v>-5.03</v>
      </c>
      <c r="CU37">
        <v>-0.216</v>
      </c>
      <c r="CV37">
        <v>422</v>
      </c>
      <c r="CW37">
        <v>9</v>
      </c>
      <c r="CX37">
        <v>0.17</v>
      </c>
      <c r="CY37">
        <v>0.02</v>
      </c>
      <c r="CZ37">
        <v>-1.42201597077466</v>
      </c>
      <c r="DA37">
        <v>-0.254382743413479</v>
      </c>
      <c r="DB37">
        <v>6.1347298586878603E-2</v>
      </c>
      <c r="DC37">
        <v>1</v>
      </c>
      <c r="DD37">
        <v>399.47280952380999</v>
      </c>
      <c r="DE37">
        <v>-0.48911688311694801</v>
      </c>
      <c r="DF37">
        <v>8.2970229341107399E-2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3.1619000000000002</v>
      </c>
      <c r="DP37">
        <v>2.77739</v>
      </c>
      <c r="DQ37">
        <v>9.6021499999999996E-2</v>
      </c>
      <c r="DR37">
        <v>9.5323000000000005E-2</v>
      </c>
      <c r="DS37">
        <v>6.90804E-2</v>
      </c>
      <c r="DT37">
        <v>5.9089900000000001E-2</v>
      </c>
      <c r="DU37">
        <v>29002.7</v>
      </c>
      <c r="DV37">
        <v>30229.1</v>
      </c>
      <c r="DW37">
        <v>29780.7</v>
      </c>
      <c r="DX37">
        <v>31123.9</v>
      </c>
      <c r="DY37">
        <v>36313.199999999997</v>
      </c>
      <c r="DZ37">
        <v>38338.300000000003</v>
      </c>
      <c r="EA37">
        <v>40850.9</v>
      </c>
      <c r="EB37">
        <v>43110.1</v>
      </c>
      <c r="EC37">
        <v>2.3336000000000001</v>
      </c>
      <c r="ED37">
        <v>2.0322</v>
      </c>
      <c r="EE37">
        <v>9.6336000000000005E-2</v>
      </c>
      <c r="EF37">
        <v>0</v>
      </c>
      <c r="EG37">
        <v>15.391400000000001</v>
      </c>
      <c r="EH37">
        <v>999.9</v>
      </c>
      <c r="EI37">
        <v>47.369</v>
      </c>
      <c r="EJ37">
        <v>19.736999999999998</v>
      </c>
      <c r="EK37">
        <v>10.9552</v>
      </c>
      <c r="EL37">
        <v>61.393500000000003</v>
      </c>
      <c r="EM37">
        <v>23.313300000000002</v>
      </c>
      <c r="EN37">
        <v>1</v>
      </c>
      <c r="EO37">
        <v>-0.63652699999999995</v>
      </c>
      <c r="EP37">
        <v>0.213314</v>
      </c>
      <c r="EQ37">
        <v>20.302199999999999</v>
      </c>
      <c r="ER37">
        <v>5.2421499999999996</v>
      </c>
      <c r="ES37">
        <v>11.8302</v>
      </c>
      <c r="ET37">
        <v>4.9827500000000002</v>
      </c>
      <c r="EU37">
        <v>3.2989999999999999</v>
      </c>
      <c r="EV37">
        <v>5280.3</v>
      </c>
      <c r="EW37">
        <v>191.9</v>
      </c>
      <c r="EX37">
        <v>9999</v>
      </c>
      <c r="EY37">
        <v>77.5</v>
      </c>
      <c r="EZ37">
        <v>1.8731800000000001</v>
      </c>
      <c r="FA37">
        <v>1.8789</v>
      </c>
      <c r="FB37">
        <v>1.8791599999999999</v>
      </c>
      <c r="FC37">
        <v>1.87974</v>
      </c>
      <c r="FD37">
        <v>1.87744</v>
      </c>
      <c r="FE37">
        <v>1.8768199999999999</v>
      </c>
      <c r="FF37">
        <v>1.8772899999999999</v>
      </c>
      <c r="FG37">
        <v>1.8748499999999999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-5.0270000000000001</v>
      </c>
      <c r="FV37">
        <v>-0.21560000000000001</v>
      </c>
      <c r="FW37">
        <v>-5.0289874483333099</v>
      </c>
      <c r="FX37">
        <v>1.4527828764109799E-4</v>
      </c>
      <c r="FY37">
        <v>-4.3579519040863002E-7</v>
      </c>
      <c r="FZ37">
        <v>2.0799061152897499E-10</v>
      </c>
      <c r="GA37">
        <v>-0.215582999999999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21.3</v>
      </c>
      <c r="GJ37">
        <v>21.2</v>
      </c>
      <c r="GK37">
        <v>1.02661</v>
      </c>
      <c r="GL37">
        <v>2.50366</v>
      </c>
      <c r="GM37">
        <v>1.54541</v>
      </c>
      <c r="GN37">
        <v>2.3034699999999999</v>
      </c>
      <c r="GO37">
        <v>1.5979000000000001</v>
      </c>
      <c r="GP37">
        <v>2.3986800000000001</v>
      </c>
      <c r="GQ37">
        <v>23.515699999999999</v>
      </c>
      <c r="GR37">
        <v>15.734400000000001</v>
      </c>
      <c r="GS37">
        <v>18</v>
      </c>
      <c r="GT37">
        <v>625.577</v>
      </c>
      <c r="GU37">
        <v>411.16899999999998</v>
      </c>
      <c r="GV37">
        <v>17.0883</v>
      </c>
      <c r="GW37">
        <v>18.184699999999999</v>
      </c>
      <c r="GX37">
        <v>30</v>
      </c>
      <c r="GY37">
        <v>18.333600000000001</v>
      </c>
      <c r="GZ37">
        <v>18.310700000000001</v>
      </c>
      <c r="HA37">
        <v>20.604800000000001</v>
      </c>
      <c r="HB37">
        <v>20</v>
      </c>
      <c r="HC37">
        <v>-30</v>
      </c>
      <c r="HD37">
        <v>17.091799999999999</v>
      </c>
      <c r="HE37">
        <v>399.51400000000001</v>
      </c>
      <c r="HF37">
        <v>0</v>
      </c>
      <c r="HG37">
        <v>101.35899999999999</v>
      </c>
      <c r="HH37">
        <v>99.977000000000004</v>
      </c>
    </row>
    <row r="38" spans="1:216" x14ac:dyDescent="0.2">
      <c r="A38">
        <v>20</v>
      </c>
      <c r="B38">
        <v>1689900363</v>
      </c>
      <c r="C38">
        <v>1219.9000000953699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1689900363</v>
      </c>
      <c r="M38">
        <f t="shared" si="0"/>
        <v>2.1476390885257855E-3</v>
      </c>
      <c r="N38">
        <f t="shared" si="1"/>
        <v>2.1476390885257857</v>
      </c>
      <c r="O38">
        <f t="shared" si="2"/>
        <v>9.6522819575199392</v>
      </c>
      <c r="P38">
        <f t="shared" si="3"/>
        <v>399.23599999999999</v>
      </c>
      <c r="Q38">
        <f t="shared" si="4"/>
        <v>334.97067552228538</v>
      </c>
      <c r="R38">
        <f t="shared" si="5"/>
        <v>33.454398351136227</v>
      </c>
      <c r="S38">
        <f t="shared" si="6"/>
        <v>39.872744559771597</v>
      </c>
      <c r="T38">
        <f t="shared" si="7"/>
        <v>0.27137086229420487</v>
      </c>
      <c r="U38">
        <f t="shared" si="8"/>
        <v>2.9253942611358728</v>
      </c>
      <c r="V38">
        <f t="shared" si="9"/>
        <v>0.25812113822322152</v>
      </c>
      <c r="W38">
        <f t="shared" si="10"/>
        <v>0.16246222235825772</v>
      </c>
      <c r="X38">
        <f t="shared" si="11"/>
        <v>297.70403399999998</v>
      </c>
      <c r="Y38">
        <f t="shared" si="12"/>
        <v>17.796106860950768</v>
      </c>
      <c r="Z38">
        <f t="shared" si="13"/>
        <v>16.918600000000001</v>
      </c>
      <c r="AA38">
        <f t="shared" si="14"/>
        <v>1.9345521241422206</v>
      </c>
      <c r="AB38">
        <f t="shared" si="15"/>
        <v>58.921993268477621</v>
      </c>
      <c r="AC38">
        <f t="shared" si="16"/>
        <v>1.1162762525036998</v>
      </c>
      <c r="AD38">
        <f t="shared" si="17"/>
        <v>1.8944984556401467</v>
      </c>
      <c r="AE38">
        <f t="shared" si="18"/>
        <v>0.81827587163852078</v>
      </c>
      <c r="AF38">
        <f t="shared" si="19"/>
        <v>-94.710883803987144</v>
      </c>
      <c r="AG38">
        <f t="shared" si="20"/>
        <v>-51.966715356395163</v>
      </c>
      <c r="AH38">
        <f t="shared" si="21"/>
        <v>-3.4541393646322729</v>
      </c>
      <c r="AI38">
        <f t="shared" si="22"/>
        <v>147.5722954749854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54649.876046168509</v>
      </c>
      <c r="AO38">
        <f t="shared" si="26"/>
        <v>1800.02</v>
      </c>
      <c r="AP38">
        <f t="shared" si="27"/>
        <v>1517.4161999999999</v>
      </c>
      <c r="AQ38">
        <f t="shared" si="28"/>
        <v>0.84299963333740735</v>
      </c>
      <c r="AR38">
        <f t="shared" si="29"/>
        <v>0.1653892923411962</v>
      </c>
      <c r="AS38">
        <v>1689900363</v>
      </c>
      <c r="AT38">
        <v>399.23599999999999</v>
      </c>
      <c r="AU38">
        <v>409.74299999999999</v>
      </c>
      <c r="AV38">
        <v>11.177</v>
      </c>
      <c r="AW38">
        <v>9.0539100000000001</v>
      </c>
      <c r="AX38">
        <v>404.26400000000001</v>
      </c>
      <c r="AY38">
        <v>11.3925</v>
      </c>
      <c r="AZ38">
        <v>600.154</v>
      </c>
      <c r="BA38">
        <v>99.825699999999998</v>
      </c>
      <c r="BB38">
        <v>4.6918099999999997E-2</v>
      </c>
      <c r="BC38">
        <v>16.589099999999998</v>
      </c>
      <c r="BD38">
        <v>16.918600000000001</v>
      </c>
      <c r="BE38">
        <v>999.9</v>
      </c>
      <c r="BF38">
        <v>0</v>
      </c>
      <c r="BG38">
        <v>0</v>
      </c>
      <c r="BH38">
        <v>9993.75</v>
      </c>
      <c r="BI38">
        <v>0</v>
      </c>
      <c r="BJ38">
        <v>46.839599999999997</v>
      </c>
      <c r="BK38">
        <v>-10.5062</v>
      </c>
      <c r="BL38">
        <v>403.74900000000002</v>
      </c>
      <c r="BM38">
        <v>413.48599999999999</v>
      </c>
      <c r="BN38">
        <v>2.1230600000000002</v>
      </c>
      <c r="BO38">
        <v>409.74299999999999</v>
      </c>
      <c r="BP38">
        <v>9.0539100000000001</v>
      </c>
      <c r="BQ38">
        <v>1.11575</v>
      </c>
      <c r="BR38">
        <v>0.90381199999999995</v>
      </c>
      <c r="BS38">
        <v>8.5224799999999998</v>
      </c>
      <c r="BT38">
        <v>5.4515900000000004</v>
      </c>
      <c r="BU38">
        <v>1800.02</v>
      </c>
      <c r="BV38">
        <v>0.90001200000000003</v>
      </c>
      <c r="BW38">
        <v>9.9987599999999996E-2</v>
      </c>
      <c r="BX38">
        <v>0</v>
      </c>
      <c r="BY38">
        <v>2.7785000000000002</v>
      </c>
      <c r="BZ38">
        <v>0</v>
      </c>
      <c r="CA38">
        <v>13044.1</v>
      </c>
      <c r="CB38">
        <v>17199.8</v>
      </c>
      <c r="CC38">
        <v>34.811999999999998</v>
      </c>
      <c r="CD38">
        <v>37.936999999999998</v>
      </c>
      <c r="CE38">
        <v>36.436999999999998</v>
      </c>
      <c r="CF38">
        <v>36.561999999999998</v>
      </c>
      <c r="CG38">
        <v>34.311999999999998</v>
      </c>
      <c r="CH38">
        <v>1620.04</v>
      </c>
      <c r="CI38">
        <v>179.98</v>
      </c>
      <c r="CJ38">
        <v>0</v>
      </c>
      <c r="CK38">
        <v>1689900368.4000001</v>
      </c>
      <c r="CL38">
        <v>0</v>
      </c>
      <c r="CM38">
        <v>1689898968.0999999</v>
      </c>
      <c r="CN38" t="s">
        <v>354</v>
      </c>
      <c r="CO38">
        <v>1689898961.0999999</v>
      </c>
      <c r="CP38">
        <v>1689898968.0999999</v>
      </c>
      <c r="CQ38">
        <v>47</v>
      </c>
      <c r="CR38">
        <v>5.7000000000000002E-2</v>
      </c>
      <c r="CS38">
        <v>2E-3</v>
      </c>
      <c r="CT38">
        <v>-5.03</v>
      </c>
      <c r="CU38">
        <v>-0.216</v>
      </c>
      <c r="CV38">
        <v>422</v>
      </c>
      <c r="CW38">
        <v>9</v>
      </c>
      <c r="CX38">
        <v>0.17</v>
      </c>
      <c r="CY38">
        <v>0.02</v>
      </c>
      <c r="CZ38">
        <v>8.9554718675801492</v>
      </c>
      <c r="DA38">
        <v>3.45050949537245</v>
      </c>
      <c r="DB38">
        <v>0.34954291021033801</v>
      </c>
      <c r="DC38">
        <v>0</v>
      </c>
      <c r="DD38">
        <v>409.19409999999999</v>
      </c>
      <c r="DE38">
        <v>3.1993984962417499</v>
      </c>
      <c r="DF38">
        <v>0.30972195595404201</v>
      </c>
      <c r="DG38">
        <v>-1</v>
      </c>
      <c r="DH38">
        <v>1800.0405000000001</v>
      </c>
      <c r="DI38">
        <v>-0.20188891485345301</v>
      </c>
      <c r="DJ38">
        <v>0.13581145018004201</v>
      </c>
      <c r="DK38">
        <v>1</v>
      </c>
      <c r="DL38">
        <v>1</v>
      </c>
      <c r="DM38">
        <v>2</v>
      </c>
      <c r="DN38" t="s">
        <v>397</v>
      </c>
      <c r="DO38">
        <v>3.1618499999999998</v>
      </c>
      <c r="DP38">
        <v>2.77867</v>
      </c>
      <c r="DQ38">
        <v>9.5877799999999999E-2</v>
      </c>
      <c r="DR38">
        <v>9.7180600000000006E-2</v>
      </c>
      <c r="DS38">
        <v>7.0048399999999997E-2</v>
      </c>
      <c r="DT38">
        <v>5.9148699999999999E-2</v>
      </c>
      <c r="DU38">
        <v>29002.6</v>
      </c>
      <c r="DV38">
        <v>30161.1</v>
      </c>
      <c r="DW38">
        <v>29776.9</v>
      </c>
      <c r="DX38">
        <v>31118.799999999999</v>
      </c>
      <c r="DY38">
        <v>36269.800000000003</v>
      </c>
      <c r="DZ38">
        <v>38331.300000000003</v>
      </c>
      <c r="EA38">
        <v>40845.4</v>
      </c>
      <c r="EB38">
        <v>43104.5</v>
      </c>
      <c r="EC38">
        <v>2.3328000000000002</v>
      </c>
      <c r="ED38">
        <v>2.0281699999999998</v>
      </c>
      <c r="EE38">
        <v>0.12286</v>
      </c>
      <c r="EF38">
        <v>0</v>
      </c>
      <c r="EG38">
        <v>14.8721</v>
      </c>
      <c r="EH38">
        <v>999.9</v>
      </c>
      <c r="EI38">
        <v>47.393000000000001</v>
      </c>
      <c r="EJ38">
        <v>19.757000000000001</v>
      </c>
      <c r="EK38">
        <v>10.9734</v>
      </c>
      <c r="EL38">
        <v>61.773499999999999</v>
      </c>
      <c r="EM38">
        <v>23.205100000000002</v>
      </c>
      <c r="EN38">
        <v>1</v>
      </c>
      <c r="EO38">
        <v>-0.62775899999999996</v>
      </c>
      <c r="EP38">
        <v>0.95415300000000003</v>
      </c>
      <c r="EQ38">
        <v>20.285399999999999</v>
      </c>
      <c r="ER38">
        <v>5.242</v>
      </c>
      <c r="ES38">
        <v>11.8268</v>
      </c>
      <c r="ET38">
        <v>4.9829999999999997</v>
      </c>
      <c r="EU38">
        <v>3.2989999999999999</v>
      </c>
      <c r="EV38">
        <v>5283</v>
      </c>
      <c r="EW38">
        <v>191.9</v>
      </c>
      <c r="EX38">
        <v>9999</v>
      </c>
      <c r="EY38">
        <v>77.5</v>
      </c>
      <c r="EZ38">
        <v>1.8731800000000001</v>
      </c>
      <c r="FA38">
        <v>1.8789</v>
      </c>
      <c r="FB38">
        <v>1.87913</v>
      </c>
      <c r="FC38">
        <v>1.8797299999999999</v>
      </c>
      <c r="FD38">
        <v>1.87744</v>
      </c>
      <c r="FE38">
        <v>1.87679</v>
      </c>
      <c r="FF38">
        <v>1.8772899999999999</v>
      </c>
      <c r="FG38">
        <v>1.8748499999999999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-5.0279999999999996</v>
      </c>
      <c r="FV38">
        <v>-0.2155</v>
      </c>
      <c r="FW38">
        <v>-5.0289874483333099</v>
      </c>
      <c r="FX38">
        <v>1.4527828764109799E-4</v>
      </c>
      <c r="FY38">
        <v>-4.3579519040863002E-7</v>
      </c>
      <c r="FZ38">
        <v>2.0799061152897499E-10</v>
      </c>
      <c r="GA38">
        <v>-0.215582999999999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23.4</v>
      </c>
      <c r="GJ38">
        <v>23.2</v>
      </c>
      <c r="GK38">
        <v>1.0485800000000001</v>
      </c>
      <c r="GL38">
        <v>2.5061</v>
      </c>
      <c r="GM38">
        <v>1.54541</v>
      </c>
      <c r="GN38">
        <v>2.3034699999999999</v>
      </c>
      <c r="GO38">
        <v>1.5979000000000001</v>
      </c>
      <c r="GP38">
        <v>2.3864700000000001</v>
      </c>
      <c r="GQ38">
        <v>23.617000000000001</v>
      </c>
      <c r="GR38">
        <v>15.6381</v>
      </c>
      <c r="GS38">
        <v>18</v>
      </c>
      <c r="GT38">
        <v>625.86300000000006</v>
      </c>
      <c r="GU38">
        <v>409.404</v>
      </c>
      <c r="GV38">
        <v>15.456899999999999</v>
      </c>
      <c r="GW38">
        <v>18.408799999999999</v>
      </c>
      <c r="GX38">
        <v>30.0016</v>
      </c>
      <c r="GY38">
        <v>18.398099999999999</v>
      </c>
      <c r="GZ38">
        <v>18.3672</v>
      </c>
      <c r="HA38">
        <v>21.058499999999999</v>
      </c>
      <c r="HB38">
        <v>20</v>
      </c>
      <c r="HC38">
        <v>-30</v>
      </c>
      <c r="HD38">
        <v>15.5014</v>
      </c>
      <c r="HE38">
        <v>410.28</v>
      </c>
      <c r="HF38">
        <v>0</v>
      </c>
      <c r="HG38">
        <v>101.346</v>
      </c>
      <c r="HH38">
        <v>99.962599999999995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2023-07-20T16:47:22Z</dcterms:created>
  <dcterms:modified xsi:type="dcterms:W3CDTF">2023-07-21T04:47:47Z</dcterms:modified>
</cp:coreProperties>
</file>