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5A967324-248E-9746-AB86-8FAEFE93257F}" xr6:coauthVersionLast="47" xr6:coauthVersionMax="47" xr10:uidLastSave="{00000000-0000-0000-0000-000000000000}"/>
  <bookViews>
    <workbookView xWindow="240" yWindow="760" windowWidth="19000" windowHeight="14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X38" i="1"/>
  <c r="U38" i="1"/>
  <c r="S38" i="1"/>
  <c r="AR37" i="1"/>
  <c r="X37" i="1" s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N35" i="1" s="1"/>
  <c r="M35" i="1" s="1"/>
  <c r="AM35" i="1"/>
  <c r="AD35" i="1"/>
  <c r="AC35" i="1"/>
  <c r="U35" i="1"/>
  <c r="AR34" i="1"/>
  <c r="AQ34" i="1"/>
  <c r="AO34" i="1"/>
  <c r="AP34" i="1" s="1"/>
  <c r="AN34" i="1"/>
  <c r="AL34" i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O33" i="1"/>
  <c r="AR32" i="1"/>
  <c r="AQ32" i="1"/>
  <c r="AO32" i="1"/>
  <c r="AP32" i="1" s="1"/>
  <c r="AN32" i="1"/>
  <c r="AM32" i="1"/>
  <c r="AL32" i="1"/>
  <c r="N32" i="1" s="1"/>
  <c r="M32" i="1" s="1"/>
  <c r="AF32" i="1" s="1"/>
  <c r="AD32" i="1"/>
  <c r="AC32" i="1"/>
  <c r="AB32" i="1" s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AD30" i="1"/>
  <c r="AC30" i="1"/>
  <c r="AB30" i="1"/>
  <c r="U30" i="1"/>
  <c r="S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O29" i="1"/>
  <c r="N29" i="1"/>
  <c r="M29" i="1" s="1"/>
  <c r="AF29" i="1" s="1"/>
  <c r="AR28" i="1"/>
  <c r="AQ28" i="1"/>
  <c r="AO28" i="1"/>
  <c r="AP28" i="1" s="1"/>
  <c r="AN28" i="1"/>
  <c r="AM28" i="1"/>
  <c r="AL28" i="1"/>
  <c r="N28" i="1" s="1"/>
  <c r="M28" i="1" s="1"/>
  <c r="AF28" i="1"/>
  <c r="AD28" i="1"/>
  <c r="AC28" i="1"/>
  <c r="AB28" i="1" s="1"/>
  <c r="X28" i="1"/>
  <c r="U28" i="1"/>
  <c r="S28" i="1"/>
  <c r="P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/>
  <c r="AD26" i="1"/>
  <c r="AC26" i="1"/>
  <c r="AB26" i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M24" i="1"/>
  <c r="AL24" i="1"/>
  <c r="N24" i="1" s="1"/>
  <c r="M24" i="1" s="1"/>
  <c r="AF24" i="1" s="1"/>
  <c r="AD24" i="1"/>
  <c r="AC24" i="1"/>
  <c r="AB24" i="1" s="1"/>
  <c r="X24" i="1"/>
  <c r="U24" i="1"/>
  <c r="S24" i="1"/>
  <c r="P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N23" i="1"/>
  <c r="M23" i="1" s="1"/>
  <c r="AR22" i="1"/>
  <c r="AQ22" i="1"/>
  <c r="AO22" i="1"/>
  <c r="AP22" i="1" s="1"/>
  <c r="AN22" i="1"/>
  <c r="AL22" i="1"/>
  <c r="AD22" i="1"/>
  <c r="AC22" i="1"/>
  <c r="AB22" i="1"/>
  <c r="U22" i="1"/>
  <c r="S22" i="1"/>
  <c r="AR21" i="1"/>
  <c r="AQ21" i="1"/>
  <c r="AO21" i="1"/>
  <c r="AN21" i="1"/>
  <c r="AM21" i="1"/>
  <c r="AL21" i="1"/>
  <c r="P21" i="1" s="1"/>
  <c r="AD21" i="1"/>
  <c r="AC21" i="1"/>
  <c r="AB21" i="1" s="1"/>
  <c r="U21" i="1"/>
  <c r="S21" i="1"/>
  <c r="O21" i="1"/>
  <c r="N21" i="1"/>
  <c r="M21" i="1"/>
  <c r="AF21" i="1" s="1"/>
  <c r="AR20" i="1"/>
  <c r="AQ20" i="1"/>
  <c r="AO20" i="1"/>
  <c r="AP20" i="1" s="1"/>
  <c r="AN20" i="1"/>
  <c r="AM20" i="1"/>
  <c r="AL20" i="1"/>
  <c r="N20" i="1" s="1"/>
  <c r="M20" i="1" s="1"/>
  <c r="AD20" i="1"/>
  <c r="AC20" i="1"/>
  <c r="AB20" i="1" s="1"/>
  <c r="X20" i="1"/>
  <c r="U20" i="1"/>
  <c r="S20" i="1"/>
  <c r="P20" i="1"/>
  <c r="O20" i="1"/>
  <c r="AR19" i="1"/>
  <c r="AQ19" i="1"/>
  <c r="AO19" i="1"/>
  <c r="AP19" i="1" s="1"/>
  <c r="AN19" i="1"/>
  <c r="AL19" i="1" s="1"/>
  <c r="AM19" i="1"/>
  <c r="AD19" i="1"/>
  <c r="AC19" i="1"/>
  <c r="U19" i="1"/>
  <c r="AF23" i="1" l="1"/>
  <c r="AF35" i="1"/>
  <c r="AM26" i="1"/>
  <c r="P26" i="1"/>
  <c r="O26" i="1"/>
  <c r="N26" i="1"/>
  <c r="M26" i="1" s="1"/>
  <c r="S26" i="1"/>
  <c r="S19" i="1"/>
  <c r="P19" i="1"/>
  <c r="O19" i="1"/>
  <c r="P22" i="1"/>
  <c r="O22" i="1"/>
  <c r="N22" i="1"/>
  <c r="M22" i="1" s="1"/>
  <c r="AM22" i="1"/>
  <c r="S31" i="1"/>
  <c r="P31" i="1"/>
  <c r="O31" i="1"/>
  <c r="N19" i="1"/>
  <c r="M19" i="1" s="1"/>
  <c r="P25" i="1"/>
  <c r="O25" i="1"/>
  <c r="N25" i="1"/>
  <c r="M25" i="1" s="1"/>
  <c r="AM25" i="1"/>
  <c r="S25" i="1"/>
  <c r="S27" i="1"/>
  <c r="O27" i="1"/>
  <c r="P27" i="1"/>
  <c r="P30" i="1"/>
  <c r="O30" i="1"/>
  <c r="AM30" i="1"/>
  <c r="N30" i="1"/>
  <c r="M30" i="1" s="1"/>
  <c r="S35" i="1"/>
  <c r="O35" i="1"/>
  <c r="P35" i="1"/>
  <c r="Y28" i="1"/>
  <c r="Z28" i="1" s="1"/>
  <c r="V28" i="1" s="1"/>
  <c r="T28" i="1" s="1"/>
  <c r="W28" i="1" s="1"/>
  <c r="Q28" i="1" s="1"/>
  <c r="R28" i="1" s="1"/>
  <c r="X32" i="1"/>
  <c r="Y20" i="1"/>
  <c r="Z20" i="1" s="1"/>
  <c r="S23" i="1"/>
  <c r="P23" i="1"/>
  <c r="O23" i="1"/>
  <c r="N27" i="1"/>
  <c r="M27" i="1" s="1"/>
  <c r="P34" i="1"/>
  <c r="O34" i="1"/>
  <c r="N34" i="1"/>
  <c r="M34" i="1" s="1"/>
  <c r="AM34" i="1"/>
  <c r="AP36" i="1"/>
  <c r="X36" i="1"/>
  <c r="N31" i="1"/>
  <c r="M31" i="1" s="1"/>
  <c r="AB19" i="1"/>
  <c r="AF20" i="1"/>
  <c r="AP21" i="1"/>
  <c r="Y24" i="1"/>
  <c r="Z24" i="1" s="1"/>
  <c r="AM31" i="1"/>
  <c r="AB35" i="1"/>
  <c r="AF36" i="1"/>
  <c r="AM38" i="1"/>
  <c r="X19" i="1"/>
  <c r="X23" i="1"/>
  <c r="X27" i="1"/>
  <c r="X31" i="1"/>
  <c r="X35" i="1"/>
  <c r="N38" i="1"/>
  <c r="M38" i="1" s="1"/>
  <c r="AM37" i="1"/>
  <c r="O38" i="1"/>
  <c r="X22" i="1"/>
  <c r="X26" i="1"/>
  <c r="X30" i="1"/>
  <c r="N33" i="1"/>
  <c r="M33" i="1" s="1"/>
  <c r="X34" i="1"/>
  <c r="N37" i="1"/>
  <c r="M37" i="1" s="1"/>
  <c r="AM36" i="1"/>
  <c r="O37" i="1"/>
  <c r="X21" i="1"/>
  <c r="X25" i="1"/>
  <c r="X29" i="1"/>
  <c r="X33" i="1"/>
  <c r="AF22" i="1" l="1"/>
  <c r="AF26" i="1"/>
  <c r="Y19" i="1"/>
  <c r="Z19" i="1" s="1"/>
  <c r="Y34" i="1"/>
  <c r="Z34" i="1" s="1"/>
  <c r="V34" i="1" s="1"/>
  <c r="T34" i="1" s="1"/>
  <c r="W34" i="1" s="1"/>
  <c r="Q34" i="1" s="1"/>
  <c r="R34" i="1" s="1"/>
  <c r="AF27" i="1"/>
  <c r="AG28" i="1"/>
  <c r="AA28" i="1"/>
  <c r="AE28" i="1" s="1"/>
  <c r="AH28" i="1"/>
  <c r="AI28" i="1" s="1"/>
  <c r="AF34" i="1"/>
  <c r="Y33" i="1"/>
  <c r="Z33" i="1" s="1"/>
  <c r="V33" i="1" s="1"/>
  <c r="T33" i="1" s="1"/>
  <c r="W33" i="1" s="1"/>
  <c r="Q33" i="1" s="1"/>
  <c r="R33" i="1" s="1"/>
  <c r="AA24" i="1"/>
  <c r="AE24" i="1" s="1"/>
  <c r="AH24" i="1"/>
  <c r="AG24" i="1"/>
  <c r="AF37" i="1"/>
  <c r="V37" i="1"/>
  <c r="T37" i="1" s="1"/>
  <c r="W37" i="1" s="1"/>
  <c r="Q37" i="1" s="1"/>
  <c r="R37" i="1" s="1"/>
  <c r="AF33" i="1"/>
  <c r="V24" i="1"/>
  <c r="T24" i="1" s="1"/>
  <c r="W24" i="1" s="1"/>
  <c r="Q24" i="1" s="1"/>
  <c r="R24" i="1" s="1"/>
  <c r="Y23" i="1"/>
  <c r="Z23" i="1" s="1"/>
  <c r="Y37" i="1"/>
  <c r="Z37" i="1" s="1"/>
  <c r="AA20" i="1"/>
  <c r="AE20" i="1" s="1"/>
  <c r="AG20" i="1"/>
  <c r="AH20" i="1"/>
  <c r="AI20" i="1" s="1"/>
  <c r="Y29" i="1"/>
  <c r="Z29" i="1" s="1"/>
  <c r="Y22" i="1"/>
  <c r="Z22" i="1" s="1"/>
  <c r="Y36" i="1"/>
  <c r="Z36" i="1" s="1"/>
  <c r="AF30" i="1"/>
  <c r="AF25" i="1"/>
  <c r="AF38" i="1"/>
  <c r="Y30" i="1"/>
  <c r="Z30" i="1" s="1"/>
  <c r="V30" i="1" s="1"/>
  <c r="T30" i="1" s="1"/>
  <c r="W30" i="1" s="1"/>
  <c r="Q30" i="1" s="1"/>
  <c r="R30" i="1" s="1"/>
  <c r="Y35" i="1"/>
  <c r="Z35" i="1" s="1"/>
  <c r="Y25" i="1"/>
  <c r="Z25" i="1" s="1"/>
  <c r="Y31" i="1"/>
  <c r="Z31" i="1" s="1"/>
  <c r="V31" i="1" s="1"/>
  <c r="T31" i="1" s="1"/>
  <c r="W31" i="1" s="1"/>
  <c r="Q31" i="1" s="1"/>
  <c r="R31" i="1" s="1"/>
  <c r="Y32" i="1"/>
  <c r="Z32" i="1" s="1"/>
  <c r="Y21" i="1"/>
  <c r="Z21" i="1" s="1"/>
  <c r="Y26" i="1"/>
  <c r="Z26" i="1" s="1"/>
  <c r="V26" i="1" s="1"/>
  <c r="T26" i="1" s="1"/>
  <c r="W26" i="1" s="1"/>
  <c r="Q26" i="1" s="1"/>
  <c r="R26" i="1" s="1"/>
  <c r="Y27" i="1"/>
  <c r="Z27" i="1" s="1"/>
  <c r="AF31" i="1"/>
  <c r="Y38" i="1"/>
  <c r="Z38" i="1" s="1"/>
  <c r="V20" i="1"/>
  <c r="T20" i="1" s="1"/>
  <c r="W20" i="1" s="1"/>
  <c r="Q20" i="1" s="1"/>
  <c r="R20" i="1" s="1"/>
  <c r="AF19" i="1"/>
  <c r="AH38" i="1" l="1"/>
  <c r="AA38" i="1"/>
  <c r="AE38" i="1" s="1"/>
  <c r="AG38" i="1"/>
  <c r="AA19" i="1"/>
  <c r="AE19" i="1" s="1"/>
  <c r="AH19" i="1"/>
  <c r="AG19" i="1"/>
  <c r="AA32" i="1"/>
  <c r="AE32" i="1" s="1"/>
  <c r="AH32" i="1"/>
  <c r="AG32" i="1"/>
  <c r="V32" i="1"/>
  <c r="T32" i="1" s="1"/>
  <c r="W32" i="1" s="1"/>
  <c r="Q32" i="1" s="1"/>
  <c r="R32" i="1" s="1"/>
  <c r="AH34" i="1"/>
  <c r="AA34" i="1"/>
  <c r="AE34" i="1" s="1"/>
  <c r="AG34" i="1"/>
  <c r="AA27" i="1"/>
  <c r="AE27" i="1" s="1"/>
  <c r="AH27" i="1"/>
  <c r="AG27" i="1"/>
  <c r="AA31" i="1"/>
  <c r="AE31" i="1" s="1"/>
  <c r="AH31" i="1"/>
  <c r="AG31" i="1"/>
  <c r="V38" i="1"/>
  <c r="T38" i="1" s="1"/>
  <c r="W38" i="1" s="1"/>
  <c r="Q38" i="1" s="1"/>
  <c r="R38" i="1" s="1"/>
  <c r="AA23" i="1"/>
  <c r="AE23" i="1" s="1"/>
  <c r="AH23" i="1"/>
  <c r="V23" i="1"/>
  <c r="T23" i="1" s="1"/>
  <c r="W23" i="1" s="1"/>
  <c r="Q23" i="1" s="1"/>
  <c r="R23" i="1" s="1"/>
  <c r="AG23" i="1"/>
  <c r="AI24" i="1"/>
  <c r="AA35" i="1"/>
  <c r="AE35" i="1" s="1"/>
  <c r="AH35" i="1"/>
  <c r="AI35" i="1" s="1"/>
  <c r="AG35" i="1"/>
  <c r="V35" i="1"/>
  <c r="T35" i="1" s="1"/>
  <c r="W35" i="1" s="1"/>
  <c r="Q35" i="1" s="1"/>
  <c r="R35" i="1" s="1"/>
  <c r="AA37" i="1"/>
  <c r="AE37" i="1" s="1"/>
  <c r="AH37" i="1"/>
  <c r="AG37" i="1"/>
  <c r="AH22" i="1"/>
  <c r="AA22" i="1"/>
  <c r="AE22" i="1" s="1"/>
  <c r="AG22" i="1"/>
  <c r="V27" i="1"/>
  <c r="T27" i="1" s="1"/>
  <c r="W27" i="1" s="1"/>
  <c r="Q27" i="1" s="1"/>
  <c r="R27" i="1" s="1"/>
  <c r="V22" i="1"/>
  <c r="T22" i="1" s="1"/>
  <c r="W22" i="1" s="1"/>
  <c r="Q22" i="1" s="1"/>
  <c r="R22" i="1" s="1"/>
  <c r="AH26" i="1"/>
  <c r="AA26" i="1"/>
  <c r="AE26" i="1" s="1"/>
  <c r="AG26" i="1"/>
  <c r="AA21" i="1"/>
  <c r="AE21" i="1" s="1"/>
  <c r="AH21" i="1"/>
  <c r="AG21" i="1"/>
  <c r="V21" i="1"/>
  <c r="T21" i="1" s="1"/>
  <c r="W21" i="1" s="1"/>
  <c r="Q21" i="1" s="1"/>
  <c r="R21" i="1" s="1"/>
  <c r="AA36" i="1"/>
  <c r="AE36" i="1" s="1"/>
  <c r="AH36" i="1"/>
  <c r="AG36" i="1"/>
  <c r="V36" i="1"/>
  <c r="T36" i="1" s="1"/>
  <c r="W36" i="1" s="1"/>
  <c r="Q36" i="1" s="1"/>
  <c r="R36" i="1" s="1"/>
  <c r="AH30" i="1"/>
  <c r="AA30" i="1"/>
  <c r="AE30" i="1" s="1"/>
  <c r="AG30" i="1"/>
  <c r="V19" i="1"/>
  <c r="T19" i="1" s="1"/>
  <c r="W19" i="1" s="1"/>
  <c r="Q19" i="1" s="1"/>
  <c r="R19" i="1" s="1"/>
  <c r="AA25" i="1"/>
  <c r="AE25" i="1" s="1"/>
  <c r="AH25" i="1"/>
  <c r="AG25" i="1"/>
  <c r="V25" i="1"/>
  <c r="T25" i="1" s="1"/>
  <c r="W25" i="1" s="1"/>
  <c r="Q25" i="1" s="1"/>
  <c r="R25" i="1" s="1"/>
  <c r="AA29" i="1"/>
  <c r="AE29" i="1" s="1"/>
  <c r="AH29" i="1"/>
  <c r="AG29" i="1"/>
  <c r="V29" i="1"/>
  <c r="T29" i="1" s="1"/>
  <c r="W29" i="1" s="1"/>
  <c r="Q29" i="1" s="1"/>
  <c r="R29" i="1" s="1"/>
  <c r="AA33" i="1"/>
  <c r="AE33" i="1" s="1"/>
  <c r="AH33" i="1"/>
  <c r="AG33" i="1"/>
  <c r="AI32" i="1" l="1"/>
  <c r="AI37" i="1"/>
  <c r="AI25" i="1"/>
  <c r="AI19" i="1"/>
  <c r="AI26" i="1"/>
  <c r="AI33" i="1"/>
  <c r="AI23" i="1"/>
  <c r="AI34" i="1"/>
  <c r="AI21" i="1"/>
  <c r="AI27" i="1"/>
  <c r="AI36" i="1"/>
  <c r="AI29" i="1"/>
  <c r="AI31" i="1"/>
  <c r="AI30" i="1"/>
  <c r="AI22" i="1"/>
  <c r="AI38" i="1"/>
</calcChain>
</file>

<file path=xl/sharedStrings.xml><?xml version="1.0" encoding="utf-8"?>
<sst xmlns="http://schemas.openxmlformats.org/spreadsheetml/2006/main" count="1016" uniqueCount="397">
  <si>
    <t>File opened</t>
  </si>
  <si>
    <t>2023-07-20 11:44:11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</si>
  <si>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</si>
  <si>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</si>
  <si>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</si>
  <si>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</si>
  <si>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</si>
  <si>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</si>
  <si>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</si>
  <si>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</si>
  <si>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</si>
  <si>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</si>
  <si>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</si>
  <si>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{"tazero": "-0.061388", "h2obspan1": "1.00295", "flowbzero": "0.30054", "co2bspan2a": "0.304297", "co2bspanconc2": "299.3", "co2bspanconc1": "2491", "h2oaspan2": "0", "h2oaspan2a": "0.0719315", "h2obspanconc2": "0", "co2bspan2": "-0.0338567", "co2bspan2b": "0.301941", "h2obzero": "1.01733", "flowazero": "0.29276", "flowmeterzero": "1.00306", "h2oaspanconc2": "0", "h2oazero": "1.01368", "h2obspan2a": "0.0707451", "h2obspanconc1": "12.12", "co2aspan2a": "0.305485", "tbzero": "0.0309811", "co2aspan2": "-0.033707", "co2aspanconc2": "299.3", "h2oaspan1": "1.00972", "co2azero": "0.93247", "chamberpressurezero": "2.69073", "co2aspanconc1": "2491", "ssa_ref": "31724", "oxygen": "21", "h2obspan2b": "0.0709538", "co2bspan1": "1.00256", "h2oaspanconc1": "12.13", "co2aspan1": "1.00275", "ssb_ref": "35739", "co2aspan2b": "0.303179", "h2obspan2": "0", "co2bzero": "0.935154", "h2oaspan2b": "0.0726308"}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</si>
  <si>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</si>
  <si>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</si>
  <si>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</si>
  <si>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</si>
  <si>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</si>
  <si>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</si>
  <si>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</si>
  <si>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</si>
  <si>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</si>
  <si>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</si>
  <si>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</si>
  <si>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</si>
  <si>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</si>
  <si>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11:44:11</t>
  </si>
  <si>
    <t>Stability Definition:	CO2_r (Meas): Std&lt;0.75 Per=20	Qin (LeafQ): Per=20	A (GasEx): Std&lt;0.2 Per=20</t>
  </si>
  <si>
    <t>11:44:20</t>
  </si>
  <si>
    <t>Stability Definition:	CO2_r (Meas): Std&lt;0.75 Per=20	Qin (LeafQ): Std&lt;1 Per=20	A (GasEx): Std&lt;0.2 Per=20</t>
  </si>
  <si>
    <t>11:44:22</t>
  </si>
  <si>
    <t>Stability Definition:	CO2_r (Meas): Per=20	Qin (LeafQ): Std&lt;1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</si>
  <si>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</si>
  <si>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</si>
  <si>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</si>
  <si>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</si>
  <si>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</si>
  <si>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</si>
  <si>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</si>
  <si>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</si>
  <si>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</si>
  <si>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</si>
  <si>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</si>
  <si>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</si>
  <si>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</si>
  <si>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</si>
  <si>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</si>
  <si>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</si>
  <si>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</si>
  <si>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</si>
  <si>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</si>
  <si>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</si>
  <si>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</si>
  <si>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</si>
  <si>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</si>
  <si>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</si>
  <si>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</si>
  <si>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</si>
  <si>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</si>
  <si>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</si>
  <si>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</si>
  <si>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</si>
  <si>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</si>
  <si>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</si>
  <si>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</si>
  <si>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</si>
  <si>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</si>
  <si>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</si>
  <si>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</si>
  <si>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</si>
  <si>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</si>
  <si>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</si>
  <si>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</si>
  <si>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</si>
  <si>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</si>
  <si>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</si>
  <si>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</si>
  <si>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</si>
  <si>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</si>
  <si>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</si>
  <si>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</si>
  <si>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</si>
  <si>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</si>
  <si>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</si>
  <si>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</si>
  <si>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</si>
  <si>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</si>
  <si>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</si>
  <si>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</si>
  <si>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</si>
  <si>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0.695546 87.0346 371.943 606.482 851.802 1062.36 1284.86 1455.19</t>
  </si>
  <si>
    <t>Fs_true</t>
  </si>
  <si>
    <t>0.243234 103.577 403.818 600.87 802.751 1001.11 1204.49 1400.99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</si>
  <si>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</si>
  <si>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</si>
  <si>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</si>
  <si>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</si>
  <si>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</si>
  <si>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</si>
  <si>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</si>
  <si>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</si>
  <si>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</si>
  <si>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</si>
  <si>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</si>
  <si>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</si>
  <si>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</si>
  <si>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</si>
  <si>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</si>
  <si>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</si>
  <si>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</si>
  <si>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</si>
  <si>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</si>
  <si>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</si>
  <si>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</si>
  <si>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</si>
  <si>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</si>
  <si>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</si>
  <si>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</si>
  <si>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</si>
  <si>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</si>
  <si>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</si>
  <si>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</si>
  <si>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</si>
  <si>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</si>
  <si>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</si>
  <si>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</si>
  <si>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</si>
  <si>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</si>
  <si>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</si>
  <si>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</si>
  <si>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</si>
  <si>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</si>
  <si>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</si>
  <si>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</si>
  <si>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</si>
  <si>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</si>
  <si>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</si>
  <si>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</si>
  <si>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</si>
  <si>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</si>
  <si>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</si>
  <si>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</si>
  <si>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</si>
  <si>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</si>
  <si>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</si>
  <si>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</si>
  <si>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</si>
  <si>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</si>
  <si>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</si>
  <si>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</si>
  <si>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</si>
  <si>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</si>
  <si>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</si>
  <si>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</si>
  <si>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</si>
  <si>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</si>
  <si>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</si>
  <si>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</si>
  <si>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</si>
  <si>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</si>
  <si>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</si>
  <si>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</si>
  <si>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</si>
  <si>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</si>
  <si>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</si>
  <si>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</si>
  <si>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</si>
  <si>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</si>
  <si>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</si>
  <si>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</si>
  <si>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</si>
  <si>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</si>
  <si>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</si>
  <si>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</si>
  <si>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</si>
  <si>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</si>
  <si>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</si>
  <si>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</si>
  <si>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</si>
  <si>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</si>
  <si>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</si>
  <si>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</si>
  <si>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</si>
  <si>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</si>
  <si>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</si>
  <si>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</si>
  <si>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</si>
  <si>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</si>
  <si>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</si>
  <si>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</si>
  <si>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</si>
  <si>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</si>
  <si>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</si>
  <si>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</si>
  <si>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</si>
  <si>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</si>
  <si>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</si>
  <si>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</si>
  <si>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</si>
  <si>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</si>
  <si>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</si>
  <si>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</si>
  <si>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</si>
  <si>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</si>
  <si>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</si>
  <si>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</si>
  <si>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</si>
  <si>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</si>
  <si>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</si>
  <si>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</si>
  <si>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</si>
  <si>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</si>
  <si>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</si>
  <si>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</si>
  <si>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</si>
  <si>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</si>
  <si>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</si>
  <si>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</si>
  <si>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</si>
  <si>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</si>
  <si>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</si>
  <si>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</si>
  <si>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</si>
  <si>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</si>
  <si>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</si>
  <si>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</si>
  <si>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</si>
  <si>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</si>
  <si>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</si>
  <si>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</si>
  <si>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</si>
  <si>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</si>
  <si>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</si>
  <si>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</si>
  <si>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</si>
  <si>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</si>
  <si>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</si>
  <si>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</si>
  <si>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</si>
  <si>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</si>
  <si>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</si>
  <si>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</si>
  <si>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</si>
  <si>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</si>
  <si>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</si>
  <si>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</si>
  <si>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</si>
  <si>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</si>
  <si>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</si>
  <si>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</si>
  <si>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</si>
  <si>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</si>
  <si>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</si>
  <si>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</si>
  <si>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</si>
  <si>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</si>
  <si>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</si>
  <si>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</si>
  <si>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</si>
  <si>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</si>
  <si>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</si>
  <si>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</si>
  <si>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</si>
  <si>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</si>
  <si>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</si>
  <si>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</si>
  <si>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</si>
  <si>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</si>
  <si>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</si>
  <si>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</si>
  <si>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</si>
  <si>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</si>
  <si>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</si>
  <si>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</si>
  <si>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</si>
  <si>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</si>
  <si>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</si>
  <si>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</si>
  <si>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</si>
  <si>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</si>
  <si>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</si>
  <si>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</si>
  <si>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</si>
  <si>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</si>
  <si>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</si>
  <si>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</si>
  <si>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</si>
  <si>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</si>
  <si>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</si>
  <si>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</si>
  <si>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</si>
  <si>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</si>
  <si>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</si>
  <si>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</si>
  <si>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</si>
  <si>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</si>
  <si>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</si>
  <si>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</si>
  <si>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</si>
  <si>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</si>
  <si>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</si>
  <si>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</si>
  <si>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</si>
  <si>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</si>
  <si>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</si>
  <si>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</si>
  <si>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</si>
  <si>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</si>
  <si>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</si>
  <si>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</si>
  <si>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</si>
  <si>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</si>
  <si>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</si>
  <si>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</si>
  <si>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</si>
  <si>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</si>
  <si>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</si>
  <si>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</si>
  <si>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</si>
  <si>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</si>
  <si>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</si>
  <si>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</si>
  <si>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</si>
  <si>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</si>
  <si>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</si>
  <si>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</si>
  <si>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</si>
  <si>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</si>
  <si>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</si>
  <si>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</si>
  <si>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</si>
  <si>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</si>
  <si>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</si>
  <si>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</si>
  <si>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</si>
  <si>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</si>
  <si>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</si>
  <si>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</si>
  <si>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</si>
  <si>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</si>
  <si>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</si>
  <si>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</si>
  <si>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</si>
  <si>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</si>
  <si>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</si>
  <si>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20230720 11:58:27</t>
  </si>
  <si>
    <t>11:58:27</t>
  </si>
  <si>
    <t>none</t>
  </si>
  <si>
    <t>20230720</t>
  </si>
  <si>
    <t>kse</t>
  </si>
  <si>
    <t>unconfirmed</t>
  </si>
  <si>
    <t>BNL21861</t>
  </si>
  <si>
    <t>11:56:20</t>
  </si>
  <si>
    <t>2/2</t>
  </si>
  <si>
    <t>00000000</t>
  </si>
  <si>
    <t>iiiiiiii</t>
  </si>
  <si>
    <t>off</t>
  </si>
  <si>
    <t>20230720 11:59:28</t>
  </si>
  <si>
    <t>11:59:28</t>
  </si>
  <si>
    <t>20230720 12:00:29</t>
  </si>
  <si>
    <t>12:00:29</t>
  </si>
  <si>
    <t>20230720 12:01:30</t>
  </si>
  <si>
    <t>12:01:30</t>
  </si>
  <si>
    <t>20230720 12:02:31</t>
  </si>
  <si>
    <t>12:02:31</t>
  </si>
  <si>
    <t>20230720 12:03:32</t>
  </si>
  <si>
    <t>12:03:32</t>
  </si>
  <si>
    <t>20230720 12:04:33</t>
  </si>
  <si>
    <t>12:04:33</t>
  </si>
  <si>
    <t>20230720 12:05:34</t>
  </si>
  <si>
    <t>12:05:34</t>
  </si>
  <si>
    <t>20230720 12:06:36</t>
  </si>
  <si>
    <t>12:06:36</t>
  </si>
  <si>
    <t>20230720 12:07:37</t>
  </si>
  <si>
    <t>12:07:37</t>
  </si>
  <si>
    <t>20230720 12:08:38</t>
  </si>
  <si>
    <t>12:08:38</t>
  </si>
  <si>
    <t>20230720 12:09:39</t>
  </si>
  <si>
    <t>12:09:39</t>
  </si>
  <si>
    <t>20230720 12:10:40</t>
  </si>
  <si>
    <t>12:10:40</t>
  </si>
  <si>
    <t>20230720 12:11:41</t>
  </si>
  <si>
    <t>12:11:41</t>
  </si>
  <si>
    <t>20230720 12:12:42</t>
  </si>
  <si>
    <t>12:12:42</t>
  </si>
  <si>
    <t>20230720 12:13:43</t>
  </si>
  <si>
    <t>12:13:43</t>
  </si>
  <si>
    <t>20230720 12:14:44</t>
  </si>
  <si>
    <t>12:14:44</t>
  </si>
  <si>
    <t>20230720 12:15:45</t>
  </si>
  <si>
    <t>12:15:45</t>
  </si>
  <si>
    <t>20230720 12:16:46</t>
  </si>
  <si>
    <t>12:16:46</t>
  </si>
  <si>
    <t>20230720 12:19:12</t>
  </si>
  <si>
    <t>12:19:12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</si>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</sst>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5.673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1689883107.0999999</v>
      </c>
      <c r="C19">
        <v>0</v>
      </c>
      <c r="D19" t="s">
        <v>346</v>
      </c>
      <c r="E19" t="s">
        <v>347</v>
      </c>
      <c r="F19" t="s">
        <v>348</v>
      </c>
      <c r="G19" t="s">
        <v>396</v>
      </c>
      <c r="H19" t="s">
        <v>349</v>
      </c>
      <c r="I19" t="s">
        <v>350</v>
      </c>
      <c r="J19" t="s">
        <v>351</v>
      </c>
      <c r="K19" t="s">
        <v>352</v>
      </c>
      <c r="L19">
        <v>1689883107.0999999</v>
      </c>
      <c r="M19">
        <f t="shared" ref="M19:M38" si="0">(N19)/1000</f>
        <v>1.7118486543314213E-3</v>
      </c>
      <c r="N19">
        <f t="shared" ref="N19:N38" si="1">1000*AZ19*AL19*(AV19-AW19)/(100*$B$7*(1000-AL19*AV19))</f>
        <v>1.7118486543314213</v>
      </c>
      <c r="O19">
        <f t="shared" ref="O19:O38" si="2">AZ19*AL19*(AU19-AT19*(1000-AL19*AW19)/(1000-AL19*AV19))/(100*$B$7)</f>
        <v>13.414172594736359</v>
      </c>
      <c r="P19">
        <f t="shared" ref="P19:P38" si="3">AT19 - IF(AL19&gt;1, O19*$B$7*100/(AN19*BH19), 0)</f>
        <v>399.98</v>
      </c>
      <c r="Q19">
        <f t="shared" ref="Q19:Q38" si="4">((W19-M19/2)*P19-O19)/(W19+M19/2)</f>
        <v>273.47387281199821</v>
      </c>
      <c r="R19">
        <f t="shared" ref="R19:R38" si="5">Q19*(BA19+BB19)/1000</f>
        <v>27.369735292612145</v>
      </c>
      <c r="S19">
        <f t="shared" ref="S19:S38" si="6">(AT19 - IF(AL19&gt;1, O19*$B$7*100/(AN19*BH19), 0))*(BA19+BB19)/1000</f>
        <v>40.030685965620002</v>
      </c>
      <c r="T19">
        <f t="shared" ref="T19:T38" si="7">2/((1/V19-1/U19)+SIGN(V19)*SQRT((1/V19-1/U19)*(1/V19-1/U19) + 4*$C$7/(($C$7+1)*($C$7+1))*(2*1/V19*1/U19-1/U19*1/U19)))</f>
        <v>0.18205432656763174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2.9939793371593022</v>
      </c>
      <c r="V19">
        <f t="shared" ref="V19:V38" si="9">M19*(1000-(1000*0.61365*EXP(17.502*Z19/(240.97+Z19))/(BA19+BB19)+AV19)/2)/(1000*0.61365*EXP(17.502*Z19/(240.97+Z19))/(BA19+BB19)-AV19)</f>
        <v>0.17612036189254848</v>
      </c>
      <c r="W19">
        <f t="shared" ref="W19:W38" si="10">1/(($C$7+1)/(T19/1.6)+1/(U19/1.37)) + $C$7/(($C$7+1)/(T19/1.6) + $C$7/(U19/1.37))</f>
        <v>0.11059225713951831</v>
      </c>
      <c r="X19">
        <f t="shared" ref="X19:X38" si="11">(AO19*AR19)</f>
        <v>330.80394000000001</v>
      </c>
      <c r="Y19">
        <f t="shared" ref="Y19:Y38" si="12">(BC19+(X19+2*0.95*0.0000000567*(((BC19+$B$9)+273)^4-(BC19+273)^4)-44100*M19)/(1.84*29.3*U19+8*0.95*0.0000000567*(BC19+273)^3))</f>
        <v>18.473360709766702</v>
      </c>
      <c r="Z19">
        <f t="shared" ref="Z19:Z38" si="13">($C$9*BD19+$D$9*BE19+$E$9*Y19)</f>
        <v>17.008900000000001</v>
      </c>
      <c r="AA19">
        <f t="shared" ref="AA19:AA38" si="14">0.61365*EXP(17.502*Z19/(240.97+Z19))</f>
        <v>1.9456578288080717</v>
      </c>
      <c r="AB19">
        <f t="shared" ref="AB19:AB38" si="15">(AC19/AD19*100)</f>
        <v>50.801820455462853</v>
      </c>
      <c r="AC19">
        <f t="shared" ref="AC19:AC38" si="16">AV19*(BA19+BB19)/1000</f>
        <v>0.98714002228146014</v>
      </c>
      <c r="AD19">
        <f t="shared" ref="AD19:AD38" si="17">0.61365*EXP(17.502*BC19/(240.97+BC19))</f>
        <v>1.9431193871228887</v>
      </c>
      <c r="AE19">
        <f t="shared" ref="AE19:AE38" si="18">(AA19-AV19*(BA19+BB19)/1000)</f>
        <v>0.95851780652661156</v>
      </c>
      <c r="AF19">
        <f t="shared" ref="AF19:AF38" si="19">(-M19*44100)</f>
        <v>-75.492525656015673</v>
      </c>
      <c r="AG19">
        <f t="shared" ref="AG19:AG38" si="20">2*29.3*U19*0.92*(BC19-Z19)</f>
        <v>-3.3250751289138849</v>
      </c>
      <c r="AH19">
        <f t="shared" ref="AH19:AH38" si="21">2*0.95*0.0000000567*(((BC19+$B$9)+273)^4-(Z19+273)^4)</f>
        <v>-0.21649684709917916</v>
      </c>
      <c r="AI19">
        <f t="shared" ref="AI19:AI38" si="22">X19+AH19+AF19+AG19</f>
        <v>251.76984236797128</v>
      </c>
      <c r="AJ19">
        <v>4</v>
      </c>
      <c r="AK19">
        <v>1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54777.679219701109</v>
      </c>
      <c r="AO19">
        <f t="shared" ref="AO19:AO38" si="26">$B$13*BI19+$C$13*BJ19+$F$13*BU19*(1-BX19)</f>
        <v>2000.15</v>
      </c>
      <c r="AP19">
        <f t="shared" ref="AP19:AP38" si="27">AO19*AQ19</f>
        <v>1686.126</v>
      </c>
      <c r="AQ19">
        <f t="shared" ref="AQ19:AQ38" si="28">($B$13*$D$11+$C$13*$D$11+$F$13*((CH19+BZ19)/MAX(CH19+BZ19+CI19, 0.1)*$I$11+CI19/MAX(CH19+BZ19+CI19, 0.1)*$J$11))/($B$13+$C$13+$F$13)</f>
        <v>0.84299977501687373</v>
      </c>
      <c r="AR19">
        <f t="shared" ref="AR19:AR38" si="29">($B$13*$K$11+$C$13*$K$11+$F$13*((CH19+BZ19)/MAX(CH19+BZ19+CI19, 0.1)*$P$11+CI19/MAX(CH19+BZ19+CI19, 0.1)*$Q$11))/($B$13+$C$13+$F$13)</f>
        <v>0.16538956578256631</v>
      </c>
      <c r="AS19">
        <v>1689883107.0999999</v>
      </c>
      <c r="AT19">
        <v>399.98</v>
      </c>
      <c r="AU19">
        <v>413.31099999999998</v>
      </c>
      <c r="AV19">
        <v>9.8633400000000009</v>
      </c>
      <c r="AW19">
        <v>8.2606900000000003</v>
      </c>
      <c r="AX19">
        <v>404.459</v>
      </c>
      <c r="AY19">
        <v>10.116400000000001</v>
      </c>
      <c r="AZ19">
        <v>599.97699999999998</v>
      </c>
      <c r="BA19">
        <v>99.981700000000004</v>
      </c>
      <c r="BB19">
        <v>0.100019</v>
      </c>
      <c r="BC19">
        <v>16.988299999999999</v>
      </c>
      <c r="BD19">
        <v>17.008900000000001</v>
      </c>
      <c r="BE19">
        <v>999.9</v>
      </c>
      <c r="BF19">
        <v>0</v>
      </c>
      <c r="BG19">
        <v>0</v>
      </c>
      <c r="BH19">
        <v>10016.200000000001</v>
      </c>
      <c r="BI19">
        <v>0</v>
      </c>
      <c r="BJ19">
        <v>1.4182399999999999</v>
      </c>
      <c r="BK19">
        <v>-13.330500000000001</v>
      </c>
      <c r="BL19">
        <v>403.96499999999997</v>
      </c>
      <c r="BM19">
        <v>416.75400000000002</v>
      </c>
      <c r="BN19">
        <v>1.6026499999999999</v>
      </c>
      <c r="BO19">
        <v>413.31099999999998</v>
      </c>
      <c r="BP19">
        <v>8.2606900000000003</v>
      </c>
      <c r="BQ19">
        <v>0.98615399999999998</v>
      </c>
      <c r="BR19">
        <v>0.82591800000000004</v>
      </c>
      <c r="BS19">
        <v>6.7134</v>
      </c>
      <c r="BT19">
        <v>4.16073</v>
      </c>
      <c r="BU19">
        <v>2000.15</v>
      </c>
      <c r="BV19">
        <v>0.90000599999999997</v>
      </c>
      <c r="BW19">
        <v>9.9994200000000005E-2</v>
      </c>
      <c r="BX19">
        <v>0</v>
      </c>
      <c r="BY19">
        <v>2.1427999999999998</v>
      </c>
      <c r="BZ19">
        <v>0</v>
      </c>
      <c r="CA19">
        <v>13874.5</v>
      </c>
      <c r="CB19">
        <v>15440</v>
      </c>
      <c r="CC19">
        <v>36.125</v>
      </c>
      <c r="CD19">
        <v>38.5</v>
      </c>
      <c r="CE19">
        <v>37.375</v>
      </c>
      <c r="CF19">
        <v>36.311999999999998</v>
      </c>
      <c r="CG19">
        <v>35.375</v>
      </c>
      <c r="CH19">
        <v>1800.15</v>
      </c>
      <c r="CI19">
        <v>200</v>
      </c>
      <c r="CJ19">
        <v>0</v>
      </c>
      <c r="CK19">
        <v>1689883117.5999999</v>
      </c>
      <c r="CL19">
        <v>0</v>
      </c>
      <c r="CM19">
        <v>1689882980.0999999</v>
      </c>
      <c r="CN19" t="s">
        <v>353</v>
      </c>
      <c r="CO19">
        <v>1689882971.0999999</v>
      </c>
      <c r="CP19">
        <v>1689882980.0999999</v>
      </c>
      <c r="CQ19">
        <v>21</v>
      </c>
      <c r="CR19">
        <v>0.20200000000000001</v>
      </c>
      <c r="CS19">
        <v>-2E-3</v>
      </c>
      <c r="CT19">
        <v>-4.4779999999999998</v>
      </c>
      <c r="CU19">
        <v>-0.253</v>
      </c>
      <c r="CV19">
        <v>413</v>
      </c>
      <c r="CW19">
        <v>8</v>
      </c>
      <c r="CX19">
        <v>0.15</v>
      </c>
      <c r="CY19">
        <v>0.04</v>
      </c>
      <c r="CZ19">
        <v>12.6601419335025</v>
      </c>
      <c r="DA19">
        <v>-0.12611582435769</v>
      </c>
      <c r="DB19">
        <v>4.3500048960253099E-2</v>
      </c>
      <c r="DC19">
        <v>1</v>
      </c>
      <c r="DD19">
        <v>413.31135</v>
      </c>
      <c r="DE19">
        <v>-0.244917293233231</v>
      </c>
      <c r="DF19">
        <v>5.05472798476874E-2</v>
      </c>
      <c r="DG19">
        <v>-1</v>
      </c>
      <c r="DH19">
        <v>1999.9725000000001</v>
      </c>
      <c r="DI19">
        <v>0.41480554189654201</v>
      </c>
      <c r="DJ19">
        <v>0.11112492969627499</v>
      </c>
      <c r="DK19">
        <v>1</v>
      </c>
      <c r="DL19">
        <v>2</v>
      </c>
      <c r="DM19">
        <v>2</v>
      </c>
      <c r="DN19" t="s">
        <v>354</v>
      </c>
      <c r="DO19">
        <v>3.2442199999999999</v>
      </c>
      <c r="DP19">
        <v>2.8403499999999999</v>
      </c>
      <c r="DQ19">
        <v>9.8862000000000005E-2</v>
      </c>
      <c r="DR19">
        <v>0.10000299999999999</v>
      </c>
      <c r="DS19">
        <v>6.5393300000000001E-2</v>
      </c>
      <c r="DT19">
        <v>5.5245099999999998E-2</v>
      </c>
      <c r="DU19">
        <v>26574.1</v>
      </c>
      <c r="DV19">
        <v>27949</v>
      </c>
      <c r="DW19">
        <v>27571.599999999999</v>
      </c>
      <c r="DX19">
        <v>29117.7</v>
      </c>
      <c r="DY19">
        <v>33983.1</v>
      </c>
      <c r="DZ19">
        <v>36645.199999999997</v>
      </c>
      <c r="EA19">
        <v>36873.5</v>
      </c>
      <c r="EB19">
        <v>39479</v>
      </c>
      <c r="EC19">
        <v>2.3559700000000001</v>
      </c>
      <c r="ED19">
        <v>1.8588</v>
      </c>
      <c r="EE19">
        <v>0.110835</v>
      </c>
      <c r="EF19">
        <v>0</v>
      </c>
      <c r="EG19">
        <v>15.1633</v>
      </c>
      <c r="EH19">
        <v>999.9</v>
      </c>
      <c r="EI19">
        <v>47.832999999999998</v>
      </c>
      <c r="EJ19">
        <v>18.094999999999999</v>
      </c>
      <c r="EK19">
        <v>9.9687099999999997</v>
      </c>
      <c r="EL19">
        <v>62.452100000000002</v>
      </c>
      <c r="EM19">
        <v>36.334099999999999</v>
      </c>
      <c r="EN19">
        <v>1</v>
      </c>
      <c r="EO19">
        <v>-0.77360300000000004</v>
      </c>
      <c r="EP19">
        <v>2.41764</v>
      </c>
      <c r="EQ19">
        <v>19.853400000000001</v>
      </c>
      <c r="ER19">
        <v>5.2172900000000002</v>
      </c>
      <c r="ES19">
        <v>11.916700000000001</v>
      </c>
      <c r="ET19">
        <v>4.9555499999999997</v>
      </c>
      <c r="EU19">
        <v>3.2977500000000002</v>
      </c>
      <c r="EV19">
        <v>72.8</v>
      </c>
      <c r="EW19">
        <v>9999</v>
      </c>
      <c r="EX19">
        <v>5004.5</v>
      </c>
      <c r="EY19">
        <v>144.4</v>
      </c>
      <c r="EZ19">
        <v>1.8597399999999999</v>
      </c>
      <c r="FA19">
        <v>1.8588499999999999</v>
      </c>
      <c r="FB19">
        <v>1.86493</v>
      </c>
      <c r="FC19">
        <v>1.869</v>
      </c>
      <c r="FD19">
        <v>1.8635600000000001</v>
      </c>
      <c r="FE19">
        <v>1.86371</v>
      </c>
      <c r="FF19">
        <v>1.86361</v>
      </c>
      <c r="FG19">
        <v>1.86341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-4.4790000000000001</v>
      </c>
      <c r="FV19">
        <v>-0.25309999999999999</v>
      </c>
      <c r="FW19">
        <v>-4.4783999999999704</v>
      </c>
      <c r="FX19">
        <v>0</v>
      </c>
      <c r="FY19">
        <v>0</v>
      </c>
      <c r="FZ19">
        <v>0</v>
      </c>
      <c r="GA19">
        <v>-0.25304363636363503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2.2999999999999998</v>
      </c>
      <c r="GJ19">
        <v>2.1</v>
      </c>
      <c r="GK19">
        <v>1.0534699999999999</v>
      </c>
      <c r="GL19">
        <v>2.52197</v>
      </c>
      <c r="GM19">
        <v>1.4489700000000001</v>
      </c>
      <c r="GN19">
        <v>2.34009</v>
      </c>
      <c r="GO19">
        <v>1.5466299999999999</v>
      </c>
      <c r="GP19">
        <v>2.33765</v>
      </c>
      <c r="GQ19">
        <v>21.378900000000002</v>
      </c>
      <c r="GR19">
        <v>15.1477</v>
      </c>
      <c r="GS19">
        <v>18</v>
      </c>
      <c r="GT19">
        <v>600.94600000000003</v>
      </c>
      <c r="GU19">
        <v>412.38</v>
      </c>
      <c r="GV19">
        <v>12.9472</v>
      </c>
      <c r="GW19">
        <v>17.2257</v>
      </c>
      <c r="GX19">
        <v>30.0002</v>
      </c>
      <c r="GY19">
        <v>17.123899999999999</v>
      </c>
      <c r="GZ19">
        <v>17.097300000000001</v>
      </c>
      <c r="HA19">
        <v>21.073599999999999</v>
      </c>
      <c r="HB19">
        <v>20</v>
      </c>
      <c r="HC19">
        <v>-30</v>
      </c>
      <c r="HD19">
        <v>12.950200000000001</v>
      </c>
      <c r="HE19">
        <v>413.33</v>
      </c>
      <c r="HF19">
        <v>0</v>
      </c>
      <c r="HG19">
        <v>101.572</v>
      </c>
      <c r="HH19">
        <v>95.968999999999994</v>
      </c>
    </row>
    <row r="20" spans="1:216" x14ac:dyDescent="0.2">
      <c r="A20">
        <v>2</v>
      </c>
      <c r="B20">
        <v>1689883168.0999999</v>
      </c>
      <c r="C20">
        <v>61</v>
      </c>
      <c r="D20" t="s">
        <v>358</v>
      </c>
      <c r="E20" t="s">
        <v>359</v>
      </c>
      <c r="F20" t="s">
        <v>348</v>
      </c>
      <c r="G20" t="s">
        <v>396</v>
      </c>
      <c r="H20" t="s">
        <v>349</v>
      </c>
      <c r="I20" t="s">
        <v>350</v>
      </c>
      <c r="J20" t="s">
        <v>351</v>
      </c>
      <c r="K20" t="s">
        <v>352</v>
      </c>
      <c r="L20">
        <v>1689883168.0999999</v>
      </c>
      <c r="M20">
        <f t="shared" si="0"/>
        <v>1.700615686610591E-3</v>
      </c>
      <c r="N20">
        <f t="shared" si="1"/>
        <v>1.700615686610591</v>
      </c>
      <c r="O20">
        <f t="shared" si="2"/>
        <v>13.335431917899237</v>
      </c>
      <c r="P20">
        <f t="shared" si="3"/>
        <v>399.98599999999999</v>
      </c>
      <c r="Q20">
        <f t="shared" si="4"/>
        <v>274.46369593161864</v>
      </c>
      <c r="R20">
        <f t="shared" si="5"/>
        <v>27.468856129305848</v>
      </c>
      <c r="S20">
        <f t="shared" si="6"/>
        <v>40.031370452994004</v>
      </c>
      <c r="T20">
        <f t="shared" si="7"/>
        <v>0.18242751697735055</v>
      </c>
      <c r="U20">
        <f t="shared" si="8"/>
        <v>2.9899075188264357</v>
      </c>
      <c r="V20">
        <f t="shared" si="9"/>
        <v>0.17646179969170289</v>
      </c>
      <c r="W20">
        <f t="shared" si="10"/>
        <v>0.1108083689786919</v>
      </c>
      <c r="X20">
        <f t="shared" si="11"/>
        <v>297.69822900000003</v>
      </c>
      <c r="Y20">
        <f t="shared" si="12"/>
        <v>18.313110651937304</v>
      </c>
      <c r="Z20">
        <f t="shared" si="13"/>
        <v>16.946400000000001</v>
      </c>
      <c r="AA20">
        <f t="shared" si="14"/>
        <v>1.9379652131407574</v>
      </c>
      <c r="AB20">
        <f t="shared" si="15"/>
        <v>50.733070504462233</v>
      </c>
      <c r="AC20">
        <f t="shared" si="16"/>
        <v>0.98754242129886005</v>
      </c>
      <c r="AD20">
        <f t="shared" si="17"/>
        <v>1.9465457372859007</v>
      </c>
      <c r="AE20">
        <f t="shared" si="18"/>
        <v>0.95042279184189737</v>
      </c>
      <c r="AF20">
        <f t="shared" si="19"/>
        <v>-74.997151779527059</v>
      </c>
      <c r="AG20">
        <f t="shared" si="20"/>
        <v>11.235075022601624</v>
      </c>
      <c r="AH20">
        <f t="shared" si="21"/>
        <v>0.73238457409212931</v>
      </c>
      <c r="AI20">
        <f t="shared" si="22"/>
        <v>234.66853681716671</v>
      </c>
      <c r="AJ20">
        <v>3</v>
      </c>
      <c r="AK20">
        <v>1</v>
      </c>
      <c r="AL20">
        <f t="shared" si="23"/>
        <v>1</v>
      </c>
      <c r="AM20">
        <f t="shared" si="24"/>
        <v>0</v>
      </c>
      <c r="AN20">
        <f t="shared" si="25"/>
        <v>54654.799533740712</v>
      </c>
      <c r="AO20">
        <f t="shared" si="26"/>
        <v>1799.98</v>
      </c>
      <c r="AP20">
        <f t="shared" si="27"/>
        <v>1517.3828999999998</v>
      </c>
      <c r="AQ20">
        <f t="shared" si="28"/>
        <v>0.84299986666518512</v>
      </c>
      <c r="AR20">
        <f t="shared" si="29"/>
        <v>0.16538974266380738</v>
      </c>
      <c r="AS20">
        <v>1689883168.0999999</v>
      </c>
      <c r="AT20">
        <v>399.98599999999999</v>
      </c>
      <c r="AU20">
        <v>413.238</v>
      </c>
      <c r="AV20">
        <v>9.8673400000000004</v>
      </c>
      <c r="AW20">
        <v>8.2752499999999998</v>
      </c>
      <c r="AX20">
        <v>404.464</v>
      </c>
      <c r="AY20">
        <v>10.1204</v>
      </c>
      <c r="AZ20">
        <v>599.99099999999999</v>
      </c>
      <c r="BA20">
        <v>99.981899999999996</v>
      </c>
      <c r="BB20">
        <v>0.10002900000000001</v>
      </c>
      <c r="BC20">
        <v>17.016100000000002</v>
      </c>
      <c r="BD20">
        <v>16.946400000000001</v>
      </c>
      <c r="BE20">
        <v>999.9</v>
      </c>
      <c r="BF20">
        <v>0</v>
      </c>
      <c r="BG20">
        <v>0</v>
      </c>
      <c r="BH20">
        <v>9993.75</v>
      </c>
      <c r="BI20">
        <v>0</v>
      </c>
      <c r="BJ20">
        <v>1.32222</v>
      </c>
      <c r="BK20">
        <v>-13.251899999999999</v>
      </c>
      <c r="BL20">
        <v>403.97199999999998</v>
      </c>
      <c r="BM20">
        <v>416.68599999999998</v>
      </c>
      <c r="BN20">
        <v>1.59209</v>
      </c>
      <c r="BO20">
        <v>413.238</v>
      </c>
      <c r="BP20">
        <v>8.2752499999999998</v>
      </c>
      <c r="BQ20">
        <v>0.98655599999999999</v>
      </c>
      <c r="BR20">
        <v>0.82737499999999997</v>
      </c>
      <c r="BS20">
        <v>6.7193300000000002</v>
      </c>
      <c r="BT20">
        <v>4.1858599999999999</v>
      </c>
      <c r="BU20">
        <v>1799.98</v>
      </c>
      <c r="BV20">
        <v>0.900007</v>
      </c>
      <c r="BW20">
        <v>9.9993100000000001E-2</v>
      </c>
      <c r="BX20">
        <v>0</v>
      </c>
      <c r="BY20">
        <v>2.1435</v>
      </c>
      <c r="BZ20">
        <v>0</v>
      </c>
      <c r="CA20">
        <v>12416.4</v>
      </c>
      <c r="CB20">
        <v>13894.8</v>
      </c>
      <c r="CC20">
        <v>36.436999999999998</v>
      </c>
      <c r="CD20">
        <v>38.811999999999998</v>
      </c>
      <c r="CE20">
        <v>37.75</v>
      </c>
      <c r="CF20">
        <v>36.75</v>
      </c>
      <c r="CG20">
        <v>35.686999999999998</v>
      </c>
      <c r="CH20">
        <v>1619.99</v>
      </c>
      <c r="CI20">
        <v>179.99</v>
      </c>
      <c r="CJ20">
        <v>0</v>
      </c>
      <c r="CK20">
        <v>1689883178.2</v>
      </c>
      <c r="CL20">
        <v>0</v>
      </c>
      <c r="CM20">
        <v>1689882980.0999999</v>
      </c>
      <c r="CN20" t="s">
        <v>353</v>
      </c>
      <c r="CO20">
        <v>1689882971.0999999</v>
      </c>
      <c r="CP20">
        <v>1689882980.0999999</v>
      </c>
      <c r="CQ20">
        <v>21</v>
      </c>
      <c r="CR20">
        <v>0.20200000000000001</v>
      </c>
      <c r="CS20">
        <v>-2E-3</v>
      </c>
      <c r="CT20">
        <v>-4.4779999999999998</v>
      </c>
      <c r="CU20">
        <v>-0.253</v>
      </c>
      <c r="CV20">
        <v>413</v>
      </c>
      <c r="CW20">
        <v>8</v>
      </c>
      <c r="CX20">
        <v>0.15</v>
      </c>
      <c r="CY20">
        <v>0.04</v>
      </c>
      <c r="CZ20">
        <v>12.589911743965001</v>
      </c>
      <c r="DA20">
        <v>0.21317626127713801</v>
      </c>
      <c r="DB20">
        <v>3.6382064379959E-2</v>
      </c>
      <c r="DC20">
        <v>1</v>
      </c>
      <c r="DD20">
        <v>413.22064999999998</v>
      </c>
      <c r="DE20">
        <v>0.11661654135402399</v>
      </c>
      <c r="DF20">
        <v>2.2974496730075601E-2</v>
      </c>
      <c r="DG20">
        <v>-1</v>
      </c>
      <c r="DH20">
        <v>1800.0033333333299</v>
      </c>
      <c r="DI20">
        <v>-8.5794427244836005E-2</v>
      </c>
      <c r="DJ20">
        <v>6.4611169116504205E-2</v>
      </c>
      <c r="DK20">
        <v>1</v>
      </c>
      <c r="DL20">
        <v>2</v>
      </c>
      <c r="DM20">
        <v>2</v>
      </c>
      <c r="DN20" t="s">
        <v>354</v>
      </c>
      <c r="DO20">
        <v>3.2442199999999999</v>
      </c>
      <c r="DP20">
        <v>2.8401700000000001</v>
      </c>
      <c r="DQ20">
        <v>9.8857799999999996E-2</v>
      </c>
      <c r="DR20">
        <v>9.9985000000000004E-2</v>
      </c>
      <c r="DS20">
        <v>6.5409599999999998E-2</v>
      </c>
      <c r="DT20">
        <v>5.5317199999999997E-2</v>
      </c>
      <c r="DU20">
        <v>26573.1</v>
      </c>
      <c r="DV20">
        <v>27948.1</v>
      </c>
      <c r="DW20">
        <v>27570.5</v>
      </c>
      <c r="DX20">
        <v>29116.3</v>
      </c>
      <c r="DY20">
        <v>33980.9</v>
      </c>
      <c r="DZ20">
        <v>36640.300000000003</v>
      </c>
      <c r="EA20">
        <v>36871.800000000003</v>
      </c>
      <c r="EB20">
        <v>39476.699999999997</v>
      </c>
      <c r="EC20">
        <v>2.3561999999999999</v>
      </c>
      <c r="ED20">
        <v>1.85802</v>
      </c>
      <c r="EE20">
        <v>0.108875</v>
      </c>
      <c r="EF20">
        <v>0</v>
      </c>
      <c r="EG20">
        <v>15.1333</v>
      </c>
      <c r="EH20">
        <v>999.9</v>
      </c>
      <c r="EI20">
        <v>47.856999999999999</v>
      </c>
      <c r="EJ20">
        <v>18.126000000000001</v>
      </c>
      <c r="EK20">
        <v>9.9932800000000004</v>
      </c>
      <c r="EL20">
        <v>61.662100000000002</v>
      </c>
      <c r="EM20">
        <v>36.430300000000003</v>
      </c>
      <c r="EN20">
        <v>1</v>
      </c>
      <c r="EO20">
        <v>-0.77114300000000002</v>
      </c>
      <c r="EP20">
        <v>0.59494800000000003</v>
      </c>
      <c r="EQ20">
        <v>19.953199999999999</v>
      </c>
      <c r="ER20">
        <v>5.2229799999999997</v>
      </c>
      <c r="ES20">
        <v>11.916499999999999</v>
      </c>
      <c r="ET20">
        <v>4.9554</v>
      </c>
      <c r="EU20">
        <v>3.2978000000000001</v>
      </c>
      <c r="EV20">
        <v>72.8</v>
      </c>
      <c r="EW20">
        <v>9999</v>
      </c>
      <c r="EX20">
        <v>5006</v>
      </c>
      <c r="EY20">
        <v>144.4</v>
      </c>
      <c r="EZ20">
        <v>1.8597699999999999</v>
      </c>
      <c r="FA20">
        <v>1.8589199999999999</v>
      </c>
      <c r="FB20">
        <v>1.86493</v>
      </c>
      <c r="FC20">
        <v>1.8690500000000001</v>
      </c>
      <c r="FD20">
        <v>1.8635600000000001</v>
      </c>
      <c r="FE20">
        <v>1.86371</v>
      </c>
      <c r="FF20">
        <v>1.86368</v>
      </c>
      <c r="FG20">
        <v>1.86344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-4.4779999999999998</v>
      </c>
      <c r="FV20">
        <v>-0.25309999999999999</v>
      </c>
      <c r="FW20">
        <v>-4.4783999999999704</v>
      </c>
      <c r="FX20">
        <v>0</v>
      </c>
      <c r="FY20">
        <v>0</v>
      </c>
      <c r="FZ20">
        <v>0</v>
      </c>
      <c r="GA20">
        <v>-0.25304363636363503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3.3</v>
      </c>
      <c r="GJ20">
        <v>3.1</v>
      </c>
      <c r="GK20">
        <v>1.0522499999999999</v>
      </c>
      <c r="GL20">
        <v>2.52197</v>
      </c>
      <c r="GM20">
        <v>1.4489700000000001</v>
      </c>
      <c r="GN20">
        <v>2.34009</v>
      </c>
      <c r="GO20">
        <v>1.5466299999999999</v>
      </c>
      <c r="GP20">
        <v>2.36572</v>
      </c>
      <c r="GQ20">
        <v>21.399000000000001</v>
      </c>
      <c r="GR20">
        <v>15.1477</v>
      </c>
      <c r="GS20">
        <v>18</v>
      </c>
      <c r="GT20">
        <v>601.35400000000004</v>
      </c>
      <c r="GU20">
        <v>412.09199999999998</v>
      </c>
      <c r="GV20">
        <v>14.3232</v>
      </c>
      <c r="GW20">
        <v>17.253499999999999</v>
      </c>
      <c r="GX20">
        <v>30.0001</v>
      </c>
      <c r="GY20">
        <v>17.1449</v>
      </c>
      <c r="GZ20">
        <v>17.1174</v>
      </c>
      <c r="HA20">
        <v>21.071400000000001</v>
      </c>
      <c r="HB20">
        <v>20</v>
      </c>
      <c r="HC20">
        <v>-30</v>
      </c>
      <c r="HD20">
        <v>14.332800000000001</v>
      </c>
      <c r="HE20">
        <v>413.26499999999999</v>
      </c>
      <c r="HF20">
        <v>0</v>
      </c>
      <c r="HG20">
        <v>101.56699999999999</v>
      </c>
      <c r="HH20">
        <v>95.963800000000006</v>
      </c>
    </row>
    <row r="21" spans="1:216" x14ac:dyDescent="0.2">
      <c r="A21">
        <v>3</v>
      </c>
      <c r="B21">
        <v>1689883229.0999999</v>
      </c>
      <c r="C21">
        <v>122</v>
      </c>
      <c r="D21" t="s">
        <v>360</v>
      </c>
      <c r="E21" t="s">
        <v>361</v>
      </c>
      <c r="F21" t="s">
        <v>348</v>
      </c>
      <c r="G21" t="s">
        <v>396</v>
      </c>
      <c r="H21" t="s">
        <v>349</v>
      </c>
      <c r="I21" t="s">
        <v>350</v>
      </c>
      <c r="J21" t="s">
        <v>351</v>
      </c>
      <c r="K21" t="s">
        <v>352</v>
      </c>
      <c r="L21">
        <v>1689883229.0999999</v>
      </c>
      <c r="M21">
        <f t="shared" si="0"/>
        <v>1.691336810849069E-3</v>
      </c>
      <c r="N21">
        <f t="shared" si="1"/>
        <v>1.691336810849069</v>
      </c>
      <c r="O21">
        <f t="shared" si="2"/>
        <v>13.336670053221249</v>
      </c>
      <c r="P21">
        <f t="shared" si="3"/>
        <v>399.959</v>
      </c>
      <c r="Q21">
        <f t="shared" si="4"/>
        <v>272.94696961335967</v>
      </c>
      <c r="R21">
        <f t="shared" si="5"/>
        <v>27.316386774160382</v>
      </c>
      <c r="S21">
        <f t="shared" si="6"/>
        <v>40.027682861922699</v>
      </c>
      <c r="T21">
        <f t="shared" si="7"/>
        <v>0.18017484859870322</v>
      </c>
      <c r="U21">
        <f t="shared" si="8"/>
        <v>2.9953230985246657</v>
      </c>
      <c r="V21">
        <f t="shared" si="9"/>
        <v>0.17436318481776986</v>
      </c>
      <c r="W21">
        <f t="shared" si="10"/>
        <v>0.10948352946735895</v>
      </c>
      <c r="X21">
        <f t="shared" si="11"/>
        <v>248.08296599999997</v>
      </c>
      <c r="Y21">
        <f t="shared" si="12"/>
        <v>18.232386868907351</v>
      </c>
      <c r="Z21">
        <f t="shared" si="13"/>
        <v>17.000800000000002</v>
      </c>
      <c r="AA21">
        <f t="shared" si="14"/>
        <v>1.9446593566818546</v>
      </c>
      <c r="AB21">
        <f t="shared" si="15"/>
        <v>50.098771017998544</v>
      </c>
      <c r="AC21">
        <f t="shared" si="16"/>
        <v>0.98810457679996</v>
      </c>
      <c r="AD21">
        <f t="shared" si="17"/>
        <v>1.9723130063309782</v>
      </c>
      <c r="AE21">
        <f t="shared" si="18"/>
        <v>0.95655477988189463</v>
      </c>
      <c r="AF21">
        <f t="shared" si="19"/>
        <v>-74.58795335844394</v>
      </c>
      <c r="AG21">
        <f t="shared" si="20"/>
        <v>36.010900531948415</v>
      </c>
      <c r="AH21">
        <f t="shared" si="21"/>
        <v>2.3463889503415887</v>
      </c>
      <c r="AI21">
        <f t="shared" si="22"/>
        <v>211.85230212384602</v>
      </c>
      <c r="AJ21">
        <v>3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54772.001325383564</v>
      </c>
      <c r="AO21">
        <f t="shared" si="26"/>
        <v>1499.98</v>
      </c>
      <c r="AP21">
        <f t="shared" si="27"/>
        <v>1264.4838</v>
      </c>
      <c r="AQ21">
        <f t="shared" si="28"/>
        <v>0.84300044000586671</v>
      </c>
      <c r="AR21">
        <f t="shared" si="29"/>
        <v>0.1653908492113228</v>
      </c>
      <c r="AS21">
        <v>1689883229.0999999</v>
      </c>
      <c r="AT21">
        <v>399.959</v>
      </c>
      <c r="AU21">
        <v>413.20800000000003</v>
      </c>
      <c r="AV21">
        <v>9.8732000000000006</v>
      </c>
      <c r="AW21">
        <v>8.2898800000000001</v>
      </c>
      <c r="AX21">
        <v>404.43799999999999</v>
      </c>
      <c r="AY21">
        <v>10.126200000000001</v>
      </c>
      <c r="AZ21">
        <v>600.01900000000001</v>
      </c>
      <c r="BA21">
        <v>99.979799999999997</v>
      </c>
      <c r="BB21">
        <v>9.9665299999999998E-2</v>
      </c>
      <c r="BC21">
        <v>17.223800000000001</v>
      </c>
      <c r="BD21">
        <v>17.000800000000002</v>
      </c>
      <c r="BE21">
        <v>999.9</v>
      </c>
      <c r="BF21">
        <v>0</v>
      </c>
      <c r="BG21">
        <v>0</v>
      </c>
      <c r="BH21">
        <v>10023.799999999999</v>
      </c>
      <c r="BI21">
        <v>0</v>
      </c>
      <c r="BJ21">
        <v>1.27051</v>
      </c>
      <c r="BK21">
        <v>-13.2486</v>
      </c>
      <c r="BL21">
        <v>403.947</v>
      </c>
      <c r="BM21">
        <v>416.66199999999998</v>
      </c>
      <c r="BN21">
        <v>1.5833200000000001</v>
      </c>
      <c r="BO21">
        <v>413.20800000000003</v>
      </c>
      <c r="BP21">
        <v>8.2898800000000001</v>
      </c>
      <c r="BQ21">
        <v>0.98712100000000003</v>
      </c>
      <c r="BR21">
        <v>0.82882100000000003</v>
      </c>
      <c r="BS21">
        <v>6.7276600000000002</v>
      </c>
      <c r="BT21">
        <v>4.2107400000000004</v>
      </c>
      <c r="BU21">
        <v>1499.98</v>
      </c>
      <c r="BV21">
        <v>0.89998400000000001</v>
      </c>
      <c r="BW21">
        <v>0.10001599999999999</v>
      </c>
      <c r="BX21">
        <v>0</v>
      </c>
      <c r="BY21">
        <v>2.5659999999999998</v>
      </c>
      <c r="BZ21">
        <v>0</v>
      </c>
      <c r="CA21">
        <v>10299.1</v>
      </c>
      <c r="CB21">
        <v>11578.9</v>
      </c>
      <c r="CC21">
        <v>36.5</v>
      </c>
      <c r="CD21">
        <v>39.061999999999998</v>
      </c>
      <c r="CE21">
        <v>38.061999999999998</v>
      </c>
      <c r="CF21">
        <v>37</v>
      </c>
      <c r="CG21">
        <v>35.875</v>
      </c>
      <c r="CH21">
        <v>1349.96</v>
      </c>
      <c r="CI21">
        <v>150.02000000000001</v>
      </c>
      <c r="CJ21">
        <v>0</v>
      </c>
      <c r="CK21">
        <v>1689883239.4000001</v>
      </c>
      <c r="CL21">
        <v>0</v>
      </c>
      <c r="CM21">
        <v>1689882980.0999999</v>
      </c>
      <c r="CN21" t="s">
        <v>353</v>
      </c>
      <c r="CO21">
        <v>1689882971.0999999</v>
      </c>
      <c r="CP21">
        <v>1689882980.0999999</v>
      </c>
      <c r="CQ21">
        <v>21</v>
      </c>
      <c r="CR21">
        <v>0.20200000000000001</v>
      </c>
      <c r="CS21">
        <v>-2E-3</v>
      </c>
      <c r="CT21">
        <v>-4.4779999999999998</v>
      </c>
      <c r="CU21">
        <v>-0.253</v>
      </c>
      <c r="CV21">
        <v>413</v>
      </c>
      <c r="CW21">
        <v>8</v>
      </c>
      <c r="CX21">
        <v>0.15</v>
      </c>
      <c r="CY21">
        <v>0.04</v>
      </c>
      <c r="CZ21">
        <v>12.5666041058885</v>
      </c>
      <c r="DA21">
        <v>0.232251544972744</v>
      </c>
      <c r="DB21">
        <v>3.2469857750012203E-2</v>
      </c>
      <c r="DC21">
        <v>1</v>
      </c>
      <c r="DD21">
        <v>413.19247619047599</v>
      </c>
      <c r="DE21">
        <v>0.223792207792752</v>
      </c>
      <c r="DF21">
        <v>3.42186513435873E-2</v>
      </c>
      <c r="DG21">
        <v>-1</v>
      </c>
      <c r="DH21">
        <v>1499.9825000000001</v>
      </c>
      <c r="DI21">
        <v>0.15169581135673399</v>
      </c>
      <c r="DJ21">
        <v>7.2102357797769204E-2</v>
      </c>
      <c r="DK21">
        <v>1</v>
      </c>
      <c r="DL21">
        <v>2</v>
      </c>
      <c r="DM21">
        <v>2</v>
      </c>
      <c r="DN21" t="s">
        <v>354</v>
      </c>
      <c r="DO21">
        <v>3.2442600000000001</v>
      </c>
      <c r="DP21">
        <v>2.8400599999999998</v>
      </c>
      <c r="DQ21">
        <v>9.8844600000000005E-2</v>
      </c>
      <c r="DR21">
        <v>9.9971400000000002E-2</v>
      </c>
      <c r="DS21">
        <v>6.5432900000000002E-2</v>
      </c>
      <c r="DT21">
        <v>5.5387899999999997E-2</v>
      </c>
      <c r="DU21">
        <v>26572.6</v>
      </c>
      <c r="DV21">
        <v>27948.3</v>
      </c>
      <c r="DW21">
        <v>27569.7</v>
      </c>
      <c r="DX21">
        <v>29116.2</v>
      </c>
      <c r="DY21">
        <v>33979.4</v>
      </c>
      <c r="DZ21">
        <v>36636.9</v>
      </c>
      <c r="EA21">
        <v>36871</v>
      </c>
      <c r="EB21">
        <v>39476.1</v>
      </c>
      <c r="EC21">
        <v>2.3560300000000001</v>
      </c>
      <c r="ED21">
        <v>1.8571800000000001</v>
      </c>
      <c r="EE21">
        <v>0.105556</v>
      </c>
      <c r="EF21">
        <v>0</v>
      </c>
      <c r="EG21">
        <v>15.2433</v>
      </c>
      <c r="EH21">
        <v>999.9</v>
      </c>
      <c r="EI21">
        <v>47.856999999999999</v>
      </c>
      <c r="EJ21">
        <v>18.155999999999999</v>
      </c>
      <c r="EK21">
        <v>10.012499999999999</v>
      </c>
      <c r="EL21">
        <v>61.292099999999998</v>
      </c>
      <c r="EM21">
        <v>36.322099999999999</v>
      </c>
      <c r="EN21">
        <v>1</v>
      </c>
      <c r="EO21">
        <v>-0.76876999999999995</v>
      </c>
      <c r="EP21">
        <v>0.26412600000000003</v>
      </c>
      <c r="EQ21">
        <v>19.961300000000001</v>
      </c>
      <c r="ER21">
        <v>5.22133</v>
      </c>
      <c r="ES21">
        <v>11.9152</v>
      </c>
      <c r="ET21">
        <v>4.9552500000000004</v>
      </c>
      <c r="EU21">
        <v>3.2978499999999999</v>
      </c>
      <c r="EV21">
        <v>72.8</v>
      </c>
      <c r="EW21">
        <v>9999</v>
      </c>
      <c r="EX21">
        <v>5007.2</v>
      </c>
      <c r="EY21">
        <v>144.4</v>
      </c>
      <c r="EZ21">
        <v>1.8597900000000001</v>
      </c>
      <c r="FA21">
        <v>1.85893</v>
      </c>
      <c r="FB21">
        <v>1.86493</v>
      </c>
      <c r="FC21">
        <v>1.86904</v>
      </c>
      <c r="FD21">
        <v>1.8635600000000001</v>
      </c>
      <c r="FE21">
        <v>1.86371</v>
      </c>
      <c r="FF21">
        <v>1.8636999999999999</v>
      </c>
      <c r="FG21">
        <v>1.86344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-4.4790000000000001</v>
      </c>
      <c r="FV21">
        <v>-0.253</v>
      </c>
      <c r="FW21">
        <v>-4.4783999999999704</v>
      </c>
      <c r="FX21">
        <v>0</v>
      </c>
      <c r="FY21">
        <v>0</v>
      </c>
      <c r="FZ21">
        <v>0</v>
      </c>
      <c r="GA21">
        <v>-0.25304363636363503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4.3</v>
      </c>
      <c r="GJ21">
        <v>4.2</v>
      </c>
      <c r="GK21">
        <v>1.0522499999999999</v>
      </c>
      <c r="GL21">
        <v>2.52075</v>
      </c>
      <c r="GM21">
        <v>1.4489700000000001</v>
      </c>
      <c r="GN21">
        <v>2.34009</v>
      </c>
      <c r="GO21">
        <v>1.5466299999999999</v>
      </c>
      <c r="GP21">
        <v>2.4267599999999998</v>
      </c>
      <c r="GQ21">
        <v>21.4191</v>
      </c>
      <c r="GR21">
        <v>15.1652</v>
      </c>
      <c r="GS21">
        <v>18</v>
      </c>
      <c r="GT21">
        <v>601.54399999999998</v>
      </c>
      <c r="GU21">
        <v>411.79199999999997</v>
      </c>
      <c r="GV21">
        <v>15.1372</v>
      </c>
      <c r="GW21">
        <v>17.277200000000001</v>
      </c>
      <c r="GX21">
        <v>30.000399999999999</v>
      </c>
      <c r="GY21">
        <v>17.1692</v>
      </c>
      <c r="GZ21">
        <v>17.141300000000001</v>
      </c>
      <c r="HA21">
        <v>21.070900000000002</v>
      </c>
      <c r="HB21">
        <v>20</v>
      </c>
      <c r="HC21">
        <v>-30</v>
      </c>
      <c r="HD21">
        <v>15.1317</v>
      </c>
      <c r="HE21">
        <v>413.28</v>
      </c>
      <c r="HF21">
        <v>0</v>
      </c>
      <c r="HG21">
        <v>101.565</v>
      </c>
      <c r="HH21">
        <v>95.962800000000001</v>
      </c>
    </row>
    <row r="22" spans="1:216" x14ac:dyDescent="0.2">
      <c r="A22">
        <v>4</v>
      </c>
      <c r="B22">
        <v>1689883290.0999999</v>
      </c>
      <c r="C22">
        <v>183</v>
      </c>
      <c r="D22" t="s">
        <v>362</v>
      </c>
      <c r="E22" t="s">
        <v>363</v>
      </c>
      <c r="F22" t="s">
        <v>348</v>
      </c>
      <c r="G22" t="s">
        <v>396</v>
      </c>
      <c r="H22" t="s">
        <v>349</v>
      </c>
      <c r="I22" t="s">
        <v>350</v>
      </c>
      <c r="J22" t="s">
        <v>351</v>
      </c>
      <c r="K22" t="s">
        <v>352</v>
      </c>
      <c r="L22">
        <v>1689883290.0999999</v>
      </c>
      <c r="M22">
        <f t="shared" si="0"/>
        <v>1.6580774963917951E-3</v>
      </c>
      <c r="N22">
        <f t="shared" si="1"/>
        <v>1.658077496391795</v>
      </c>
      <c r="O22">
        <f t="shared" si="2"/>
        <v>13.310632078756358</v>
      </c>
      <c r="P22">
        <f t="shared" si="3"/>
        <v>399.94299999999998</v>
      </c>
      <c r="Q22">
        <f t="shared" si="4"/>
        <v>272.23592756753129</v>
      </c>
      <c r="R22">
        <f t="shared" si="5"/>
        <v>27.246240036343877</v>
      </c>
      <c r="S22">
        <f t="shared" si="6"/>
        <v>40.027571218175694</v>
      </c>
      <c r="T22">
        <f t="shared" si="7"/>
        <v>0.1786732263113765</v>
      </c>
      <c r="U22">
        <f t="shared" si="8"/>
        <v>2.9906141179565777</v>
      </c>
      <c r="V22">
        <f t="shared" si="9"/>
        <v>0.17294768526550489</v>
      </c>
      <c r="W22">
        <f t="shared" si="10"/>
        <v>0.10859143656874548</v>
      </c>
      <c r="X22">
        <f t="shared" si="11"/>
        <v>206.71355999999994</v>
      </c>
      <c r="Y22">
        <f t="shared" si="12"/>
        <v>18.037448919121214</v>
      </c>
      <c r="Z22">
        <f t="shared" si="13"/>
        <v>16.896100000000001</v>
      </c>
      <c r="AA22">
        <f t="shared" si="14"/>
        <v>1.9317935961551256</v>
      </c>
      <c r="AB22">
        <f t="shared" si="15"/>
        <v>49.892214922927167</v>
      </c>
      <c r="AC22">
        <f t="shared" si="16"/>
        <v>0.98626779320575197</v>
      </c>
      <c r="AD22">
        <f t="shared" si="17"/>
        <v>1.9767969706883639</v>
      </c>
      <c r="AE22">
        <f t="shared" si="18"/>
        <v>0.94552580294937361</v>
      </c>
      <c r="AF22">
        <f t="shared" si="19"/>
        <v>-73.12121759087816</v>
      </c>
      <c r="AG22">
        <f t="shared" si="20"/>
        <v>58.623223755796907</v>
      </c>
      <c r="AH22">
        <f t="shared" si="21"/>
        <v>3.8244115793604454</v>
      </c>
      <c r="AI22">
        <f t="shared" si="22"/>
        <v>196.03997774427916</v>
      </c>
      <c r="AJ22">
        <v>3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54629.351152823438</v>
      </c>
      <c r="AO22">
        <f t="shared" si="26"/>
        <v>1249.8499999999999</v>
      </c>
      <c r="AP22">
        <f t="shared" si="27"/>
        <v>1053.6239999999998</v>
      </c>
      <c r="AQ22">
        <f t="shared" si="28"/>
        <v>0.84300036004320511</v>
      </c>
      <c r="AR22">
        <f t="shared" si="29"/>
        <v>0.16539069488338598</v>
      </c>
      <c r="AS22">
        <v>1689883290.0999999</v>
      </c>
      <c r="AT22">
        <v>399.94299999999998</v>
      </c>
      <c r="AU22">
        <v>413.15499999999997</v>
      </c>
      <c r="AV22">
        <v>9.8544800000000006</v>
      </c>
      <c r="AW22">
        <v>8.3022399999999994</v>
      </c>
      <c r="AX22">
        <v>404.42200000000003</v>
      </c>
      <c r="AY22">
        <v>10.1075</v>
      </c>
      <c r="AZ22">
        <v>600.00900000000001</v>
      </c>
      <c r="BA22">
        <v>99.9833</v>
      </c>
      <c r="BB22">
        <v>9.9889900000000004E-2</v>
      </c>
      <c r="BC22">
        <v>17.259699999999999</v>
      </c>
      <c r="BD22">
        <v>16.896100000000001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1.18187</v>
      </c>
      <c r="BK22">
        <v>-13.2119</v>
      </c>
      <c r="BL22">
        <v>403.92399999999998</v>
      </c>
      <c r="BM22">
        <v>416.61399999999998</v>
      </c>
      <c r="BN22">
        <v>1.55223</v>
      </c>
      <c r="BO22">
        <v>413.15499999999997</v>
      </c>
      <c r="BP22">
        <v>8.3022399999999994</v>
      </c>
      <c r="BQ22">
        <v>0.98528300000000002</v>
      </c>
      <c r="BR22">
        <v>0.83008499999999996</v>
      </c>
      <c r="BS22">
        <v>6.7005499999999998</v>
      </c>
      <c r="BT22">
        <v>4.2324700000000002</v>
      </c>
      <c r="BU22">
        <v>1249.8499999999999</v>
      </c>
      <c r="BV22">
        <v>0.89998500000000003</v>
      </c>
      <c r="BW22">
        <v>0.10001500000000001</v>
      </c>
      <c r="BX22">
        <v>0</v>
      </c>
      <c r="BY22">
        <v>2.1568000000000001</v>
      </c>
      <c r="BZ22">
        <v>0</v>
      </c>
      <c r="CA22">
        <v>8622.75</v>
      </c>
      <c r="CB22">
        <v>9648.07</v>
      </c>
      <c r="CC22">
        <v>36.436999999999998</v>
      </c>
      <c r="CD22">
        <v>39.311999999999998</v>
      </c>
      <c r="CE22">
        <v>38.25</v>
      </c>
      <c r="CF22">
        <v>37.25</v>
      </c>
      <c r="CG22">
        <v>35.875</v>
      </c>
      <c r="CH22">
        <v>1124.8499999999999</v>
      </c>
      <c r="CI22">
        <v>125</v>
      </c>
      <c r="CJ22">
        <v>0</v>
      </c>
      <c r="CK22">
        <v>1689883300.5999999</v>
      </c>
      <c r="CL22">
        <v>0</v>
      </c>
      <c r="CM22">
        <v>1689882980.0999999</v>
      </c>
      <c r="CN22" t="s">
        <v>353</v>
      </c>
      <c r="CO22">
        <v>1689882971.0999999</v>
      </c>
      <c r="CP22">
        <v>1689882980.0999999</v>
      </c>
      <c r="CQ22">
        <v>21</v>
      </c>
      <c r="CR22">
        <v>0.20200000000000001</v>
      </c>
      <c r="CS22">
        <v>-2E-3</v>
      </c>
      <c r="CT22">
        <v>-4.4779999999999998</v>
      </c>
      <c r="CU22">
        <v>-0.253</v>
      </c>
      <c r="CV22">
        <v>413</v>
      </c>
      <c r="CW22">
        <v>8</v>
      </c>
      <c r="CX22">
        <v>0.15</v>
      </c>
      <c r="CY22">
        <v>0.04</v>
      </c>
      <c r="CZ22">
        <v>12.5169146197593</v>
      </c>
      <c r="DA22">
        <v>0.22926021200094901</v>
      </c>
      <c r="DB22">
        <v>4.1509354096532898E-2</v>
      </c>
      <c r="DC22">
        <v>1</v>
      </c>
      <c r="DD22">
        <v>413.15539999999999</v>
      </c>
      <c r="DE22">
        <v>0.16899248120273599</v>
      </c>
      <c r="DF22">
        <v>2.4224780700760298E-2</v>
      </c>
      <c r="DG22">
        <v>-1</v>
      </c>
      <c r="DH22">
        <v>1250.0150000000001</v>
      </c>
      <c r="DI22">
        <v>0.53293631635507999</v>
      </c>
      <c r="DJ22">
        <v>0.15850867484155501</v>
      </c>
      <c r="DK22">
        <v>1</v>
      </c>
      <c r="DL22">
        <v>2</v>
      </c>
      <c r="DM22">
        <v>2</v>
      </c>
      <c r="DN22" t="s">
        <v>354</v>
      </c>
      <c r="DO22">
        <v>3.2442099999999998</v>
      </c>
      <c r="DP22">
        <v>2.8400599999999998</v>
      </c>
      <c r="DQ22">
        <v>9.8838300000000004E-2</v>
      </c>
      <c r="DR22">
        <v>9.99588E-2</v>
      </c>
      <c r="DS22">
        <v>6.5338599999999997E-2</v>
      </c>
      <c r="DT22">
        <v>5.5449600000000002E-2</v>
      </c>
      <c r="DU22">
        <v>26572</v>
      </c>
      <c r="DV22">
        <v>27948.1</v>
      </c>
      <c r="DW22">
        <v>27569</v>
      </c>
      <c r="DX22">
        <v>29115.7</v>
      </c>
      <c r="DY22">
        <v>33981.699999999997</v>
      </c>
      <c r="DZ22">
        <v>36633.800000000003</v>
      </c>
      <c r="EA22">
        <v>36869.699999999997</v>
      </c>
      <c r="EB22">
        <v>39475.300000000003</v>
      </c>
      <c r="EC22">
        <v>2.3553199999999999</v>
      </c>
      <c r="ED22">
        <v>1.8563700000000001</v>
      </c>
      <c r="EE22">
        <v>9.46298E-2</v>
      </c>
      <c r="EF22">
        <v>0</v>
      </c>
      <c r="EG22">
        <v>15.320399999999999</v>
      </c>
      <c r="EH22">
        <v>999.9</v>
      </c>
      <c r="EI22">
        <v>47.87</v>
      </c>
      <c r="EJ22">
        <v>18.186</v>
      </c>
      <c r="EK22">
        <v>10.0335</v>
      </c>
      <c r="EL22">
        <v>61.732100000000003</v>
      </c>
      <c r="EM22">
        <v>36.229999999999997</v>
      </c>
      <c r="EN22">
        <v>1</v>
      </c>
      <c r="EO22">
        <v>-0.76688299999999998</v>
      </c>
      <c r="EP22">
        <v>8.3325200000000002E-2</v>
      </c>
      <c r="EQ22">
        <v>19.964500000000001</v>
      </c>
      <c r="ER22">
        <v>5.2226800000000004</v>
      </c>
      <c r="ES22">
        <v>11.9155</v>
      </c>
      <c r="ET22">
        <v>4.9554</v>
      </c>
      <c r="EU22">
        <v>3.29752</v>
      </c>
      <c r="EV22">
        <v>72.8</v>
      </c>
      <c r="EW22">
        <v>9999</v>
      </c>
      <c r="EX22">
        <v>5008.7</v>
      </c>
      <c r="EY22">
        <v>144.4</v>
      </c>
      <c r="EZ22">
        <v>1.8597699999999999</v>
      </c>
      <c r="FA22">
        <v>1.85893</v>
      </c>
      <c r="FB22">
        <v>1.86493</v>
      </c>
      <c r="FC22">
        <v>1.8690500000000001</v>
      </c>
      <c r="FD22">
        <v>1.8635600000000001</v>
      </c>
      <c r="FE22">
        <v>1.86371</v>
      </c>
      <c r="FF22">
        <v>1.8636999999999999</v>
      </c>
      <c r="FG22">
        <v>1.8634599999999999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-4.4790000000000001</v>
      </c>
      <c r="FV22">
        <v>-0.253</v>
      </c>
      <c r="FW22">
        <v>-4.4783999999999704</v>
      </c>
      <c r="FX22">
        <v>0</v>
      </c>
      <c r="FY22">
        <v>0</v>
      </c>
      <c r="FZ22">
        <v>0</v>
      </c>
      <c r="GA22">
        <v>-0.25304363636363503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5.3</v>
      </c>
      <c r="GJ22">
        <v>5.2</v>
      </c>
      <c r="GK22">
        <v>1.0522499999999999</v>
      </c>
      <c r="GL22">
        <v>2.5158700000000001</v>
      </c>
      <c r="GM22">
        <v>1.4489700000000001</v>
      </c>
      <c r="GN22">
        <v>2.34131</v>
      </c>
      <c r="GO22">
        <v>1.5466299999999999</v>
      </c>
      <c r="GP22">
        <v>2.3986800000000001</v>
      </c>
      <c r="GQ22">
        <v>21.4392</v>
      </c>
      <c r="GR22">
        <v>15.1652</v>
      </c>
      <c r="GS22">
        <v>18</v>
      </c>
      <c r="GT22">
        <v>601.399</v>
      </c>
      <c r="GU22">
        <v>411.53500000000003</v>
      </c>
      <c r="GV22">
        <v>15.1144</v>
      </c>
      <c r="GW22">
        <v>17.302800000000001</v>
      </c>
      <c r="GX22">
        <v>30.0001</v>
      </c>
      <c r="GY22">
        <v>17.194299999999998</v>
      </c>
      <c r="GZ22">
        <v>17.166399999999999</v>
      </c>
      <c r="HA22">
        <v>21.0701</v>
      </c>
      <c r="HB22">
        <v>20</v>
      </c>
      <c r="HC22">
        <v>-30</v>
      </c>
      <c r="HD22">
        <v>15.174799999999999</v>
      </c>
      <c r="HE22">
        <v>413.36200000000002</v>
      </c>
      <c r="HF22">
        <v>0</v>
      </c>
      <c r="HG22">
        <v>101.56100000000001</v>
      </c>
      <c r="HH22">
        <v>95.960899999999995</v>
      </c>
    </row>
    <row r="23" spans="1:216" x14ac:dyDescent="0.2">
      <c r="A23">
        <v>5</v>
      </c>
      <c r="B23">
        <v>1689883351.0999999</v>
      </c>
      <c r="C23">
        <v>244</v>
      </c>
      <c r="D23" t="s">
        <v>364</v>
      </c>
      <c r="E23" t="s">
        <v>365</v>
      </c>
      <c r="F23" t="s">
        <v>348</v>
      </c>
      <c r="G23" t="s">
        <v>396</v>
      </c>
      <c r="H23" t="s">
        <v>349</v>
      </c>
      <c r="I23" t="s">
        <v>350</v>
      </c>
      <c r="J23" t="s">
        <v>351</v>
      </c>
      <c r="K23" t="s">
        <v>352</v>
      </c>
      <c r="L23">
        <v>1689883351.0999999</v>
      </c>
      <c r="M23">
        <f t="shared" si="0"/>
        <v>1.6605929161057072E-3</v>
      </c>
      <c r="N23">
        <f t="shared" si="1"/>
        <v>1.6605929161057071</v>
      </c>
      <c r="O23">
        <f t="shared" si="2"/>
        <v>13.223764368307743</v>
      </c>
      <c r="P23">
        <f t="shared" si="3"/>
        <v>399.95100000000002</v>
      </c>
      <c r="Q23">
        <f t="shared" si="4"/>
        <v>271.16501402858444</v>
      </c>
      <c r="R23">
        <f t="shared" si="5"/>
        <v>27.138564445943363</v>
      </c>
      <c r="S23">
        <f t="shared" si="6"/>
        <v>40.027641573168907</v>
      </c>
      <c r="T23">
        <f t="shared" si="7"/>
        <v>0.17599255384633117</v>
      </c>
      <c r="U23">
        <f t="shared" si="8"/>
        <v>2.9911425876909377</v>
      </c>
      <c r="V23">
        <f t="shared" si="9"/>
        <v>0.17043559953809109</v>
      </c>
      <c r="W23">
        <f t="shared" si="10"/>
        <v>0.10700690384710766</v>
      </c>
      <c r="X23">
        <f t="shared" si="11"/>
        <v>165.39217500000001</v>
      </c>
      <c r="Y23">
        <f t="shared" si="12"/>
        <v>18.052661638936968</v>
      </c>
      <c r="Z23">
        <f t="shared" si="13"/>
        <v>17.033899999999999</v>
      </c>
      <c r="AA23">
        <f t="shared" si="14"/>
        <v>1.9487423708976881</v>
      </c>
      <c r="AB23">
        <f t="shared" si="15"/>
        <v>49.17272536392413</v>
      </c>
      <c r="AC23">
        <f t="shared" si="16"/>
        <v>0.98793316746607007</v>
      </c>
      <c r="AD23">
        <f t="shared" si="17"/>
        <v>2.0091080170042259</v>
      </c>
      <c r="AE23">
        <f t="shared" si="18"/>
        <v>0.96080920343161802</v>
      </c>
      <c r="AF23">
        <f t="shared" si="19"/>
        <v>-73.232147600261683</v>
      </c>
      <c r="AG23">
        <f t="shared" si="20"/>
        <v>77.791090360095566</v>
      </c>
      <c r="AH23">
        <f t="shared" si="21"/>
        <v>5.0843284709673364</v>
      </c>
      <c r="AI23">
        <f t="shared" si="22"/>
        <v>175.03544623080123</v>
      </c>
      <c r="AJ23">
        <v>3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54596.294889156299</v>
      </c>
      <c r="AO23">
        <f t="shared" si="26"/>
        <v>1000.01</v>
      </c>
      <c r="AP23">
        <f t="shared" si="27"/>
        <v>843.00869999999986</v>
      </c>
      <c r="AQ23">
        <f t="shared" si="28"/>
        <v>0.84300026999729993</v>
      </c>
      <c r="AR23">
        <f t="shared" si="29"/>
        <v>0.16539052109478905</v>
      </c>
      <c r="AS23">
        <v>1689883351.0999999</v>
      </c>
      <c r="AT23">
        <v>399.95100000000002</v>
      </c>
      <c r="AU23">
        <v>413.08100000000002</v>
      </c>
      <c r="AV23">
        <v>9.8712999999999997</v>
      </c>
      <c r="AW23">
        <v>8.3168299999999995</v>
      </c>
      <c r="AX23">
        <v>404.42899999999997</v>
      </c>
      <c r="AY23">
        <v>10.1243</v>
      </c>
      <c r="AZ23">
        <v>600.04700000000003</v>
      </c>
      <c r="BA23">
        <v>99.981399999999994</v>
      </c>
      <c r="BB23">
        <v>9.9963899999999994E-2</v>
      </c>
      <c r="BC23">
        <v>17.516300000000001</v>
      </c>
      <c r="BD23">
        <v>17.033899999999999</v>
      </c>
      <c r="BE23">
        <v>999.9</v>
      </c>
      <c r="BF23">
        <v>0</v>
      </c>
      <c r="BG23">
        <v>0</v>
      </c>
      <c r="BH23">
        <v>10000.6</v>
      </c>
      <c r="BI23">
        <v>0</v>
      </c>
      <c r="BJ23">
        <v>1.2409600000000001</v>
      </c>
      <c r="BK23">
        <v>-13.129899999999999</v>
      </c>
      <c r="BL23">
        <v>403.93799999999999</v>
      </c>
      <c r="BM23">
        <v>416.54500000000002</v>
      </c>
      <c r="BN23">
        <v>1.55447</v>
      </c>
      <c r="BO23">
        <v>413.08100000000002</v>
      </c>
      <c r="BP23">
        <v>8.3168299999999995</v>
      </c>
      <c r="BQ23">
        <v>0.98694599999999999</v>
      </c>
      <c r="BR23">
        <v>0.83152800000000004</v>
      </c>
      <c r="BS23">
        <v>6.7250800000000002</v>
      </c>
      <c r="BT23">
        <v>4.2572299999999998</v>
      </c>
      <c r="BU23">
        <v>1000.01</v>
      </c>
      <c r="BV23">
        <v>0.89999099999999999</v>
      </c>
      <c r="BW23">
        <v>0.100009</v>
      </c>
      <c r="BX23">
        <v>0</v>
      </c>
      <c r="BY23">
        <v>2.1741999999999999</v>
      </c>
      <c r="BZ23">
        <v>0</v>
      </c>
      <c r="CA23">
        <v>7078.76</v>
      </c>
      <c r="CB23">
        <v>7719.46</v>
      </c>
      <c r="CC23">
        <v>36.25</v>
      </c>
      <c r="CD23">
        <v>39.436999999999998</v>
      </c>
      <c r="CE23">
        <v>38.311999999999998</v>
      </c>
      <c r="CF23">
        <v>37.375</v>
      </c>
      <c r="CG23">
        <v>35.811999999999998</v>
      </c>
      <c r="CH23">
        <v>900</v>
      </c>
      <c r="CI23">
        <v>100.01</v>
      </c>
      <c r="CJ23">
        <v>0</v>
      </c>
      <c r="CK23">
        <v>1689883361.2</v>
      </c>
      <c r="CL23">
        <v>0</v>
      </c>
      <c r="CM23">
        <v>1689882980.0999999</v>
      </c>
      <c r="CN23" t="s">
        <v>353</v>
      </c>
      <c r="CO23">
        <v>1689882971.0999999</v>
      </c>
      <c r="CP23">
        <v>1689882980.0999999</v>
      </c>
      <c r="CQ23">
        <v>21</v>
      </c>
      <c r="CR23">
        <v>0.20200000000000001</v>
      </c>
      <c r="CS23">
        <v>-2E-3</v>
      </c>
      <c r="CT23">
        <v>-4.4779999999999998</v>
      </c>
      <c r="CU23">
        <v>-0.253</v>
      </c>
      <c r="CV23">
        <v>413</v>
      </c>
      <c r="CW23">
        <v>8</v>
      </c>
      <c r="CX23">
        <v>0.15</v>
      </c>
      <c r="CY23">
        <v>0.04</v>
      </c>
      <c r="CZ23">
        <v>12.452285362111899</v>
      </c>
      <c r="DA23">
        <v>0.52004988298862798</v>
      </c>
      <c r="DB23">
        <v>6.2058778797897902E-2</v>
      </c>
      <c r="DC23">
        <v>1</v>
      </c>
      <c r="DD23">
        <v>413.05814285714303</v>
      </c>
      <c r="DE23">
        <v>0.454051948052904</v>
      </c>
      <c r="DF23">
        <v>6.0497371618852602E-2</v>
      </c>
      <c r="DG23">
        <v>-1</v>
      </c>
      <c r="DH23">
        <v>999.98914285714295</v>
      </c>
      <c r="DI23">
        <v>6.1519123337602899E-2</v>
      </c>
      <c r="DJ23">
        <v>7.6113055903161897E-3</v>
      </c>
      <c r="DK23">
        <v>1</v>
      </c>
      <c r="DL23">
        <v>2</v>
      </c>
      <c r="DM23">
        <v>2</v>
      </c>
      <c r="DN23" t="s">
        <v>354</v>
      </c>
      <c r="DO23">
        <v>3.2442700000000002</v>
      </c>
      <c r="DP23">
        <v>2.84016</v>
      </c>
      <c r="DQ23">
        <v>9.8831799999999997E-2</v>
      </c>
      <c r="DR23">
        <v>9.9937300000000007E-2</v>
      </c>
      <c r="DS23">
        <v>6.5416000000000002E-2</v>
      </c>
      <c r="DT23">
        <v>5.552E-2</v>
      </c>
      <c r="DU23">
        <v>26571</v>
      </c>
      <c r="DV23">
        <v>27947.9</v>
      </c>
      <c r="DW23">
        <v>27567.8</v>
      </c>
      <c r="DX23">
        <v>29114.9</v>
      </c>
      <c r="DY23">
        <v>33977.599999999999</v>
      </c>
      <c r="DZ23">
        <v>36630</v>
      </c>
      <c r="EA23">
        <v>36868.300000000003</v>
      </c>
      <c r="EB23">
        <v>39474.199999999997</v>
      </c>
      <c r="EC23">
        <v>2.3550800000000001</v>
      </c>
      <c r="ED23">
        <v>1.8558300000000001</v>
      </c>
      <c r="EE23">
        <v>9.7367899999999993E-2</v>
      </c>
      <c r="EF23">
        <v>0</v>
      </c>
      <c r="EG23">
        <v>15.4129</v>
      </c>
      <c r="EH23">
        <v>999.9</v>
      </c>
      <c r="EI23">
        <v>47.87</v>
      </c>
      <c r="EJ23">
        <v>18.206</v>
      </c>
      <c r="EK23">
        <v>10.046799999999999</v>
      </c>
      <c r="EL23">
        <v>61.4221</v>
      </c>
      <c r="EM23">
        <v>36.2941</v>
      </c>
      <c r="EN23">
        <v>1</v>
      </c>
      <c r="EO23">
        <v>-0.76431099999999996</v>
      </c>
      <c r="EP23">
        <v>2.02806</v>
      </c>
      <c r="EQ23">
        <v>19.802600000000002</v>
      </c>
      <c r="ER23">
        <v>5.2223800000000002</v>
      </c>
      <c r="ES23">
        <v>11.917</v>
      </c>
      <c r="ET23">
        <v>4.9553000000000003</v>
      </c>
      <c r="EU23">
        <v>3.2978000000000001</v>
      </c>
      <c r="EV23">
        <v>72.8</v>
      </c>
      <c r="EW23">
        <v>9999</v>
      </c>
      <c r="EX23">
        <v>5009.8999999999996</v>
      </c>
      <c r="EY23">
        <v>144.4</v>
      </c>
      <c r="EZ23">
        <v>1.8597600000000001</v>
      </c>
      <c r="FA23">
        <v>1.85887</v>
      </c>
      <c r="FB23">
        <v>1.8649199999999999</v>
      </c>
      <c r="FC23">
        <v>1.869</v>
      </c>
      <c r="FD23">
        <v>1.8635600000000001</v>
      </c>
      <c r="FE23">
        <v>1.86371</v>
      </c>
      <c r="FF23">
        <v>1.8636900000000001</v>
      </c>
      <c r="FG23">
        <v>1.86341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-4.4779999999999998</v>
      </c>
      <c r="FV23">
        <v>-0.253</v>
      </c>
      <c r="FW23">
        <v>-4.4783999999999704</v>
      </c>
      <c r="FX23">
        <v>0</v>
      </c>
      <c r="FY23">
        <v>0</v>
      </c>
      <c r="FZ23">
        <v>0</v>
      </c>
      <c r="GA23">
        <v>-0.25304363636363503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6.3</v>
      </c>
      <c r="GJ23">
        <v>6.2</v>
      </c>
      <c r="GK23">
        <v>1.0522499999999999</v>
      </c>
      <c r="GL23">
        <v>2.52319</v>
      </c>
      <c r="GM23">
        <v>1.4489700000000001</v>
      </c>
      <c r="GN23">
        <v>2.34009</v>
      </c>
      <c r="GO23">
        <v>1.5466299999999999</v>
      </c>
      <c r="GP23">
        <v>2.36206</v>
      </c>
      <c r="GQ23">
        <v>21.4392</v>
      </c>
      <c r="GR23">
        <v>15.0952</v>
      </c>
      <c r="GS23">
        <v>18</v>
      </c>
      <c r="GT23">
        <v>601.54</v>
      </c>
      <c r="GU23">
        <v>411.41500000000002</v>
      </c>
      <c r="GV23">
        <v>15.9618</v>
      </c>
      <c r="GW23">
        <v>17.326599999999999</v>
      </c>
      <c r="GX23">
        <v>30.000599999999999</v>
      </c>
      <c r="GY23">
        <v>17.218800000000002</v>
      </c>
      <c r="GZ23">
        <v>17.189900000000002</v>
      </c>
      <c r="HA23">
        <v>21.066400000000002</v>
      </c>
      <c r="HB23">
        <v>20</v>
      </c>
      <c r="HC23">
        <v>-30</v>
      </c>
      <c r="HD23">
        <v>15.147399999999999</v>
      </c>
      <c r="HE23">
        <v>413.09</v>
      </c>
      <c r="HF23">
        <v>0</v>
      </c>
      <c r="HG23">
        <v>101.557</v>
      </c>
      <c r="HH23">
        <v>95.958200000000005</v>
      </c>
    </row>
    <row r="24" spans="1:216" x14ac:dyDescent="0.2">
      <c r="A24">
        <v>6</v>
      </c>
      <c r="B24">
        <v>1689883412.0999999</v>
      </c>
      <c r="C24">
        <v>305</v>
      </c>
      <c r="D24" t="s">
        <v>366</v>
      </c>
      <c r="E24" t="s">
        <v>367</v>
      </c>
      <c r="F24" t="s">
        <v>348</v>
      </c>
      <c r="G24" t="s">
        <v>396</v>
      </c>
      <c r="H24" t="s">
        <v>349</v>
      </c>
      <c r="I24" t="s">
        <v>350</v>
      </c>
      <c r="J24" t="s">
        <v>351</v>
      </c>
      <c r="K24" t="s">
        <v>352</v>
      </c>
      <c r="L24">
        <v>1689883412.0999999</v>
      </c>
      <c r="M24">
        <f t="shared" si="0"/>
        <v>1.6265693106679827E-3</v>
      </c>
      <c r="N24">
        <f t="shared" si="1"/>
        <v>1.6265693106679826</v>
      </c>
      <c r="O24">
        <f t="shared" si="2"/>
        <v>12.946720011033575</v>
      </c>
      <c r="P24">
        <f t="shared" si="3"/>
        <v>400.005</v>
      </c>
      <c r="Q24">
        <f t="shared" si="4"/>
        <v>273.14249534040493</v>
      </c>
      <c r="R24">
        <f t="shared" si="5"/>
        <v>27.33622026962394</v>
      </c>
      <c r="S24">
        <f t="shared" si="6"/>
        <v>40.032675162184496</v>
      </c>
      <c r="T24">
        <f t="shared" si="7"/>
        <v>0.17491084598953141</v>
      </c>
      <c r="U24">
        <f t="shared" si="8"/>
        <v>2.9928344387907675</v>
      </c>
      <c r="V24">
        <f t="shared" si="9"/>
        <v>0.16942384336563382</v>
      </c>
      <c r="W24">
        <f t="shared" si="10"/>
        <v>0.10636854897338519</v>
      </c>
      <c r="X24">
        <f t="shared" si="11"/>
        <v>124.04500603880616</v>
      </c>
      <c r="Y24">
        <f t="shared" si="12"/>
        <v>17.860288684740812</v>
      </c>
      <c r="Z24">
        <f t="shared" si="13"/>
        <v>16.906600000000001</v>
      </c>
      <c r="AA24">
        <f t="shared" si="14"/>
        <v>1.9330804792782457</v>
      </c>
      <c r="AB24">
        <f t="shared" si="15"/>
        <v>48.966738310119915</v>
      </c>
      <c r="AC24">
        <f t="shared" si="16"/>
        <v>0.98626268151842988</v>
      </c>
      <c r="AD24">
        <f t="shared" si="17"/>
        <v>2.0141482066298866</v>
      </c>
      <c r="AE24">
        <f t="shared" si="18"/>
        <v>0.94681779775981578</v>
      </c>
      <c r="AF24">
        <f t="shared" si="19"/>
        <v>-71.73170660045804</v>
      </c>
      <c r="AG24">
        <f t="shared" si="20"/>
        <v>104.78048885749867</v>
      </c>
      <c r="AH24">
        <f t="shared" si="21"/>
        <v>6.8413564764932095</v>
      </c>
      <c r="AI24">
        <f t="shared" si="22"/>
        <v>163.93514477233998</v>
      </c>
      <c r="AJ24">
        <v>3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54637.603698779036</v>
      </c>
      <c r="AO24">
        <f t="shared" si="26"/>
        <v>750.005</v>
      </c>
      <c r="AP24">
        <f t="shared" si="27"/>
        <v>632.25508499420005</v>
      </c>
      <c r="AQ24">
        <f t="shared" si="28"/>
        <v>0.84300115998453351</v>
      </c>
      <c r="AR24">
        <f t="shared" si="29"/>
        <v>0.16539223877014975</v>
      </c>
      <c r="AS24">
        <v>1689883412.0999999</v>
      </c>
      <c r="AT24">
        <v>400.005</v>
      </c>
      <c r="AU24">
        <v>412.86099999999999</v>
      </c>
      <c r="AV24">
        <v>9.8546999999999993</v>
      </c>
      <c r="AW24">
        <v>8.3319700000000001</v>
      </c>
      <c r="AX24">
        <v>404.48399999999998</v>
      </c>
      <c r="AY24">
        <v>10.107699999999999</v>
      </c>
      <c r="AZ24">
        <v>600.01400000000001</v>
      </c>
      <c r="BA24">
        <v>99.980599999999995</v>
      </c>
      <c r="BB24">
        <v>9.9836900000000006E-2</v>
      </c>
      <c r="BC24">
        <v>17.556000000000001</v>
      </c>
      <c r="BD24">
        <v>16.906600000000001</v>
      </c>
      <c r="BE24">
        <v>999.9</v>
      </c>
      <c r="BF24">
        <v>0</v>
      </c>
      <c r="BG24">
        <v>0</v>
      </c>
      <c r="BH24">
        <v>10010</v>
      </c>
      <c r="BI24">
        <v>0</v>
      </c>
      <c r="BJ24">
        <v>1.2483500000000001</v>
      </c>
      <c r="BK24">
        <v>-12.8551</v>
      </c>
      <c r="BL24">
        <v>403.98700000000002</v>
      </c>
      <c r="BM24">
        <v>416.32900000000001</v>
      </c>
      <c r="BN24">
        <v>1.5227299999999999</v>
      </c>
      <c r="BO24">
        <v>412.86099999999999</v>
      </c>
      <c r="BP24">
        <v>8.3319700000000001</v>
      </c>
      <c r="BQ24">
        <v>0.98527900000000002</v>
      </c>
      <c r="BR24">
        <v>0.83303499999999997</v>
      </c>
      <c r="BS24">
        <v>6.7004900000000003</v>
      </c>
      <c r="BT24">
        <v>4.2830500000000002</v>
      </c>
      <c r="BU24">
        <v>750.005</v>
      </c>
      <c r="BV24">
        <v>0.89996699999999996</v>
      </c>
      <c r="BW24">
        <v>0.100033</v>
      </c>
      <c r="BX24">
        <v>0</v>
      </c>
      <c r="BY24">
        <v>2.1139000000000001</v>
      </c>
      <c r="BZ24">
        <v>0</v>
      </c>
      <c r="CA24">
        <v>5677.04</v>
      </c>
      <c r="CB24">
        <v>5789.55</v>
      </c>
      <c r="CC24">
        <v>35.936999999999998</v>
      </c>
      <c r="CD24">
        <v>39.5</v>
      </c>
      <c r="CE24">
        <v>38.25</v>
      </c>
      <c r="CF24">
        <v>37.5</v>
      </c>
      <c r="CG24">
        <v>35.686999999999998</v>
      </c>
      <c r="CH24">
        <v>674.98</v>
      </c>
      <c r="CI24">
        <v>75.03</v>
      </c>
      <c r="CJ24">
        <v>0</v>
      </c>
      <c r="CK24">
        <v>1689883422.4000001</v>
      </c>
      <c r="CL24">
        <v>0</v>
      </c>
      <c r="CM24">
        <v>1689882980.0999999</v>
      </c>
      <c r="CN24" t="s">
        <v>353</v>
      </c>
      <c r="CO24">
        <v>1689882971.0999999</v>
      </c>
      <c r="CP24">
        <v>1689882980.0999999</v>
      </c>
      <c r="CQ24">
        <v>21</v>
      </c>
      <c r="CR24">
        <v>0.20200000000000001</v>
      </c>
      <c r="CS24">
        <v>-2E-3</v>
      </c>
      <c r="CT24">
        <v>-4.4779999999999998</v>
      </c>
      <c r="CU24">
        <v>-0.253</v>
      </c>
      <c r="CV24">
        <v>413</v>
      </c>
      <c r="CW24">
        <v>8</v>
      </c>
      <c r="CX24">
        <v>0.15</v>
      </c>
      <c r="CY24">
        <v>0.04</v>
      </c>
      <c r="CZ24">
        <v>12.251628974325101</v>
      </c>
      <c r="DA24">
        <v>0.126880715276697</v>
      </c>
      <c r="DB24">
        <v>4.9811784498103001E-2</v>
      </c>
      <c r="DC24">
        <v>1</v>
      </c>
      <c r="DD24">
        <v>412.87299999999999</v>
      </c>
      <c r="DE24">
        <v>0.125864661654745</v>
      </c>
      <c r="DF24">
        <v>3.3435011589649503E-2</v>
      </c>
      <c r="DG24">
        <v>-1</v>
      </c>
      <c r="DH24">
        <v>749.99766666666699</v>
      </c>
      <c r="DI24">
        <v>2.45238700804261E-2</v>
      </c>
      <c r="DJ24">
        <v>7.2461703076158096E-2</v>
      </c>
      <c r="DK24">
        <v>1</v>
      </c>
      <c r="DL24">
        <v>2</v>
      </c>
      <c r="DM24">
        <v>2</v>
      </c>
      <c r="DN24" t="s">
        <v>354</v>
      </c>
      <c r="DO24">
        <v>3.2441800000000001</v>
      </c>
      <c r="DP24">
        <v>2.8401200000000002</v>
      </c>
      <c r="DQ24">
        <v>9.8834599999999995E-2</v>
      </c>
      <c r="DR24">
        <v>9.9890000000000007E-2</v>
      </c>
      <c r="DS24">
        <v>6.5329600000000002E-2</v>
      </c>
      <c r="DT24">
        <v>5.55936E-2</v>
      </c>
      <c r="DU24">
        <v>26569.599999999999</v>
      </c>
      <c r="DV24">
        <v>27947.4</v>
      </c>
      <c r="DW24">
        <v>27566.6</v>
      </c>
      <c r="DX24">
        <v>29112.9</v>
      </c>
      <c r="DY24">
        <v>33979.1</v>
      </c>
      <c r="DZ24">
        <v>36625</v>
      </c>
      <c r="EA24">
        <v>36866.400000000001</v>
      </c>
      <c r="EB24">
        <v>39471.800000000003</v>
      </c>
      <c r="EC24">
        <v>2.3550800000000001</v>
      </c>
      <c r="ED24">
        <v>1.8552999999999999</v>
      </c>
      <c r="EE24">
        <v>8.4456100000000006E-2</v>
      </c>
      <c r="EF24">
        <v>0</v>
      </c>
      <c r="EG24">
        <v>15.5006</v>
      </c>
      <c r="EH24">
        <v>999.9</v>
      </c>
      <c r="EI24">
        <v>47.87</v>
      </c>
      <c r="EJ24">
        <v>18.225999999999999</v>
      </c>
      <c r="EK24">
        <v>10.0585</v>
      </c>
      <c r="EL24">
        <v>61.862099999999998</v>
      </c>
      <c r="EM24">
        <v>36.3902</v>
      </c>
      <c r="EN24">
        <v>1</v>
      </c>
      <c r="EO24">
        <v>-0.76249999999999996</v>
      </c>
      <c r="EP24">
        <v>-0.278698</v>
      </c>
      <c r="EQ24">
        <v>19.967500000000001</v>
      </c>
      <c r="ER24">
        <v>5.2223800000000002</v>
      </c>
      <c r="ES24">
        <v>11.9161</v>
      </c>
      <c r="ET24">
        <v>4.9554499999999999</v>
      </c>
      <c r="EU24">
        <v>3.2977500000000002</v>
      </c>
      <c r="EV24">
        <v>72.900000000000006</v>
      </c>
      <c r="EW24">
        <v>9999</v>
      </c>
      <c r="EX24">
        <v>5011.3999999999996</v>
      </c>
      <c r="EY24">
        <v>144.4</v>
      </c>
      <c r="EZ24">
        <v>1.85982</v>
      </c>
      <c r="FA24">
        <v>1.85894</v>
      </c>
      <c r="FB24">
        <v>1.86493</v>
      </c>
      <c r="FC24">
        <v>1.8690500000000001</v>
      </c>
      <c r="FD24">
        <v>1.8635600000000001</v>
      </c>
      <c r="FE24">
        <v>1.86371</v>
      </c>
      <c r="FF24">
        <v>1.86371</v>
      </c>
      <c r="FG24">
        <v>1.8634999999999999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-4.4790000000000001</v>
      </c>
      <c r="FV24">
        <v>-0.253</v>
      </c>
      <c r="FW24">
        <v>-4.4783999999999704</v>
      </c>
      <c r="FX24">
        <v>0</v>
      </c>
      <c r="FY24">
        <v>0</v>
      </c>
      <c r="FZ24">
        <v>0</v>
      </c>
      <c r="GA24">
        <v>-0.25304363636363503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7.3</v>
      </c>
      <c r="GJ24">
        <v>7.2</v>
      </c>
      <c r="GK24">
        <v>1.0522499999999999</v>
      </c>
      <c r="GL24">
        <v>2.5122100000000001</v>
      </c>
      <c r="GM24">
        <v>1.4489700000000001</v>
      </c>
      <c r="GN24">
        <v>2.34131</v>
      </c>
      <c r="GO24">
        <v>1.5466299999999999</v>
      </c>
      <c r="GP24">
        <v>2.3913600000000002</v>
      </c>
      <c r="GQ24">
        <v>21.459299999999999</v>
      </c>
      <c r="GR24">
        <v>15.156499999999999</v>
      </c>
      <c r="GS24">
        <v>18</v>
      </c>
      <c r="GT24">
        <v>601.84500000000003</v>
      </c>
      <c r="GU24">
        <v>411.32600000000002</v>
      </c>
      <c r="GV24">
        <v>15.8939</v>
      </c>
      <c r="GW24">
        <v>17.351500000000001</v>
      </c>
      <c r="GX24">
        <v>30.000299999999999</v>
      </c>
      <c r="GY24">
        <v>17.243300000000001</v>
      </c>
      <c r="GZ24">
        <v>17.2151</v>
      </c>
      <c r="HA24">
        <v>21.057099999999998</v>
      </c>
      <c r="HB24">
        <v>20</v>
      </c>
      <c r="HC24">
        <v>-30</v>
      </c>
      <c r="HD24">
        <v>15.9194</v>
      </c>
      <c r="HE24">
        <v>412.904</v>
      </c>
      <c r="HF24">
        <v>0</v>
      </c>
      <c r="HG24">
        <v>101.55200000000001</v>
      </c>
      <c r="HH24">
        <v>95.952200000000005</v>
      </c>
    </row>
    <row r="25" spans="1:216" x14ac:dyDescent="0.2">
      <c r="A25">
        <v>7</v>
      </c>
      <c r="B25">
        <v>1689883473.0999999</v>
      </c>
      <c r="C25">
        <v>366</v>
      </c>
      <c r="D25" t="s">
        <v>368</v>
      </c>
      <c r="E25" t="s">
        <v>369</v>
      </c>
      <c r="F25" t="s">
        <v>348</v>
      </c>
      <c r="G25" t="s">
        <v>396</v>
      </c>
      <c r="H25" t="s">
        <v>349</v>
      </c>
      <c r="I25" t="s">
        <v>350</v>
      </c>
      <c r="J25" t="s">
        <v>351</v>
      </c>
      <c r="K25" t="s">
        <v>352</v>
      </c>
      <c r="L25">
        <v>1689883473.0999999</v>
      </c>
      <c r="M25">
        <f t="shared" si="0"/>
        <v>1.6235956270001155E-3</v>
      </c>
      <c r="N25">
        <f t="shared" si="1"/>
        <v>1.6235956270001155</v>
      </c>
      <c r="O25">
        <f t="shared" si="2"/>
        <v>12.791079476175836</v>
      </c>
      <c r="P25">
        <f t="shared" si="3"/>
        <v>399.97699999999998</v>
      </c>
      <c r="Q25">
        <f t="shared" si="4"/>
        <v>272.43830097510721</v>
      </c>
      <c r="R25">
        <f t="shared" si="5"/>
        <v>27.265694905793779</v>
      </c>
      <c r="S25">
        <f t="shared" si="6"/>
        <v>40.029800554111993</v>
      </c>
      <c r="T25">
        <f t="shared" si="7"/>
        <v>0.17187673697135869</v>
      </c>
      <c r="U25">
        <f t="shared" si="8"/>
        <v>2.9922645456575414</v>
      </c>
      <c r="V25">
        <f t="shared" si="9"/>
        <v>0.16657436354392086</v>
      </c>
      <c r="W25">
        <f t="shared" si="10"/>
        <v>0.10457174841236488</v>
      </c>
      <c r="X25">
        <f t="shared" si="11"/>
        <v>99.24154172729817</v>
      </c>
      <c r="Y25">
        <f t="shared" si="12"/>
        <v>17.872490989475775</v>
      </c>
      <c r="Z25">
        <f t="shared" si="13"/>
        <v>17.0365</v>
      </c>
      <c r="AA25">
        <f t="shared" si="14"/>
        <v>1.9490634095219281</v>
      </c>
      <c r="AB25">
        <f t="shared" si="15"/>
        <v>48.568643885554451</v>
      </c>
      <c r="AC25">
        <f t="shared" si="16"/>
        <v>0.98789721098880001</v>
      </c>
      <c r="AD25">
        <f t="shared" si="17"/>
        <v>2.0340226367379093</v>
      </c>
      <c r="AE25">
        <f t="shared" si="18"/>
        <v>0.96116619853312812</v>
      </c>
      <c r="AF25">
        <f t="shared" si="19"/>
        <v>-71.600567150705089</v>
      </c>
      <c r="AG25">
        <f t="shared" si="20"/>
        <v>108.92256596844246</v>
      </c>
      <c r="AH25">
        <f t="shared" si="21"/>
        <v>7.1236619501024023</v>
      </c>
      <c r="AI25">
        <f t="shared" si="22"/>
        <v>143.68720249513794</v>
      </c>
      <c r="AJ25">
        <v>3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54591.905250112104</v>
      </c>
      <c r="AO25">
        <f t="shared" si="26"/>
        <v>600.04700000000003</v>
      </c>
      <c r="AP25">
        <f t="shared" si="27"/>
        <v>505.8395009986001</v>
      </c>
      <c r="AQ25">
        <f t="shared" si="28"/>
        <v>0.84299980001333241</v>
      </c>
      <c r="AR25">
        <f t="shared" si="29"/>
        <v>0.1653896140257316</v>
      </c>
      <c r="AS25">
        <v>1689883473.0999999</v>
      </c>
      <c r="AT25">
        <v>399.97699999999998</v>
      </c>
      <c r="AU25">
        <v>412.68400000000003</v>
      </c>
      <c r="AV25">
        <v>9.8710500000000003</v>
      </c>
      <c r="AW25">
        <v>8.35121</v>
      </c>
      <c r="AX25">
        <v>404.45499999999998</v>
      </c>
      <c r="AY25">
        <v>10.1241</v>
      </c>
      <c r="AZ25">
        <v>600.04600000000005</v>
      </c>
      <c r="BA25">
        <v>99.980199999999996</v>
      </c>
      <c r="BB25">
        <v>0.10005600000000001</v>
      </c>
      <c r="BC25">
        <v>17.7117</v>
      </c>
      <c r="BD25">
        <v>17.0365</v>
      </c>
      <c r="BE25">
        <v>999.9</v>
      </c>
      <c r="BF25">
        <v>0</v>
      </c>
      <c r="BG25">
        <v>0</v>
      </c>
      <c r="BH25">
        <v>10006.9</v>
      </c>
      <c r="BI25">
        <v>0</v>
      </c>
      <c r="BJ25">
        <v>1.18187</v>
      </c>
      <c r="BK25">
        <v>-12.707000000000001</v>
      </c>
      <c r="BL25">
        <v>403.96499999999997</v>
      </c>
      <c r="BM25">
        <v>416.15899999999999</v>
      </c>
      <c r="BN25">
        <v>1.5198400000000001</v>
      </c>
      <c r="BO25">
        <v>412.68400000000003</v>
      </c>
      <c r="BP25">
        <v>8.35121</v>
      </c>
      <c r="BQ25">
        <v>0.98690900000000004</v>
      </c>
      <c r="BR25">
        <v>0.834955</v>
      </c>
      <c r="BS25">
        <v>6.7245400000000002</v>
      </c>
      <c r="BT25">
        <v>4.3158899999999996</v>
      </c>
      <c r="BU25">
        <v>600.04700000000003</v>
      </c>
      <c r="BV25">
        <v>0.90000100000000005</v>
      </c>
      <c r="BW25">
        <v>9.9998500000000004E-2</v>
      </c>
      <c r="BX25">
        <v>0</v>
      </c>
      <c r="BY25">
        <v>2.4152999999999998</v>
      </c>
      <c r="BZ25">
        <v>0</v>
      </c>
      <c r="CA25">
        <v>4885.17</v>
      </c>
      <c r="CB25">
        <v>4632.0200000000004</v>
      </c>
      <c r="CC25">
        <v>35.625</v>
      </c>
      <c r="CD25">
        <v>39.561999999999998</v>
      </c>
      <c r="CE25">
        <v>38.125</v>
      </c>
      <c r="CF25">
        <v>37.561999999999998</v>
      </c>
      <c r="CG25">
        <v>35.5</v>
      </c>
      <c r="CH25">
        <v>540.04</v>
      </c>
      <c r="CI25">
        <v>60</v>
      </c>
      <c r="CJ25">
        <v>0</v>
      </c>
      <c r="CK25">
        <v>1689883483.5999999</v>
      </c>
      <c r="CL25">
        <v>0</v>
      </c>
      <c r="CM25">
        <v>1689882980.0999999</v>
      </c>
      <c r="CN25" t="s">
        <v>353</v>
      </c>
      <c r="CO25">
        <v>1689882971.0999999</v>
      </c>
      <c r="CP25">
        <v>1689882980.0999999</v>
      </c>
      <c r="CQ25">
        <v>21</v>
      </c>
      <c r="CR25">
        <v>0.20200000000000001</v>
      </c>
      <c r="CS25">
        <v>-2E-3</v>
      </c>
      <c r="CT25">
        <v>-4.4779999999999998</v>
      </c>
      <c r="CU25">
        <v>-0.253</v>
      </c>
      <c r="CV25">
        <v>413</v>
      </c>
      <c r="CW25">
        <v>8</v>
      </c>
      <c r="CX25">
        <v>0.15</v>
      </c>
      <c r="CY25">
        <v>0.04</v>
      </c>
      <c r="CZ25">
        <v>12.0614237674843</v>
      </c>
      <c r="DA25">
        <v>0.182319164245245</v>
      </c>
      <c r="DB25">
        <v>2.7543539743460799E-2</v>
      </c>
      <c r="DC25">
        <v>1</v>
      </c>
      <c r="DD25">
        <v>412.65895238095197</v>
      </c>
      <c r="DE25">
        <v>0.15701298701306199</v>
      </c>
      <c r="DF25">
        <v>2.5510924252877199E-2</v>
      </c>
      <c r="DG25">
        <v>-1</v>
      </c>
      <c r="DH25">
        <v>600.00064999999995</v>
      </c>
      <c r="DI25">
        <v>8.0305728349383806E-2</v>
      </c>
      <c r="DJ25">
        <v>0.102880160866899</v>
      </c>
      <c r="DK25">
        <v>1</v>
      </c>
      <c r="DL25">
        <v>2</v>
      </c>
      <c r="DM25">
        <v>2</v>
      </c>
      <c r="DN25" t="s">
        <v>354</v>
      </c>
      <c r="DO25">
        <v>3.2442199999999999</v>
      </c>
      <c r="DP25">
        <v>2.8403100000000001</v>
      </c>
      <c r="DQ25">
        <v>9.8821599999999996E-2</v>
      </c>
      <c r="DR25">
        <v>9.9849900000000005E-2</v>
      </c>
      <c r="DS25">
        <v>6.5404799999999999E-2</v>
      </c>
      <c r="DT25">
        <v>5.5687800000000003E-2</v>
      </c>
      <c r="DU25">
        <v>26568.3</v>
      </c>
      <c r="DV25">
        <v>27946.799999999999</v>
      </c>
      <c r="DW25">
        <v>27565</v>
      </c>
      <c r="DX25">
        <v>29111.200000000001</v>
      </c>
      <c r="DY25">
        <v>33974.400000000001</v>
      </c>
      <c r="DZ25">
        <v>36618.699999999997</v>
      </c>
      <c r="EA25">
        <v>36864.300000000003</v>
      </c>
      <c r="EB25">
        <v>39468.9</v>
      </c>
      <c r="EC25">
        <v>2.3542999999999998</v>
      </c>
      <c r="ED25">
        <v>1.8546</v>
      </c>
      <c r="EE25">
        <v>8.3323599999999998E-2</v>
      </c>
      <c r="EF25">
        <v>0</v>
      </c>
      <c r="EG25">
        <v>15.6496</v>
      </c>
      <c r="EH25">
        <v>999.9</v>
      </c>
      <c r="EI25">
        <v>47.87</v>
      </c>
      <c r="EJ25">
        <v>18.266999999999999</v>
      </c>
      <c r="EK25">
        <v>10.085000000000001</v>
      </c>
      <c r="EL25">
        <v>61.642099999999999</v>
      </c>
      <c r="EM25">
        <v>36.414299999999997</v>
      </c>
      <c r="EN25">
        <v>1</v>
      </c>
      <c r="EO25">
        <v>-0.75951199999999996</v>
      </c>
      <c r="EP25">
        <v>0.98191700000000004</v>
      </c>
      <c r="EQ25">
        <v>19.947700000000001</v>
      </c>
      <c r="ER25">
        <v>5.2229799999999997</v>
      </c>
      <c r="ES25">
        <v>11.9183</v>
      </c>
      <c r="ET25">
        <v>4.9557500000000001</v>
      </c>
      <c r="EU25">
        <v>3.2978999999999998</v>
      </c>
      <c r="EV25">
        <v>72.900000000000006</v>
      </c>
      <c r="EW25">
        <v>9999</v>
      </c>
      <c r="EX25">
        <v>5012.6000000000004</v>
      </c>
      <c r="EY25">
        <v>144.4</v>
      </c>
      <c r="EZ25">
        <v>1.85982</v>
      </c>
      <c r="FA25">
        <v>1.8589500000000001</v>
      </c>
      <c r="FB25">
        <v>1.86493</v>
      </c>
      <c r="FC25">
        <v>1.8690500000000001</v>
      </c>
      <c r="FD25">
        <v>1.8635600000000001</v>
      </c>
      <c r="FE25">
        <v>1.86372</v>
      </c>
      <c r="FF25">
        <v>1.86371</v>
      </c>
      <c r="FG25">
        <v>1.8634999999999999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-4.4779999999999998</v>
      </c>
      <c r="FV25">
        <v>-0.253</v>
      </c>
      <c r="FW25">
        <v>-4.4783999999999704</v>
      </c>
      <c r="FX25">
        <v>0</v>
      </c>
      <c r="FY25">
        <v>0</v>
      </c>
      <c r="FZ25">
        <v>0</v>
      </c>
      <c r="GA25">
        <v>-0.25304363636363503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8.4</v>
      </c>
      <c r="GJ25">
        <v>8.1999999999999993</v>
      </c>
      <c r="GK25">
        <v>1.0522499999999999</v>
      </c>
      <c r="GL25">
        <v>2.52075</v>
      </c>
      <c r="GM25">
        <v>1.4489700000000001</v>
      </c>
      <c r="GN25">
        <v>2.34131</v>
      </c>
      <c r="GO25">
        <v>1.5466299999999999</v>
      </c>
      <c r="GP25">
        <v>2.3754900000000001</v>
      </c>
      <c r="GQ25">
        <v>21.499500000000001</v>
      </c>
      <c r="GR25">
        <v>15.138999999999999</v>
      </c>
      <c r="GS25">
        <v>18</v>
      </c>
      <c r="GT25">
        <v>601.70100000000002</v>
      </c>
      <c r="GU25">
        <v>411.16800000000001</v>
      </c>
      <c r="GV25">
        <v>15.5528</v>
      </c>
      <c r="GW25">
        <v>17.382200000000001</v>
      </c>
      <c r="GX25">
        <v>30.0001</v>
      </c>
      <c r="GY25">
        <v>17.272400000000001</v>
      </c>
      <c r="GZ25">
        <v>17.244399999999999</v>
      </c>
      <c r="HA25">
        <v>21.0501</v>
      </c>
      <c r="HB25">
        <v>20</v>
      </c>
      <c r="HC25">
        <v>-30</v>
      </c>
      <c r="HD25">
        <v>15.599399999999999</v>
      </c>
      <c r="HE25">
        <v>412.68299999999999</v>
      </c>
      <c r="HF25">
        <v>0</v>
      </c>
      <c r="HG25">
        <v>101.547</v>
      </c>
      <c r="HH25">
        <v>95.945599999999999</v>
      </c>
    </row>
    <row r="26" spans="1:216" x14ac:dyDescent="0.2">
      <c r="A26">
        <v>8</v>
      </c>
      <c r="B26">
        <v>1689883534.0999999</v>
      </c>
      <c r="C26">
        <v>427</v>
      </c>
      <c r="D26" t="s">
        <v>370</v>
      </c>
      <c r="E26" t="s">
        <v>371</v>
      </c>
      <c r="F26" t="s">
        <v>348</v>
      </c>
      <c r="G26" t="s">
        <v>396</v>
      </c>
      <c r="H26" t="s">
        <v>349</v>
      </c>
      <c r="I26" t="s">
        <v>350</v>
      </c>
      <c r="J26" t="s">
        <v>351</v>
      </c>
      <c r="K26" t="s">
        <v>352</v>
      </c>
      <c r="L26">
        <v>1689883534.0999999</v>
      </c>
      <c r="M26">
        <f t="shared" si="0"/>
        <v>1.6070989522520018E-3</v>
      </c>
      <c r="N26">
        <f t="shared" si="1"/>
        <v>1.6070989522520018</v>
      </c>
      <c r="O26">
        <f t="shared" si="2"/>
        <v>12.405953189731424</v>
      </c>
      <c r="P26">
        <f t="shared" si="3"/>
        <v>399.98899999999998</v>
      </c>
      <c r="Q26">
        <f t="shared" si="4"/>
        <v>275.80372565787201</v>
      </c>
      <c r="R26">
        <f t="shared" si="5"/>
        <v>27.602501898358344</v>
      </c>
      <c r="S26">
        <f t="shared" si="6"/>
        <v>40.030993437406202</v>
      </c>
      <c r="T26">
        <f t="shared" si="7"/>
        <v>0.17136443024061751</v>
      </c>
      <c r="U26">
        <f t="shared" si="8"/>
        <v>2.9957709300248356</v>
      </c>
      <c r="V26">
        <f t="shared" si="9"/>
        <v>0.16609906285047929</v>
      </c>
      <c r="W26">
        <f t="shared" si="10"/>
        <v>0.10427151004014669</v>
      </c>
      <c r="X26">
        <f t="shared" si="11"/>
        <v>82.730111999999991</v>
      </c>
      <c r="Y26">
        <f t="shared" si="12"/>
        <v>17.780198179047456</v>
      </c>
      <c r="Z26">
        <f t="shared" si="13"/>
        <v>16.983699999999999</v>
      </c>
      <c r="AA26">
        <f t="shared" si="14"/>
        <v>1.9425529477965948</v>
      </c>
      <c r="AB26">
        <f t="shared" si="15"/>
        <v>48.594657524863287</v>
      </c>
      <c r="AC26">
        <f t="shared" si="16"/>
        <v>0.98840141598202202</v>
      </c>
      <c r="AD26">
        <f t="shared" si="17"/>
        <v>2.0339713588398269</v>
      </c>
      <c r="AE26">
        <f t="shared" si="18"/>
        <v>0.9541515318145728</v>
      </c>
      <c r="AF26">
        <f t="shared" si="19"/>
        <v>-70.873063794313282</v>
      </c>
      <c r="AG26">
        <f t="shared" si="20"/>
        <v>117.51322253132383</v>
      </c>
      <c r="AH26">
        <f t="shared" si="21"/>
        <v>7.674397610422516</v>
      </c>
      <c r="AI26">
        <f t="shared" si="22"/>
        <v>137.04466834743306</v>
      </c>
      <c r="AJ26">
        <v>3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54693.084948256037</v>
      </c>
      <c r="AO26">
        <f t="shared" si="26"/>
        <v>500.22</v>
      </c>
      <c r="AP26">
        <f t="shared" si="27"/>
        <v>421.6848</v>
      </c>
      <c r="AQ26">
        <f t="shared" si="28"/>
        <v>0.8429986805805445</v>
      </c>
      <c r="AR26">
        <f t="shared" si="29"/>
        <v>0.16538745352045098</v>
      </c>
      <c r="AS26">
        <v>1689883534.0999999</v>
      </c>
      <c r="AT26">
        <v>399.98899999999998</v>
      </c>
      <c r="AU26">
        <v>412.32600000000002</v>
      </c>
      <c r="AV26">
        <v>9.8760899999999996</v>
      </c>
      <c r="AW26">
        <v>8.3716600000000003</v>
      </c>
      <c r="AX26">
        <v>404.46699999999998</v>
      </c>
      <c r="AY26">
        <v>10.129099999999999</v>
      </c>
      <c r="AZ26">
        <v>600.03</v>
      </c>
      <c r="BA26">
        <v>99.980500000000006</v>
      </c>
      <c r="BB26">
        <v>9.9735799999999999E-2</v>
      </c>
      <c r="BC26">
        <v>17.711300000000001</v>
      </c>
      <c r="BD26">
        <v>16.983699999999999</v>
      </c>
      <c r="BE26">
        <v>999.9</v>
      </c>
      <c r="BF26">
        <v>0</v>
      </c>
      <c r="BG26">
        <v>0</v>
      </c>
      <c r="BH26">
        <v>10026.200000000001</v>
      </c>
      <c r="BI26">
        <v>0</v>
      </c>
      <c r="BJ26">
        <v>1.18187</v>
      </c>
      <c r="BK26">
        <v>-12.336499999999999</v>
      </c>
      <c r="BL26">
        <v>403.97899999999998</v>
      </c>
      <c r="BM26">
        <v>415.80700000000002</v>
      </c>
      <c r="BN26">
        <v>1.5044299999999999</v>
      </c>
      <c r="BO26">
        <v>412.32600000000002</v>
      </c>
      <c r="BP26">
        <v>8.3716600000000003</v>
      </c>
      <c r="BQ26">
        <v>0.98741599999999996</v>
      </c>
      <c r="BR26">
        <v>0.83700200000000002</v>
      </c>
      <c r="BS26">
        <v>6.7320000000000002</v>
      </c>
      <c r="BT26">
        <v>4.3508199999999997</v>
      </c>
      <c r="BU26">
        <v>500.22</v>
      </c>
      <c r="BV26">
        <v>0.90004300000000004</v>
      </c>
      <c r="BW26">
        <v>9.9956799999999998E-2</v>
      </c>
      <c r="BX26">
        <v>0</v>
      </c>
      <c r="BY26">
        <v>2.1261999999999999</v>
      </c>
      <c r="BZ26">
        <v>0</v>
      </c>
      <c r="CA26">
        <v>4330.7299999999996</v>
      </c>
      <c r="CB26">
        <v>3861.45</v>
      </c>
      <c r="CC26">
        <v>35.311999999999998</v>
      </c>
      <c r="CD26">
        <v>39.561999999999998</v>
      </c>
      <c r="CE26">
        <v>37.936999999999998</v>
      </c>
      <c r="CF26">
        <v>37.561999999999998</v>
      </c>
      <c r="CG26">
        <v>35.25</v>
      </c>
      <c r="CH26">
        <v>450.22</v>
      </c>
      <c r="CI26">
        <v>50</v>
      </c>
      <c r="CJ26">
        <v>0</v>
      </c>
      <c r="CK26">
        <v>1689883544.2</v>
      </c>
      <c r="CL26">
        <v>0</v>
      </c>
      <c r="CM26">
        <v>1689882980.0999999</v>
      </c>
      <c r="CN26" t="s">
        <v>353</v>
      </c>
      <c r="CO26">
        <v>1689882971.0999999</v>
      </c>
      <c r="CP26">
        <v>1689882980.0999999</v>
      </c>
      <c r="CQ26">
        <v>21</v>
      </c>
      <c r="CR26">
        <v>0.20200000000000001</v>
      </c>
      <c r="CS26">
        <v>-2E-3</v>
      </c>
      <c r="CT26">
        <v>-4.4779999999999998</v>
      </c>
      <c r="CU26">
        <v>-0.253</v>
      </c>
      <c r="CV26">
        <v>413</v>
      </c>
      <c r="CW26">
        <v>8</v>
      </c>
      <c r="CX26">
        <v>0.15</v>
      </c>
      <c r="CY26">
        <v>0.04</v>
      </c>
      <c r="CZ26">
        <v>11.7153980000092</v>
      </c>
      <c r="DA26">
        <v>-0.134961518873639</v>
      </c>
      <c r="DB26">
        <v>4.8631931537830998E-2</v>
      </c>
      <c r="DC26">
        <v>1</v>
      </c>
      <c r="DD26">
        <v>412.33780000000002</v>
      </c>
      <c r="DE26">
        <v>-0.23224060150350201</v>
      </c>
      <c r="DF26">
        <v>4.3291569618113798E-2</v>
      </c>
      <c r="DG26">
        <v>-1</v>
      </c>
      <c r="DH26">
        <v>499.95990476190502</v>
      </c>
      <c r="DI26">
        <v>-0.15494231264220701</v>
      </c>
      <c r="DJ26">
        <v>0.123289401993806</v>
      </c>
      <c r="DK26">
        <v>1</v>
      </c>
      <c r="DL26">
        <v>2</v>
      </c>
      <c r="DM26">
        <v>2</v>
      </c>
      <c r="DN26" t="s">
        <v>354</v>
      </c>
      <c r="DO26">
        <v>3.2441499999999999</v>
      </c>
      <c r="DP26">
        <v>2.84016</v>
      </c>
      <c r="DQ26">
        <v>9.8816000000000001E-2</v>
      </c>
      <c r="DR26">
        <v>9.9777000000000005E-2</v>
      </c>
      <c r="DS26">
        <v>6.5424399999999994E-2</v>
      </c>
      <c r="DT26">
        <v>5.5788200000000003E-2</v>
      </c>
      <c r="DU26">
        <v>26567.7</v>
      </c>
      <c r="DV26">
        <v>27948</v>
      </c>
      <c r="DW26">
        <v>27564.400000000001</v>
      </c>
      <c r="DX26">
        <v>29110.3</v>
      </c>
      <c r="DY26">
        <v>33973.199999999997</v>
      </c>
      <c r="DZ26">
        <v>36613.599999999999</v>
      </c>
      <c r="EA26">
        <v>36863.699999999997</v>
      </c>
      <c r="EB26">
        <v>39467.599999999999</v>
      </c>
      <c r="EC26">
        <v>2.3538000000000001</v>
      </c>
      <c r="ED26">
        <v>1.8539000000000001</v>
      </c>
      <c r="EE26">
        <v>7.5217300000000001E-2</v>
      </c>
      <c r="EF26">
        <v>0</v>
      </c>
      <c r="EG26">
        <v>15.7318</v>
      </c>
      <c r="EH26">
        <v>999.9</v>
      </c>
      <c r="EI26">
        <v>47.893999999999998</v>
      </c>
      <c r="EJ26">
        <v>18.277000000000001</v>
      </c>
      <c r="EK26">
        <v>10.095700000000001</v>
      </c>
      <c r="EL26">
        <v>61.302100000000003</v>
      </c>
      <c r="EM26">
        <v>36.318100000000001</v>
      </c>
      <c r="EN26">
        <v>1</v>
      </c>
      <c r="EO26">
        <v>-0.75679399999999997</v>
      </c>
      <c r="EP26">
        <v>0.243981</v>
      </c>
      <c r="EQ26">
        <v>19.97</v>
      </c>
      <c r="ER26">
        <v>5.2225299999999999</v>
      </c>
      <c r="ES26">
        <v>11.9176</v>
      </c>
      <c r="ET26">
        <v>4.9557000000000002</v>
      </c>
      <c r="EU26">
        <v>3.2979799999999999</v>
      </c>
      <c r="EV26">
        <v>72.900000000000006</v>
      </c>
      <c r="EW26">
        <v>9999</v>
      </c>
      <c r="EX26">
        <v>5014.1000000000004</v>
      </c>
      <c r="EY26">
        <v>144.4</v>
      </c>
      <c r="EZ26">
        <v>1.8598600000000001</v>
      </c>
      <c r="FA26">
        <v>1.8589500000000001</v>
      </c>
      <c r="FB26">
        <v>1.86493</v>
      </c>
      <c r="FC26">
        <v>1.8690500000000001</v>
      </c>
      <c r="FD26">
        <v>1.8635600000000001</v>
      </c>
      <c r="FE26">
        <v>1.8637300000000001</v>
      </c>
      <c r="FF26">
        <v>1.86371</v>
      </c>
      <c r="FG26">
        <v>1.86347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-4.4779999999999998</v>
      </c>
      <c r="FV26">
        <v>-0.253</v>
      </c>
      <c r="FW26">
        <v>-4.4783999999999704</v>
      </c>
      <c r="FX26">
        <v>0</v>
      </c>
      <c r="FY26">
        <v>0</v>
      </c>
      <c r="FZ26">
        <v>0</v>
      </c>
      <c r="GA26">
        <v>-0.25304363636363503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9.4</v>
      </c>
      <c r="GJ26">
        <v>9.1999999999999993</v>
      </c>
      <c r="GK26">
        <v>1.0510299999999999</v>
      </c>
      <c r="GL26">
        <v>2.52563</v>
      </c>
      <c r="GM26">
        <v>1.4489700000000001</v>
      </c>
      <c r="GN26">
        <v>2.34131</v>
      </c>
      <c r="GO26">
        <v>1.5466299999999999</v>
      </c>
      <c r="GP26">
        <v>2.3913600000000002</v>
      </c>
      <c r="GQ26">
        <v>21.5397</v>
      </c>
      <c r="GR26">
        <v>15.1477</v>
      </c>
      <c r="GS26">
        <v>18</v>
      </c>
      <c r="GT26">
        <v>601.76700000000005</v>
      </c>
      <c r="GU26">
        <v>411.02</v>
      </c>
      <c r="GV26">
        <v>15.838100000000001</v>
      </c>
      <c r="GW26">
        <v>17.419</v>
      </c>
      <c r="GX26">
        <v>30.000399999999999</v>
      </c>
      <c r="GY26">
        <v>17.303899999999999</v>
      </c>
      <c r="GZ26">
        <v>17.274899999999999</v>
      </c>
      <c r="HA26">
        <v>21.037800000000001</v>
      </c>
      <c r="HB26">
        <v>20</v>
      </c>
      <c r="HC26">
        <v>-30</v>
      </c>
      <c r="HD26">
        <v>15.8482</v>
      </c>
      <c r="HE26">
        <v>412.351</v>
      </c>
      <c r="HF26">
        <v>0</v>
      </c>
      <c r="HG26">
        <v>101.545</v>
      </c>
      <c r="HH26">
        <v>95.942599999999999</v>
      </c>
    </row>
    <row r="27" spans="1:216" x14ac:dyDescent="0.2">
      <c r="A27">
        <v>9</v>
      </c>
      <c r="B27">
        <v>1689883596</v>
      </c>
      <c r="C27">
        <v>488.90000009536698</v>
      </c>
      <c r="D27" t="s">
        <v>372</v>
      </c>
      <c r="E27" t="s">
        <v>373</v>
      </c>
      <c r="F27" t="s">
        <v>348</v>
      </c>
      <c r="G27" t="s">
        <v>396</v>
      </c>
      <c r="H27" t="s">
        <v>349</v>
      </c>
      <c r="I27" t="s">
        <v>350</v>
      </c>
      <c r="J27" t="s">
        <v>351</v>
      </c>
      <c r="K27" t="s">
        <v>352</v>
      </c>
      <c r="L27">
        <v>1689883596</v>
      </c>
      <c r="M27">
        <f t="shared" si="0"/>
        <v>1.5916569179308712E-3</v>
      </c>
      <c r="N27">
        <f t="shared" si="1"/>
        <v>1.5916569179308713</v>
      </c>
      <c r="O27">
        <f t="shared" si="2"/>
        <v>11.599476881562444</v>
      </c>
      <c r="P27">
        <f t="shared" si="3"/>
        <v>399.976</v>
      </c>
      <c r="Q27">
        <f t="shared" si="4"/>
        <v>282.36071185957297</v>
      </c>
      <c r="R27">
        <f t="shared" si="5"/>
        <v>28.259462229688456</v>
      </c>
      <c r="S27">
        <f t="shared" si="6"/>
        <v>40.030734411816006</v>
      </c>
      <c r="T27">
        <f t="shared" si="7"/>
        <v>0.16963202913607164</v>
      </c>
      <c r="U27">
        <f t="shared" si="8"/>
        <v>2.9893551784179553</v>
      </c>
      <c r="V27">
        <f t="shared" si="9"/>
        <v>0.16446014447358118</v>
      </c>
      <c r="W27">
        <f t="shared" si="10"/>
        <v>0.10323912858130846</v>
      </c>
      <c r="X27">
        <f t="shared" si="11"/>
        <v>62.022904179263996</v>
      </c>
      <c r="Y27">
        <f t="shared" si="12"/>
        <v>17.718637195928597</v>
      </c>
      <c r="Z27">
        <f t="shared" si="13"/>
        <v>16.991499999999998</v>
      </c>
      <c r="AA27">
        <f t="shared" si="14"/>
        <v>1.9435135173663949</v>
      </c>
      <c r="AB27">
        <f t="shared" si="15"/>
        <v>48.460856065636662</v>
      </c>
      <c r="AC27">
        <f t="shared" si="16"/>
        <v>0.98909569854957013</v>
      </c>
      <c r="AD27">
        <f t="shared" si="17"/>
        <v>2.0410198639700314</v>
      </c>
      <c r="AE27">
        <f t="shared" si="18"/>
        <v>0.95441781881682475</v>
      </c>
      <c r="AF27">
        <f t="shared" si="19"/>
        <v>-70.192070080751421</v>
      </c>
      <c r="AG27">
        <f t="shared" si="20"/>
        <v>124.85229155871014</v>
      </c>
      <c r="AH27">
        <f t="shared" si="21"/>
        <v>8.1738360570821609</v>
      </c>
      <c r="AI27">
        <f t="shared" si="22"/>
        <v>124.85696171430487</v>
      </c>
      <c r="AJ27">
        <v>3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54497.916181387191</v>
      </c>
      <c r="AO27">
        <f t="shared" si="26"/>
        <v>375.00299999999999</v>
      </c>
      <c r="AP27">
        <f t="shared" si="27"/>
        <v>316.12812900479997</v>
      </c>
      <c r="AQ27">
        <f t="shared" si="28"/>
        <v>0.84300159999999991</v>
      </c>
      <c r="AR27">
        <f t="shared" si="29"/>
        <v>0.16539308799999999</v>
      </c>
      <c r="AS27">
        <v>1689883596</v>
      </c>
      <c r="AT27">
        <v>399.976</v>
      </c>
      <c r="AU27">
        <v>411.54399999999998</v>
      </c>
      <c r="AV27">
        <v>9.8827700000000007</v>
      </c>
      <c r="AW27">
        <v>8.3928899999999995</v>
      </c>
      <c r="AX27">
        <v>404.45400000000001</v>
      </c>
      <c r="AY27">
        <v>10.1358</v>
      </c>
      <c r="AZ27">
        <v>600.06399999999996</v>
      </c>
      <c r="BA27">
        <v>99.982799999999997</v>
      </c>
      <c r="BB27">
        <v>0.100041</v>
      </c>
      <c r="BC27">
        <v>17.766200000000001</v>
      </c>
      <c r="BD27">
        <v>16.991499999999998</v>
      </c>
      <c r="BE27">
        <v>999.9</v>
      </c>
      <c r="BF27">
        <v>0</v>
      </c>
      <c r="BG27">
        <v>0</v>
      </c>
      <c r="BH27">
        <v>9990.6200000000008</v>
      </c>
      <c r="BI27">
        <v>0</v>
      </c>
      <c r="BJ27">
        <v>1.06368</v>
      </c>
      <c r="BK27">
        <v>-11.5677</v>
      </c>
      <c r="BL27">
        <v>403.96800000000002</v>
      </c>
      <c r="BM27">
        <v>415.02699999999999</v>
      </c>
      <c r="BN27">
        <v>1.4898800000000001</v>
      </c>
      <c r="BO27">
        <v>411.54399999999998</v>
      </c>
      <c r="BP27">
        <v>8.3928899999999995</v>
      </c>
      <c r="BQ27">
        <v>0.98810600000000004</v>
      </c>
      <c r="BR27">
        <v>0.83914500000000003</v>
      </c>
      <c r="BS27">
        <v>6.7421800000000003</v>
      </c>
      <c r="BT27">
        <v>4.3872999999999998</v>
      </c>
      <c r="BU27">
        <v>375.00299999999999</v>
      </c>
      <c r="BV27">
        <v>0.89993900000000004</v>
      </c>
      <c r="BW27">
        <v>0.100061</v>
      </c>
      <c r="BX27">
        <v>0</v>
      </c>
      <c r="BY27">
        <v>2.3052000000000001</v>
      </c>
      <c r="BZ27">
        <v>0</v>
      </c>
      <c r="CA27">
        <v>3495.91</v>
      </c>
      <c r="CB27">
        <v>2894.76</v>
      </c>
      <c r="CC27">
        <v>34.936999999999998</v>
      </c>
      <c r="CD27">
        <v>39.5</v>
      </c>
      <c r="CE27">
        <v>37.75</v>
      </c>
      <c r="CF27">
        <v>37.5</v>
      </c>
      <c r="CG27">
        <v>35.061999999999998</v>
      </c>
      <c r="CH27">
        <v>337.48</v>
      </c>
      <c r="CI27">
        <v>37.520000000000003</v>
      </c>
      <c r="CJ27">
        <v>0</v>
      </c>
      <c r="CK27">
        <v>1689883606.5999999</v>
      </c>
      <c r="CL27">
        <v>0</v>
      </c>
      <c r="CM27">
        <v>1689882980.0999999</v>
      </c>
      <c r="CN27" t="s">
        <v>353</v>
      </c>
      <c r="CO27">
        <v>1689882971.0999999</v>
      </c>
      <c r="CP27">
        <v>1689882980.0999999</v>
      </c>
      <c r="CQ27">
        <v>21</v>
      </c>
      <c r="CR27">
        <v>0.20200000000000001</v>
      </c>
      <c r="CS27">
        <v>-2E-3</v>
      </c>
      <c r="CT27">
        <v>-4.4779999999999998</v>
      </c>
      <c r="CU27">
        <v>-0.253</v>
      </c>
      <c r="CV27">
        <v>413</v>
      </c>
      <c r="CW27">
        <v>8</v>
      </c>
      <c r="CX27">
        <v>0.15</v>
      </c>
      <c r="CY27">
        <v>0.04</v>
      </c>
      <c r="CZ27">
        <v>10.8977513299075</v>
      </c>
      <c r="DA27">
        <v>-8.8174845445640193E-2</v>
      </c>
      <c r="DB27">
        <v>4.0824228215096799E-2</v>
      </c>
      <c r="DC27">
        <v>1</v>
      </c>
      <c r="DD27">
        <v>411.50938095238098</v>
      </c>
      <c r="DE27">
        <v>-0.15625502509720501</v>
      </c>
      <c r="DF27">
        <v>3.7441352476687499E-2</v>
      </c>
      <c r="DG27">
        <v>-1</v>
      </c>
      <c r="DH27">
        <v>375.00061904761901</v>
      </c>
      <c r="DI27">
        <v>3.6620739476941097E-2</v>
      </c>
      <c r="DJ27">
        <v>7.1242360452909201E-2</v>
      </c>
      <c r="DK27">
        <v>1</v>
      </c>
      <c r="DL27">
        <v>2</v>
      </c>
      <c r="DM27">
        <v>2</v>
      </c>
      <c r="DN27" t="s">
        <v>354</v>
      </c>
      <c r="DO27">
        <v>3.2441900000000001</v>
      </c>
      <c r="DP27">
        <v>2.84015</v>
      </c>
      <c r="DQ27">
        <v>9.8807699999999998E-2</v>
      </c>
      <c r="DR27">
        <v>9.9628599999999998E-2</v>
      </c>
      <c r="DS27">
        <v>6.5453300000000006E-2</v>
      </c>
      <c r="DT27">
        <v>5.5893699999999998E-2</v>
      </c>
      <c r="DU27">
        <v>26566.799999999999</v>
      </c>
      <c r="DV27">
        <v>27951.200000000001</v>
      </c>
      <c r="DW27">
        <v>27563.3</v>
      </c>
      <c r="DX27">
        <v>29109</v>
      </c>
      <c r="DY27">
        <v>33970.6</v>
      </c>
      <c r="DZ27">
        <v>36607.699999999997</v>
      </c>
      <c r="EA27">
        <v>36862</v>
      </c>
      <c r="EB27">
        <v>39465.599999999999</v>
      </c>
      <c r="EC27">
        <v>2.35385</v>
      </c>
      <c r="ED27">
        <v>1.8529800000000001</v>
      </c>
      <c r="EE27">
        <v>7.2553800000000002E-2</v>
      </c>
      <c r="EF27">
        <v>0</v>
      </c>
      <c r="EG27">
        <v>15.7841</v>
      </c>
      <c r="EH27">
        <v>999.9</v>
      </c>
      <c r="EI27">
        <v>47.905999999999999</v>
      </c>
      <c r="EJ27">
        <v>18.317</v>
      </c>
      <c r="EK27">
        <v>10.1236</v>
      </c>
      <c r="EL27">
        <v>61.822099999999999</v>
      </c>
      <c r="EM27">
        <v>36.3902</v>
      </c>
      <c r="EN27">
        <v>1</v>
      </c>
      <c r="EO27">
        <v>-0.75455000000000005</v>
      </c>
      <c r="EP27">
        <v>-1.0512000000000001E-2</v>
      </c>
      <c r="EQ27">
        <v>19.972899999999999</v>
      </c>
      <c r="ER27">
        <v>5.2228300000000001</v>
      </c>
      <c r="ES27">
        <v>11.917899999999999</v>
      </c>
      <c r="ET27">
        <v>4.9555499999999997</v>
      </c>
      <c r="EU27">
        <v>3.2977799999999999</v>
      </c>
      <c r="EV27">
        <v>72.900000000000006</v>
      </c>
      <c r="EW27">
        <v>9999</v>
      </c>
      <c r="EX27">
        <v>5015.5</v>
      </c>
      <c r="EY27">
        <v>144.4</v>
      </c>
      <c r="EZ27">
        <v>1.85985</v>
      </c>
      <c r="FA27">
        <v>1.85897</v>
      </c>
      <c r="FB27">
        <v>1.86493</v>
      </c>
      <c r="FC27">
        <v>1.8690500000000001</v>
      </c>
      <c r="FD27">
        <v>1.8635600000000001</v>
      </c>
      <c r="FE27">
        <v>1.86371</v>
      </c>
      <c r="FF27">
        <v>1.86371</v>
      </c>
      <c r="FG27">
        <v>1.86348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-4.4779999999999998</v>
      </c>
      <c r="FV27">
        <v>-0.253</v>
      </c>
      <c r="FW27">
        <v>-4.4783999999999704</v>
      </c>
      <c r="FX27">
        <v>0</v>
      </c>
      <c r="FY27">
        <v>0</v>
      </c>
      <c r="FZ27">
        <v>0</v>
      </c>
      <c r="GA27">
        <v>-0.25304363636363503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10.4</v>
      </c>
      <c r="GJ27">
        <v>10.3</v>
      </c>
      <c r="GK27">
        <v>1.0498000000000001</v>
      </c>
      <c r="GL27">
        <v>2.52075</v>
      </c>
      <c r="GM27">
        <v>1.4489700000000001</v>
      </c>
      <c r="GN27">
        <v>2.34009</v>
      </c>
      <c r="GO27">
        <v>1.5466299999999999</v>
      </c>
      <c r="GP27">
        <v>2.3889200000000002</v>
      </c>
      <c r="GQ27">
        <v>21.579799999999999</v>
      </c>
      <c r="GR27">
        <v>15.138999999999999</v>
      </c>
      <c r="GS27">
        <v>18</v>
      </c>
      <c r="GT27">
        <v>602.19600000000003</v>
      </c>
      <c r="GU27">
        <v>410.73500000000001</v>
      </c>
      <c r="GV27">
        <v>16.2484</v>
      </c>
      <c r="GW27">
        <v>17.456</v>
      </c>
      <c r="GX27">
        <v>30.0002</v>
      </c>
      <c r="GY27">
        <v>17.335699999999999</v>
      </c>
      <c r="GZ27">
        <v>17.305399999999999</v>
      </c>
      <c r="HA27">
        <v>21.0045</v>
      </c>
      <c r="HB27">
        <v>20</v>
      </c>
      <c r="HC27">
        <v>-30</v>
      </c>
      <c r="HD27">
        <v>16.2516</v>
      </c>
      <c r="HE27">
        <v>411.49599999999998</v>
      </c>
      <c r="HF27">
        <v>0</v>
      </c>
      <c r="HG27">
        <v>101.54</v>
      </c>
      <c r="HH27">
        <v>95.938000000000002</v>
      </c>
    </row>
    <row r="28" spans="1:216" x14ac:dyDescent="0.2">
      <c r="A28">
        <v>10</v>
      </c>
      <c r="B28">
        <v>1689883657</v>
      </c>
      <c r="C28">
        <v>549.90000009536698</v>
      </c>
      <c r="D28" t="s">
        <v>374</v>
      </c>
      <c r="E28" t="s">
        <v>375</v>
      </c>
      <c r="F28" t="s">
        <v>348</v>
      </c>
      <c r="G28" t="s">
        <v>396</v>
      </c>
      <c r="H28" t="s">
        <v>349</v>
      </c>
      <c r="I28" t="s">
        <v>350</v>
      </c>
      <c r="J28" t="s">
        <v>351</v>
      </c>
      <c r="K28" t="s">
        <v>352</v>
      </c>
      <c r="L28">
        <v>1689883657</v>
      </c>
      <c r="M28">
        <f t="shared" si="0"/>
        <v>1.5687074258053917E-3</v>
      </c>
      <c r="N28">
        <f t="shared" si="1"/>
        <v>1.5687074258053917</v>
      </c>
      <c r="O28">
        <f t="shared" si="2"/>
        <v>9.4958892656977589</v>
      </c>
      <c r="P28">
        <f t="shared" si="3"/>
        <v>399.99299999999999</v>
      </c>
      <c r="Q28">
        <f t="shared" si="4"/>
        <v>301.07935731342195</v>
      </c>
      <c r="R28">
        <f t="shared" si="5"/>
        <v>30.133254698816113</v>
      </c>
      <c r="S28">
        <f t="shared" si="6"/>
        <v>40.032937011342</v>
      </c>
      <c r="T28">
        <f t="shared" si="7"/>
        <v>0.16680816364444384</v>
      </c>
      <c r="U28">
        <f t="shared" si="8"/>
        <v>2.9851690713362928</v>
      </c>
      <c r="V28">
        <f t="shared" si="9"/>
        <v>0.16179751449324994</v>
      </c>
      <c r="W28">
        <f t="shared" si="10"/>
        <v>0.10156109611695796</v>
      </c>
      <c r="X28">
        <f t="shared" si="11"/>
        <v>41.338527653050612</v>
      </c>
      <c r="Y28">
        <f t="shared" si="12"/>
        <v>17.648591767795658</v>
      </c>
      <c r="Z28">
        <f t="shared" si="13"/>
        <v>17.003799999999998</v>
      </c>
      <c r="AA28">
        <f t="shared" si="14"/>
        <v>1.9450291087250338</v>
      </c>
      <c r="AB28">
        <f t="shared" si="15"/>
        <v>48.314400724694835</v>
      </c>
      <c r="AC28">
        <f t="shared" si="16"/>
        <v>0.98888689581264</v>
      </c>
      <c r="AD28">
        <f t="shared" si="17"/>
        <v>2.0467746282263053</v>
      </c>
      <c r="AE28">
        <f t="shared" si="18"/>
        <v>0.95614221291239376</v>
      </c>
      <c r="AF28">
        <f t="shared" si="19"/>
        <v>-69.179997478017782</v>
      </c>
      <c r="AG28">
        <f t="shared" si="20"/>
        <v>129.89179666742066</v>
      </c>
      <c r="AH28">
        <f t="shared" si="21"/>
        <v>8.5181963894867661</v>
      </c>
      <c r="AI28">
        <f t="shared" si="22"/>
        <v>110.56852323194026</v>
      </c>
      <c r="AJ28">
        <v>3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54369.069726912072</v>
      </c>
      <c r="AO28">
        <f t="shared" si="26"/>
        <v>249.94399999999999</v>
      </c>
      <c r="AP28">
        <f t="shared" si="27"/>
        <v>210.70294199639929</v>
      </c>
      <c r="AQ28">
        <f t="shared" si="28"/>
        <v>0.84300060012002409</v>
      </c>
      <c r="AR28">
        <f t="shared" si="29"/>
        <v>0.16539115823164635</v>
      </c>
      <c r="AS28">
        <v>1689883657</v>
      </c>
      <c r="AT28">
        <v>399.99299999999999</v>
      </c>
      <c r="AU28">
        <v>409.56400000000002</v>
      </c>
      <c r="AV28">
        <v>9.8805599999999991</v>
      </c>
      <c r="AW28">
        <v>8.4121000000000006</v>
      </c>
      <c r="AX28">
        <v>404.47199999999998</v>
      </c>
      <c r="AY28">
        <v>10.133599999999999</v>
      </c>
      <c r="AZ28">
        <v>600.04</v>
      </c>
      <c r="BA28">
        <v>99.983800000000002</v>
      </c>
      <c r="BB28">
        <v>0.10029399999999999</v>
      </c>
      <c r="BC28">
        <v>17.8109</v>
      </c>
      <c r="BD28">
        <v>17.003799999999998</v>
      </c>
      <c r="BE28">
        <v>999.9</v>
      </c>
      <c r="BF28">
        <v>0</v>
      </c>
      <c r="BG28">
        <v>0</v>
      </c>
      <c r="BH28">
        <v>9967.5</v>
      </c>
      <c r="BI28">
        <v>0</v>
      </c>
      <c r="BJ28">
        <v>0.94549499999999997</v>
      </c>
      <c r="BK28">
        <v>-9.5709800000000005</v>
      </c>
      <c r="BL28">
        <v>403.98500000000001</v>
      </c>
      <c r="BM28">
        <v>413.03899999999999</v>
      </c>
      <c r="BN28">
        <v>1.46845</v>
      </c>
      <c r="BO28">
        <v>409.56400000000002</v>
      </c>
      <c r="BP28">
        <v>8.4121000000000006</v>
      </c>
      <c r="BQ28">
        <v>0.987896</v>
      </c>
      <c r="BR28">
        <v>0.84107399999999999</v>
      </c>
      <c r="BS28">
        <v>6.7390699999999999</v>
      </c>
      <c r="BT28">
        <v>4.4200900000000001</v>
      </c>
      <c r="BU28">
        <v>249.94399999999999</v>
      </c>
      <c r="BV28">
        <v>0.89998299999999998</v>
      </c>
      <c r="BW28">
        <v>0.10001699999999999</v>
      </c>
      <c r="BX28">
        <v>0</v>
      </c>
      <c r="BY28">
        <v>2.0457000000000001</v>
      </c>
      <c r="BZ28">
        <v>0</v>
      </c>
      <c r="CA28">
        <v>2419.81</v>
      </c>
      <c r="CB28">
        <v>1929.41</v>
      </c>
      <c r="CC28">
        <v>34.561999999999998</v>
      </c>
      <c r="CD28">
        <v>39.375</v>
      </c>
      <c r="CE28">
        <v>37.5</v>
      </c>
      <c r="CF28">
        <v>37.436999999999998</v>
      </c>
      <c r="CG28">
        <v>34.75</v>
      </c>
      <c r="CH28">
        <v>224.95</v>
      </c>
      <c r="CI28">
        <v>25</v>
      </c>
      <c r="CJ28">
        <v>0</v>
      </c>
      <c r="CK28">
        <v>1689883667.2</v>
      </c>
      <c r="CL28">
        <v>0</v>
      </c>
      <c r="CM28">
        <v>1689882980.0999999</v>
      </c>
      <c r="CN28" t="s">
        <v>353</v>
      </c>
      <c r="CO28">
        <v>1689882971.0999999</v>
      </c>
      <c r="CP28">
        <v>1689882980.0999999</v>
      </c>
      <c r="CQ28">
        <v>21</v>
      </c>
      <c r="CR28">
        <v>0.20200000000000001</v>
      </c>
      <c r="CS28">
        <v>-2E-3</v>
      </c>
      <c r="CT28">
        <v>-4.4779999999999998</v>
      </c>
      <c r="CU28">
        <v>-0.253</v>
      </c>
      <c r="CV28">
        <v>413</v>
      </c>
      <c r="CW28">
        <v>8</v>
      </c>
      <c r="CX28">
        <v>0.15</v>
      </c>
      <c r="CY28">
        <v>0.04</v>
      </c>
      <c r="CZ28">
        <v>8.8486586841770691</v>
      </c>
      <c r="DA28">
        <v>0.68148950179547496</v>
      </c>
      <c r="DB28">
        <v>7.8710162333513495E-2</v>
      </c>
      <c r="DC28">
        <v>1</v>
      </c>
      <c r="DD28">
        <v>409.53528571428598</v>
      </c>
      <c r="DE28">
        <v>0.158337662337247</v>
      </c>
      <c r="DF28">
        <v>4.2317555579266003E-2</v>
      </c>
      <c r="DG28">
        <v>-1</v>
      </c>
      <c r="DH28">
        <v>249.99414999999999</v>
      </c>
      <c r="DI28">
        <v>-0.103958179491713</v>
      </c>
      <c r="DJ28">
        <v>0.123426607747275</v>
      </c>
      <c r="DK28">
        <v>1</v>
      </c>
      <c r="DL28">
        <v>2</v>
      </c>
      <c r="DM28">
        <v>2</v>
      </c>
      <c r="DN28" t="s">
        <v>354</v>
      </c>
      <c r="DO28">
        <v>3.24411</v>
      </c>
      <c r="DP28">
        <v>2.8402099999999999</v>
      </c>
      <c r="DQ28">
        <v>9.8805000000000004E-2</v>
      </c>
      <c r="DR28">
        <v>9.9260600000000004E-2</v>
      </c>
      <c r="DS28">
        <v>6.5438499999999997E-2</v>
      </c>
      <c r="DT28">
        <v>5.5988599999999999E-2</v>
      </c>
      <c r="DU28">
        <v>26565.9</v>
      </c>
      <c r="DV28">
        <v>27962.7</v>
      </c>
      <c r="DW28">
        <v>27562.5</v>
      </c>
      <c r="DX28">
        <v>29109.200000000001</v>
      </c>
      <c r="DY28">
        <v>33970.1</v>
      </c>
      <c r="DZ28">
        <v>36604.1</v>
      </c>
      <c r="EA28">
        <v>36860.800000000003</v>
      </c>
      <c r="EB28">
        <v>39465.699999999997</v>
      </c>
      <c r="EC28">
        <v>2.35317</v>
      </c>
      <c r="ED28">
        <v>1.8525499999999999</v>
      </c>
      <c r="EE28">
        <v>6.8016400000000005E-2</v>
      </c>
      <c r="EF28">
        <v>0</v>
      </c>
      <c r="EG28">
        <v>15.8719</v>
      </c>
      <c r="EH28">
        <v>999.9</v>
      </c>
      <c r="EI28">
        <v>47.924999999999997</v>
      </c>
      <c r="EJ28">
        <v>18.337</v>
      </c>
      <c r="EK28">
        <v>10.140599999999999</v>
      </c>
      <c r="EL28">
        <v>61.932099999999998</v>
      </c>
      <c r="EM28">
        <v>36.4223</v>
      </c>
      <c r="EN28">
        <v>1</v>
      </c>
      <c r="EO28">
        <v>-0.75159500000000001</v>
      </c>
      <c r="EP28">
        <v>0.66482600000000003</v>
      </c>
      <c r="EQ28">
        <v>19.963200000000001</v>
      </c>
      <c r="ER28">
        <v>5.2223800000000002</v>
      </c>
      <c r="ES28">
        <v>11.917899999999999</v>
      </c>
      <c r="ET28">
        <v>4.9554</v>
      </c>
      <c r="EU28">
        <v>3.2978499999999999</v>
      </c>
      <c r="EV28">
        <v>72.900000000000006</v>
      </c>
      <c r="EW28">
        <v>9999</v>
      </c>
      <c r="EX28">
        <v>5016.7</v>
      </c>
      <c r="EY28">
        <v>144.4</v>
      </c>
      <c r="EZ28">
        <v>1.85988</v>
      </c>
      <c r="FA28">
        <v>1.8589800000000001</v>
      </c>
      <c r="FB28">
        <v>1.86493</v>
      </c>
      <c r="FC28">
        <v>1.8690500000000001</v>
      </c>
      <c r="FD28">
        <v>1.8635600000000001</v>
      </c>
      <c r="FE28">
        <v>1.86372</v>
      </c>
      <c r="FF28">
        <v>1.86371</v>
      </c>
      <c r="FG28">
        <v>1.8634999999999999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-4.4790000000000001</v>
      </c>
      <c r="FV28">
        <v>-0.253</v>
      </c>
      <c r="FW28">
        <v>-4.4783999999999704</v>
      </c>
      <c r="FX28">
        <v>0</v>
      </c>
      <c r="FY28">
        <v>0</v>
      </c>
      <c r="FZ28">
        <v>0</v>
      </c>
      <c r="GA28">
        <v>-0.25304363636363503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11.4</v>
      </c>
      <c r="GJ28">
        <v>11.3</v>
      </c>
      <c r="GK28">
        <v>1.0461400000000001</v>
      </c>
      <c r="GL28">
        <v>2.52075</v>
      </c>
      <c r="GM28">
        <v>1.4489700000000001</v>
      </c>
      <c r="GN28">
        <v>2.34009</v>
      </c>
      <c r="GO28">
        <v>1.5466299999999999</v>
      </c>
      <c r="GP28">
        <v>2.4023400000000001</v>
      </c>
      <c r="GQ28">
        <v>21.599900000000002</v>
      </c>
      <c r="GR28">
        <v>15.138999999999999</v>
      </c>
      <c r="GS28">
        <v>18</v>
      </c>
      <c r="GT28">
        <v>602.09100000000001</v>
      </c>
      <c r="GU28">
        <v>410.721</v>
      </c>
      <c r="GV28">
        <v>15.9175</v>
      </c>
      <c r="GW28">
        <v>17.4833</v>
      </c>
      <c r="GX28">
        <v>30.0002</v>
      </c>
      <c r="GY28">
        <v>17.3628</v>
      </c>
      <c r="GZ28">
        <v>17.3323</v>
      </c>
      <c r="HA28">
        <v>20.926400000000001</v>
      </c>
      <c r="HB28">
        <v>20</v>
      </c>
      <c r="HC28">
        <v>-30</v>
      </c>
      <c r="HD28">
        <v>15.9491</v>
      </c>
      <c r="HE28">
        <v>409.63900000000001</v>
      </c>
      <c r="HF28">
        <v>0</v>
      </c>
      <c r="HG28">
        <v>101.53700000000001</v>
      </c>
      <c r="HH28">
        <v>95.938500000000005</v>
      </c>
    </row>
    <row r="29" spans="1:216" x14ac:dyDescent="0.2">
      <c r="A29">
        <v>11</v>
      </c>
      <c r="B29">
        <v>1689883718</v>
      </c>
      <c r="C29">
        <v>610.90000009536698</v>
      </c>
      <c r="D29" t="s">
        <v>376</v>
      </c>
      <c r="E29" t="s">
        <v>377</v>
      </c>
      <c r="F29" t="s">
        <v>348</v>
      </c>
      <c r="G29" t="s">
        <v>396</v>
      </c>
      <c r="H29" t="s">
        <v>349</v>
      </c>
      <c r="I29" t="s">
        <v>350</v>
      </c>
      <c r="J29" t="s">
        <v>351</v>
      </c>
      <c r="K29" t="s">
        <v>352</v>
      </c>
      <c r="L29">
        <v>1689883718</v>
      </c>
      <c r="M29">
        <f t="shared" si="0"/>
        <v>1.5473788841410675E-3</v>
      </c>
      <c r="N29">
        <f t="shared" si="1"/>
        <v>1.5473788841410676</v>
      </c>
      <c r="O29">
        <f t="shared" si="2"/>
        <v>7.4714926000672168</v>
      </c>
      <c r="P29">
        <f t="shared" si="3"/>
        <v>400.01400000000001</v>
      </c>
      <c r="Q29">
        <f t="shared" si="4"/>
        <v>320.16557603492743</v>
      </c>
      <c r="R29">
        <f t="shared" si="5"/>
        <v>32.043536675922901</v>
      </c>
      <c r="S29">
        <f t="shared" si="6"/>
        <v>40.035107579723999</v>
      </c>
      <c r="T29">
        <f t="shared" si="7"/>
        <v>0.16509639272703588</v>
      </c>
      <c r="U29">
        <f t="shared" si="8"/>
        <v>2.9893805977410226</v>
      </c>
      <c r="V29">
        <f t="shared" si="9"/>
        <v>0.16019312037455422</v>
      </c>
      <c r="W29">
        <f t="shared" si="10"/>
        <v>0.1005491096224039</v>
      </c>
      <c r="X29">
        <f t="shared" si="11"/>
        <v>29.770638272251542</v>
      </c>
      <c r="Y29">
        <f t="shared" si="12"/>
        <v>17.582633321454615</v>
      </c>
      <c r="Z29">
        <f t="shared" si="13"/>
        <v>16.974900000000002</v>
      </c>
      <c r="AA29">
        <f t="shared" si="14"/>
        <v>1.9414697285398523</v>
      </c>
      <c r="AB29">
        <f t="shared" si="15"/>
        <v>48.326297782171899</v>
      </c>
      <c r="AC29">
        <f t="shared" si="16"/>
        <v>0.98886257335979999</v>
      </c>
      <c r="AD29">
        <f t="shared" si="17"/>
        <v>2.0462204198158176</v>
      </c>
      <c r="AE29">
        <f t="shared" si="18"/>
        <v>0.95260715518005235</v>
      </c>
      <c r="AF29">
        <f t="shared" si="19"/>
        <v>-68.239408790621084</v>
      </c>
      <c r="AG29">
        <f t="shared" si="20"/>
        <v>134.03967195942849</v>
      </c>
      <c r="AH29">
        <f t="shared" si="21"/>
        <v>8.7763225959173479</v>
      </c>
      <c r="AI29">
        <f t="shared" si="22"/>
        <v>104.34722403697629</v>
      </c>
      <c r="AJ29">
        <v>3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54491.108111963447</v>
      </c>
      <c r="AO29">
        <f t="shared" si="26"/>
        <v>180.00299999999999</v>
      </c>
      <c r="AP29">
        <f t="shared" si="27"/>
        <v>151.74249900116661</v>
      </c>
      <c r="AQ29">
        <f t="shared" si="28"/>
        <v>0.8429998333425921</v>
      </c>
      <c r="AR29">
        <f t="shared" si="29"/>
        <v>0.16538967835120272</v>
      </c>
      <c r="AS29">
        <v>1689883718</v>
      </c>
      <c r="AT29">
        <v>400.01400000000001</v>
      </c>
      <c r="AU29">
        <v>407.66300000000001</v>
      </c>
      <c r="AV29">
        <v>9.8803000000000001</v>
      </c>
      <c r="AW29">
        <v>8.4318100000000005</v>
      </c>
      <c r="AX29">
        <v>404.49299999999999</v>
      </c>
      <c r="AY29">
        <v>10.1333</v>
      </c>
      <c r="AZ29">
        <v>600.04200000000003</v>
      </c>
      <c r="BA29">
        <v>99.984200000000001</v>
      </c>
      <c r="BB29">
        <v>0.100066</v>
      </c>
      <c r="BC29">
        <v>17.8066</v>
      </c>
      <c r="BD29">
        <v>16.974900000000002</v>
      </c>
      <c r="BE29">
        <v>999.9</v>
      </c>
      <c r="BF29">
        <v>0</v>
      </c>
      <c r="BG29">
        <v>0</v>
      </c>
      <c r="BH29">
        <v>9990.6200000000008</v>
      </c>
      <c r="BI29">
        <v>0</v>
      </c>
      <c r="BJ29">
        <v>1.06368</v>
      </c>
      <c r="BK29">
        <v>-7.6489599999999998</v>
      </c>
      <c r="BL29">
        <v>404.00599999999997</v>
      </c>
      <c r="BM29">
        <v>411.13</v>
      </c>
      <c r="BN29">
        <v>1.4484900000000001</v>
      </c>
      <c r="BO29">
        <v>407.66300000000001</v>
      </c>
      <c r="BP29">
        <v>8.4318100000000005</v>
      </c>
      <c r="BQ29">
        <v>0.98787400000000003</v>
      </c>
      <c r="BR29">
        <v>0.84304800000000002</v>
      </c>
      <c r="BS29">
        <v>6.7387600000000001</v>
      </c>
      <c r="BT29">
        <v>4.45357</v>
      </c>
      <c r="BU29">
        <v>180.00299999999999</v>
      </c>
      <c r="BV29">
        <v>0.90001299999999995</v>
      </c>
      <c r="BW29">
        <v>9.9987099999999995E-2</v>
      </c>
      <c r="BX29">
        <v>0</v>
      </c>
      <c r="BY29">
        <v>2.1234999999999999</v>
      </c>
      <c r="BZ29">
        <v>0</v>
      </c>
      <c r="CA29">
        <v>1769.35</v>
      </c>
      <c r="CB29">
        <v>1389.52</v>
      </c>
      <c r="CC29">
        <v>34.186999999999998</v>
      </c>
      <c r="CD29">
        <v>39.186999999999998</v>
      </c>
      <c r="CE29">
        <v>37.186999999999998</v>
      </c>
      <c r="CF29">
        <v>37.311999999999998</v>
      </c>
      <c r="CG29">
        <v>34.436999999999998</v>
      </c>
      <c r="CH29">
        <v>162.01</v>
      </c>
      <c r="CI29">
        <v>18</v>
      </c>
      <c r="CJ29">
        <v>0</v>
      </c>
      <c r="CK29">
        <v>1689883728.4000001</v>
      </c>
      <c r="CL29">
        <v>0</v>
      </c>
      <c r="CM29">
        <v>1689882980.0999999</v>
      </c>
      <c r="CN29" t="s">
        <v>353</v>
      </c>
      <c r="CO29">
        <v>1689882971.0999999</v>
      </c>
      <c r="CP29">
        <v>1689882980.0999999</v>
      </c>
      <c r="CQ29">
        <v>21</v>
      </c>
      <c r="CR29">
        <v>0.20200000000000001</v>
      </c>
      <c r="CS29">
        <v>-2E-3</v>
      </c>
      <c r="CT29">
        <v>-4.4779999999999998</v>
      </c>
      <c r="CU29">
        <v>-0.253</v>
      </c>
      <c r="CV29">
        <v>413</v>
      </c>
      <c r="CW29">
        <v>8</v>
      </c>
      <c r="CX29">
        <v>0.15</v>
      </c>
      <c r="CY29">
        <v>0.04</v>
      </c>
      <c r="CZ29">
        <v>6.9759975832994403</v>
      </c>
      <c r="DA29">
        <v>0.66167805262845503</v>
      </c>
      <c r="DB29">
        <v>7.2969984896725196E-2</v>
      </c>
      <c r="DC29">
        <v>1</v>
      </c>
      <c r="DD29">
        <v>407.69190476190499</v>
      </c>
      <c r="DE29">
        <v>1.2467532467733401E-2</v>
      </c>
      <c r="DF29">
        <v>4.6044393445894602E-2</v>
      </c>
      <c r="DG29">
        <v>-1</v>
      </c>
      <c r="DH29">
        <v>179.99923809523801</v>
      </c>
      <c r="DI29">
        <v>1.74310511450422E-2</v>
      </c>
      <c r="DJ29">
        <v>1.3384087075630101E-2</v>
      </c>
      <c r="DK29">
        <v>1</v>
      </c>
      <c r="DL29">
        <v>2</v>
      </c>
      <c r="DM29">
        <v>2</v>
      </c>
      <c r="DN29" t="s">
        <v>354</v>
      </c>
      <c r="DO29">
        <v>3.2440799999999999</v>
      </c>
      <c r="DP29">
        <v>2.8401800000000001</v>
      </c>
      <c r="DQ29">
        <v>9.8801799999999995E-2</v>
      </c>
      <c r="DR29">
        <v>9.8904800000000001E-2</v>
      </c>
      <c r="DS29">
        <v>6.5432500000000005E-2</v>
      </c>
      <c r="DT29">
        <v>5.6085299999999998E-2</v>
      </c>
      <c r="DU29">
        <v>26565.599999999999</v>
      </c>
      <c r="DV29">
        <v>27971.5</v>
      </c>
      <c r="DW29">
        <v>27562.1</v>
      </c>
      <c r="DX29">
        <v>29107</v>
      </c>
      <c r="DY29">
        <v>33969.800000000003</v>
      </c>
      <c r="DZ29">
        <v>36596.9</v>
      </c>
      <c r="EA29">
        <v>36860.199999999997</v>
      </c>
      <c r="EB29">
        <v>39462</v>
      </c>
      <c r="EC29">
        <v>2.3528500000000001</v>
      </c>
      <c r="ED29">
        <v>1.85185</v>
      </c>
      <c r="EE29">
        <v>6.3940899999999995E-2</v>
      </c>
      <c r="EF29">
        <v>0</v>
      </c>
      <c r="EG29">
        <v>15.9109</v>
      </c>
      <c r="EH29">
        <v>999.9</v>
      </c>
      <c r="EI29">
        <v>47.924999999999997</v>
      </c>
      <c r="EJ29">
        <v>18.367000000000001</v>
      </c>
      <c r="EK29">
        <v>10.1599</v>
      </c>
      <c r="EL29">
        <v>61.952100000000002</v>
      </c>
      <c r="EM29">
        <v>36.274000000000001</v>
      </c>
      <c r="EN29">
        <v>1</v>
      </c>
      <c r="EO29">
        <v>-0.75018300000000004</v>
      </c>
      <c r="EP29">
        <v>-1.92021E-2</v>
      </c>
      <c r="EQ29">
        <v>19.9755</v>
      </c>
      <c r="ER29">
        <v>5.2232799999999999</v>
      </c>
      <c r="ES29">
        <v>11.9183</v>
      </c>
      <c r="ET29">
        <v>4.9558</v>
      </c>
      <c r="EU29">
        <v>3.2978499999999999</v>
      </c>
      <c r="EV29">
        <v>72.900000000000006</v>
      </c>
      <c r="EW29">
        <v>9999</v>
      </c>
      <c r="EX29">
        <v>5018.2</v>
      </c>
      <c r="EY29">
        <v>144.4</v>
      </c>
      <c r="EZ29">
        <v>1.85988</v>
      </c>
      <c r="FA29">
        <v>1.8589500000000001</v>
      </c>
      <c r="FB29">
        <v>1.86493</v>
      </c>
      <c r="FC29">
        <v>1.8690500000000001</v>
      </c>
      <c r="FD29">
        <v>1.8635699999999999</v>
      </c>
      <c r="FE29">
        <v>1.86372</v>
      </c>
      <c r="FF29">
        <v>1.86371</v>
      </c>
      <c r="FG29">
        <v>1.86351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-4.4790000000000001</v>
      </c>
      <c r="FV29">
        <v>-0.253</v>
      </c>
      <c r="FW29">
        <v>-4.4783999999999704</v>
      </c>
      <c r="FX29">
        <v>0</v>
      </c>
      <c r="FY29">
        <v>0</v>
      </c>
      <c r="FZ29">
        <v>0</v>
      </c>
      <c r="GA29">
        <v>-0.25304363636363503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12.4</v>
      </c>
      <c r="GJ29">
        <v>12.3</v>
      </c>
      <c r="GK29">
        <v>1.0412600000000001</v>
      </c>
      <c r="GL29">
        <v>2.5158700000000001</v>
      </c>
      <c r="GM29">
        <v>1.4489700000000001</v>
      </c>
      <c r="GN29">
        <v>2.34009</v>
      </c>
      <c r="GO29">
        <v>1.5466299999999999</v>
      </c>
      <c r="GP29">
        <v>2.3571800000000001</v>
      </c>
      <c r="GQ29">
        <v>21.6602</v>
      </c>
      <c r="GR29">
        <v>15.121499999999999</v>
      </c>
      <c r="GS29">
        <v>18</v>
      </c>
      <c r="GT29">
        <v>602.23</v>
      </c>
      <c r="GU29">
        <v>410.55599999999998</v>
      </c>
      <c r="GV29">
        <v>16.299199999999999</v>
      </c>
      <c r="GW29">
        <v>17.513300000000001</v>
      </c>
      <c r="GX29">
        <v>30.0002</v>
      </c>
      <c r="GY29">
        <v>17.391100000000002</v>
      </c>
      <c r="GZ29">
        <v>17.360900000000001</v>
      </c>
      <c r="HA29">
        <v>20.8523</v>
      </c>
      <c r="HB29">
        <v>20</v>
      </c>
      <c r="HC29">
        <v>-30</v>
      </c>
      <c r="HD29">
        <v>16.301300000000001</v>
      </c>
      <c r="HE29">
        <v>407.70699999999999</v>
      </c>
      <c r="HF29">
        <v>0</v>
      </c>
      <c r="HG29">
        <v>101.536</v>
      </c>
      <c r="HH29">
        <v>95.930199999999999</v>
      </c>
    </row>
    <row r="30" spans="1:216" x14ac:dyDescent="0.2">
      <c r="A30">
        <v>12</v>
      </c>
      <c r="B30">
        <v>1689883779</v>
      </c>
      <c r="C30">
        <v>671.90000009536698</v>
      </c>
      <c r="D30" t="s">
        <v>378</v>
      </c>
      <c r="E30" t="s">
        <v>379</v>
      </c>
      <c r="F30" t="s">
        <v>348</v>
      </c>
      <c r="G30" t="s">
        <v>396</v>
      </c>
      <c r="H30" t="s">
        <v>349</v>
      </c>
      <c r="I30" t="s">
        <v>350</v>
      </c>
      <c r="J30" t="s">
        <v>351</v>
      </c>
      <c r="K30" t="s">
        <v>352</v>
      </c>
      <c r="L30">
        <v>1689883779</v>
      </c>
      <c r="M30">
        <f t="shared" si="0"/>
        <v>1.5300432808070467E-3</v>
      </c>
      <c r="N30">
        <f t="shared" si="1"/>
        <v>1.5300432808070468</v>
      </c>
      <c r="O30">
        <f t="shared" si="2"/>
        <v>5.371824468665376</v>
      </c>
      <c r="P30">
        <f t="shared" si="3"/>
        <v>400.05500000000001</v>
      </c>
      <c r="Q30">
        <f t="shared" si="4"/>
        <v>340.14514280558654</v>
      </c>
      <c r="R30">
        <f t="shared" si="5"/>
        <v>34.042778811272655</v>
      </c>
      <c r="S30">
        <f t="shared" si="6"/>
        <v>40.038742770252504</v>
      </c>
      <c r="T30">
        <f t="shared" si="7"/>
        <v>0.16267710530948032</v>
      </c>
      <c r="U30">
        <f t="shared" si="8"/>
        <v>2.9946976527662299</v>
      </c>
      <c r="V30">
        <f t="shared" si="9"/>
        <v>0.15792244175241837</v>
      </c>
      <c r="W30">
        <f t="shared" si="10"/>
        <v>9.9117138217701267E-2</v>
      </c>
      <c r="X30">
        <f t="shared" si="11"/>
        <v>20.690619779999999</v>
      </c>
      <c r="Y30">
        <f t="shared" si="12"/>
        <v>17.562978759332331</v>
      </c>
      <c r="Z30">
        <f t="shared" si="13"/>
        <v>16.999400000000001</v>
      </c>
      <c r="AA30">
        <f t="shared" si="14"/>
        <v>1.9444868268415301</v>
      </c>
      <c r="AB30">
        <f t="shared" si="15"/>
        <v>48.248670150659088</v>
      </c>
      <c r="AC30">
        <f t="shared" si="16"/>
        <v>0.98903516136436997</v>
      </c>
      <c r="AD30">
        <f t="shared" si="17"/>
        <v>2.049870303732837</v>
      </c>
      <c r="AE30">
        <f t="shared" si="18"/>
        <v>0.95545166547716009</v>
      </c>
      <c r="AF30">
        <f t="shared" si="19"/>
        <v>-67.474908683590755</v>
      </c>
      <c r="AG30">
        <f t="shared" si="20"/>
        <v>134.89159184963194</v>
      </c>
      <c r="AH30">
        <f t="shared" si="21"/>
        <v>8.8188261562923831</v>
      </c>
      <c r="AI30">
        <f t="shared" si="22"/>
        <v>96.926129102333562</v>
      </c>
      <c r="AJ30">
        <v>2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54638.96484868032</v>
      </c>
      <c r="AO30">
        <f t="shared" si="26"/>
        <v>125.102</v>
      </c>
      <c r="AP30">
        <f t="shared" si="27"/>
        <v>105.46098599999999</v>
      </c>
      <c r="AQ30">
        <f t="shared" si="28"/>
        <v>0.84299999999999986</v>
      </c>
      <c r="AR30">
        <f t="shared" si="29"/>
        <v>0.16538999999999998</v>
      </c>
      <c r="AS30">
        <v>1689883779</v>
      </c>
      <c r="AT30">
        <v>400.05500000000001</v>
      </c>
      <c r="AU30">
        <v>405.71300000000002</v>
      </c>
      <c r="AV30">
        <v>9.8821399999999997</v>
      </c>
      <c r="AW30">
        <v>8.4497300000000006</v>
      </c>
      <c r="AX30">
        <v>404.53300000000002</v>
      </c>
      <c r="AY30">
        <v>10.135199999999999</v>
      </c>
      <c r="AZ30">
        <v>599.97900000000004</v>
      </c>
      <c r="BA30">
        <v>99.9833</v>
      </c>
      <c r="BB30">
        <v>9.9795499999999995E-2</v>
      </c>
      <c r="BC30">
        <v>17.834900000000001</v>
      </c>
      <c r="BD30">
        <v>16.999400000000001</v>
      </c>
      <c r="BE30">
        <v>999.9</v>
      </c>
      <c r="BF30">
        <v>0</v>
      </c>
      <c r="BG30">
        <v>0</v>
      </c>
      <c r="BH30">
        <v>10020</v>
      </c>
      <c r="BI30">
        <v>0</v>
      </c>
      <c r="BJ30">
        <v>1.30006</v>
      </c>
      <c r="BK30">
        <v>-5.65829</v>
      </c>
      <c r="BL30">
        <v>404.04700000000003</v>
      </c>
      <c r="BM30">
        <v>409.17</v>
      </c>
      <c r="BN30">
        <v>1.43241</v>
      </c>
      <c r="BO30">
        <v>405.71300000000002</v>
      </c>
      <c r="BP30">
        <v>8.4497300000000006</v>
      </c>
      <c r="BQ30">
        <v>0.98804899999999996</v>
      </c>
      <c r="BR30">
        <v>0.84483200000000003</v>
      </c>
      <c r="BS30">
        <v>6.7413400000000001</v>
      </c>
      <c r="BT30">
        <v>4.4837600000000002</v>
      </c>
      <c r="BU30">
        <v>125.102</v>
      </c>
      <c r="BV30">
        <v>0.90002000000000004</v>
      </c>
      <c r="BW30">
        <v>9.9980100000000002E-2</v>
      </c>
      <c r="BX30">
        <v>0</v>
      </c>
      <c r="BY30">
        <v>2.3849</v>
      </c>
      <c r="BZ30">
        <v>0</v>
      </c>
      <c r="CA30">
        <v>1291.22</v>
      </c>
      <c r="CB30">
        <v>965.71600000000001</v>
      </c>
      <c r="CC30">
        <v>33.811999999999998</v>
      </c>
      <c r="CD30">
        <v>39.061999999999998</v>
      </c>
      <c r="CE30">
        <v>36.936999999999998</v>
      </c>
      <c r="CF30">
        <v>37.186999999999998</v>
      </c>
      <c r="CG30">
        <v>34.186999999999998</v>
      </c>
      <c r="CH30">
        <v>112.59</v>
      </c>
      <c r="CI30">
        <v>12.51</v>
      </c>
      <c r="CJ30">
        <v>0</v>
      </c>
      <c r="CK30">
        <v>1689883789.5999999</v>
      </c>
      <c r="CL30">
        <v>0</v>
      </c>
      <c r="CM30">
        <v>1689882980.0999999</v>
      </c>
      <c r="CN30" t="s">
        <v>353</v>
      </c>
      <c r="CO30">
        <v>1689882971.0999999</v>
      </c>
      <c r="CP30">
        <v>1689882980.0999999</v>
      </c>
      <c r="CQ30">
        <v>21</v>
      </c>
      <c r="CR30">
        <v>0.20200000000000001</v>
      </c>
      <c r="CS30">
        <v>-2E-3</v>
      </c>
      <c r="CT30">
        <v>-4.4779999999999998</v>
      </c>
      <c r="CU30">
        <v>-0.253</v>
      </c>
      <c r="CV30">
        <v>413</v>
      </c>
      <c r="CW30">
        <v>8</v>
      </c>
      <c r="CX30">
        <v>0.15</v>
      </c>
      <c r="CY30">
        <v>0.04</v>
      </c>
      <c r="CZ30">
        <v>5.0634398928346904</v>
      </c>
      <c r="DA30">
        <v>0.64320085444979003</v>
      </c>
      <c r="DB30">
        <v>7.0194966400227904E-2</v>
      </c>
      <c r="DC30">
        <v>1</v>
      </c>
      <c r="DD30">
        <v>405.80366666666703</v>
      </c>
      <c r="DE30">
        <v>-0.11259740259685</v>
      </c>
      <c r="DF30">
        <v>4.6957258512226402E-2</v>
      </c>
      <c r="DG30">
        <v>-1</v>
      </c>
      <c r="DH30">
        <v>125.00565</v>
      </c>
      <c r="DI30">
        <v>-0.146570755235712</v>
      </c>
      <c r="DJ30">
        <v>0.15993444750897101</v>
      </c>
      <c r="DK30">
        <v>1</v>
      </c>
      <c r="DL30">
        <v>2</v>
      </c>
      <c r="DM30">
        <v>2</v>
      </c>
      <c r="DN30" t="s">
        <v>354</v>
      </c>
      <c r="DO30">
        <v>3.2439200000000001</v>
      </c>
      <c r="DP30">
        <v>2.84016</v>
      </c>
      <c r="DQ30">
        <v>9.8800700000000005E-2</v>
      </c>
      <c r="DR30">
        <v>9.8538100000000003E-2</v>
      </c>
      <c r="DS30">
        <v>6.5435900000000005E-2</v>
      </c>
      <c r="DT30">
        <v>5.6172E-2</v>
      </c>
      <c r="DU30">
        <v>26564.9</v>
      </c>
      <c r="DV30">
        <v>27981.200000000001</v>
      </c>
      <c r="DW30">
        <v>27561.5</v>
      </c>
      <c r="DX30">
        <v>29105.4</v>
      </c>
      <c r="DY30">
        <v>33969</v>
      </c>
      <c r="DZ30">
        <v>36592.199999999997</v>
      </c>
      <c r="EA30">
        <v>36859.4</v>
      </c>
      <c r="EB30">
        <v>39460.5</v>
      </c>
      <c r="EC30">
        <v>2.3527</v>
      </c>
      <c r="ED30">
        <v>1.8512999999999999</v>
      </c>
      <c r="EE30">
        <v>6.2547599999999995E-2</v>
      </c>
      <c r="EF30">
        <v>0</v>
      </c>
      <c r="EG30">
        <v>15.958600000000001</v>
      </c>
      <c r="EH30">
        <v>999.9</v>
      </c>
      <c r="EI30">
        <v>47.936999999999998</v>
      </c>
      <c r="EJ30">
        <v>18.408000000000001</v>
      </c>
      <c r="EK30">
        <v>10.1882</v>
      </c>
      <c r="EL30">
        <v>61.8521</v>
      </c>
      <c r="EM30">
        <v>36.334099999999999</v>
      </c>
      <c r="EN30">
        <v>1</v>
      </c>
      <c r="EO30">
        <v>-0.74799300000000002</v>
      </c>
      <c r="EP30">
        <v>2.9926500000000002E-2</v>
      </c>
      <c r="EQ30">
        <v>19.975899999999999</v>
      </c>
      <c r="ER30">
        <v>5.2232799999999999</v>
      </c>
      <c r="ES30">
        <v>11.917</v>
      </c>
      <c r="ET30">
        <v>4.9559499999999996</v>
      </c>
      <c r="EU30">
        <v>3.2978800000000001</v>
      </c>
      <c r="EV30">
        <v>73</v>
      </c>
      <c r="EW30">
        <v>9999</v>
      </c>
      <c r="EX30">
        <v>5019.3999999999996</v>
      </c>
      <c r="EY30">
        <v>144.4</v>
      </c>
      <c r="EZ30">
        <v>1.8598699999999999</v>
      </c>
      <c r="FA30">
        <v>1.85893</v>
      </c>
      <c r="FB30">
        <v>1.86493</v>
      </c>
      <c r="FC30">
        <v>1.8690500000000001</v>
      </c>
      <c r="FD30">
        <v>1.8635600000000001</v>
      </c>
      <c r="FE30">
        <v>1.86371</v>
      </c>
      <c r="FF30">
        <v>1.86371</v>
      </c>
      <c r="FG30">
        <v>1.86351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-4.4779999999999998</v>
      </c>
      <c r="FV30">
        <v>-0.25309999999999999</v>
      </c>
      <c r="FW30">
        <v>-4.4783999999999704</v>
      </c>
      <c r="FX30">
        <v>0</v>
      </c>
      <c r="FY30">
        <v>0</v>
      </c>
      <c r="FZ30">
        <v>0</v>
      </c>
      <c r="GA30">
        <v>-0.25304363636363503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13.5</v>
      </c>
      <c r="GJ30">
        <v>13.3</v>
      </c>
      <c r="GK30">
        <v>1.0376000000000001</v>
      </c>
      <c r="GL30">
        <v>2.51953</v>
      </c>
      <c r="GM30">
        <v>1.4489700000000001</v>
      </c>
      <c r="GN30">
        <v>2.34009</v>
      </c>
      <c r="GO30">
        <v>1.5466299999999999</v>
      </c>
      <c r="GP30">
        <v>2.3767100000000001</v>
      </c>
      <c r="GQ30">
        <v>21.680299999999999</v>
      </c>
      <c r="GR30">
        <v>15.1127</v>
      </c>
      <c r="GS30">
        <v>18</v>
      </c>
      <c r="GT30">
        <v>602.46600000000001</v>
      </c>
      <c r="GU30">
        <v>410.45400000000001</v>
      </c>
      <c r="GV30">
        <v>16.4589</v>
      </c>
      <c r="GW30">
        <v>17.540400000000002</v>
      </c>
      <c r="GX30">
        <v>30.0001</v>
      </c>
      <c r="GY30">
        <v>17.417999999999999</v>
      </c>
      <c r="GZ30">
        <v>17.386500000000002</v>
      </c>
      <c r="HA30">
        <v>20.776299999999999</v>
      </c>
      <c r="HB30">
        <v>20</v>
      </c>
      <c r="HC30">
        <v>-30</v>
      </c>
      <c r="HD30">
        <v>16.458100000000002</v>
      </c>
      <c r="HE30">
        <v>405.721</v>
      </c>
      <c r="HF30">
        <v>0</v>
      </c>
      <c r="HG30">
        <v>101.533</v>
      </c>
      <c r="HH30">
        <v>95.926000000000002</v>
      </c>
    </row>
    <row r="31" spans="1:216" x14ac:dyDescent="0.2">
      <c r="A31">
        <v>13</v>
      </c>
      <c r="B31">
        <v>1689883840</v>
      </c>
      <c r="C31">
        <v>732.90000009536698</v>
      </c>
      <c r="D31" t="s">
        <v>380</v>
      </c>
      <c r="E31" t="s">
        <v>381</v>
      </c>
      <c r="F31" t="s">
        <v>348</v>
      </c>
      <c r="G31" t="s">
        <v>396</v>
      </c>
      <c r="H31" t="s">
        <v>349</v>
      </c>
      <c r="I31" t="s">
        <v>350</v>
      </c>
      <c r="J31" t="s">
        <v>351</v>
      </c>
      <c r="K31" t="s">
        <v>352</v>
      </c>
      <c r="L31">
        <v>1689883840</v>
      </c>
      <c r="M31">
        <f t="shared" si="0"/>
        <v>1.5047206453434325E-3</v>
      </c>
      <c r="N31">
        <f t="shared" si="1"/>
        <v>1.5047206453434325</v>
      </c>
      <c r="O31">
        <f t="shared" si="2"/>
        <v>4.3711533315093405</v>
      </c>
      <c r="P31">
        <f t="shared" si="3"/>
        <v>400.06400000000002</v>
      </c>
      <c r="Q31">
        <f t="shared" si="4"/>
        <v>349.36817748721552</v>
      </c>
      <c r="R31">
        <f t="shared" si="5"/>
        <v>34.965355154626423</v>
      </c>
      <c r="S31">
        <f t="shared" si="6"/>
        <v>40.039078387705601</v>
      </c>
      <c r="T31">
        <f t="shared" si="7"/>
        <v>0.15969076018795361</v>
      </c>
      <c r="U31">
        <f t="shared" si="8"/>
        <v>2.99819188918904</v>
      </c>
      <c r="V31">
        <f t="shared" si="9"/>
        <v>0.15511159137921135</v>
      </c>
      <c r="W31">
        <f t="shared" si="10"/>
        <v>9.734522731413775E-2</v>
      </c>
      <c r="X31">
        <f t="shared" si="11"/>
        <v>16.546376326109556</v>
      </c>
      <c r="Y31">
        <f t="shared" si="12"/>
        <v>17.538997552932109</v>
      </c>
      <c r="Z31">
        <f t="shared" si="13"/>
        <v>16.999600000000001</v>
      </c>
      <c r="AA31">
        <f t="shared" si="14"/>
        <v>1.9445114731390398</v>
      </c>
      <c r="AB31">
        <f t="shared" si="15"/>
        <v>48.211347465793317</v>
      </c>
      <c r="AC31">
        <f t="shared" si="16"/>
        <v>0.98785324861396295</v>
      </c>
      <c r="AD31">
        <f t="shared" si="17"/>
        <v>2.049005681317785</v>
      </c>
      <c r="AE31">
        <f t="shared" si="18"/>
        <v>0.95665822452507687</v>
      </c>
      <c r="AF31">
        <f t="shared" si="19"/>
        <v>-66.358180459645368</v>
      </c>
      <c r="AG31">
        <f t="shared" si="20"/>
        <v>133.93367860828414</v>
      </c>
      <c r="AH31">
        <f t="shared" si="21"/>
        <v>8.7457017170571412</v>
      </c>
      <c r="AI31">
        <f t="shared" si="22"/>
        <v>92.867576191805469</v>
      </c>
      <c r="AJ31">
        <v>2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54740.953520637464</v>
      </c>
      <c r="AO31">
        <f t="shared" si="26"/>
        <v>100.04600000000001</v>
      </c>
      <c r="AP31">
        <f t="shared" si="27"/>
        <v>84.338657992802879</v>
      </c>
      <c r="AQ31">
        <f t="shared" si="28"/>
        <v>0.84299880047980802</v>
      </c>
      <c r="AR31">
        <f t="shared" si="29"/>
        <v>0.16538768492602957</v>
      </c>
      <c r="AS31">
        <v>1689883840</v>
      </c>
      <c r="AT31">
        <v>400.06400000000002</v>
      </c>
      <c r="AU31">
        <v>404.76600000000002</v>
      </c>
      <c r="AV31">
        <v>9.8704699999999992</v>
      </c>
      <c r="AW31">
        <v>8.4618300000000009</v>
      </c>
      <c r="AX31">
        <v>404.54300000000001</v>
      </c>
      <c r="AY31">
        <v>10.1235</v>
      </c>
      <c r="AZ31">
        <v>600.01300000000003</v>
      </c>
      <c r="BA31">
        <v>99.982100000000003</v>
      </c>
      <c r="BB31">
        <v>9.9582900000000002E-2</v>
      </c>
      <c r="BC31">
        <v>17.828199999999999</v>
      </c>
      <c r="BD31">
        <v>16.999600000000001</v>
      </c>
      <c r="BE31">
        <v>999.9</v>
      </c>
      <c r="BF31">
        <v>0</v>
      </c>
      <c r="BG31">
        <v>0</v>
      </c>
      <c r="BH31">
        <v>10039.4</v>
      </c>
      <c r="BI31">
        <v>0</v>
      </c>
      <c r="BJ31">
        <v>1.4773400000000001</v>
      </c>
      <c r="BK31">
        <v>-4.7012900000000002</v>
      </c>
      <c r="BL31">
        <v>404.05200000000002</v>
      </c>
      <c r="BM31">
        <v>408.22</v>
      </c>
      <c r="BN31">
        <v>1.40863</v>
      </c>
      <c r="BO31">
        <v>404.76600000000002</v>
      </c>
      <c r="BP31">
        <v>8.4618300000000009</v>
      </c>
      <c r="BQ31">
        <v>0.98687000000000002</v>
      </c>
      <c r="BR31">
        <v>0.84603200000000001</v>
      </c>
      <c r="BS31">
        <v>6.7239500000000003</v>
      </c>
      <c r="BT31">
        <v>4.5040300000000002</v>
      </c>
      <c r="BU31">
        <v>100.04600000000001</v>
      </c>
      <c r="BV31">
        <v>0.9</v>
      </c>
      <c r="BW31">
        <v>0.1</v>
      </c>
      <c r="BX31">
        <v>0</v>
      </c>
      <c r="BY31">
        <v>2.1230000000000002</v>
      </c>
      <c r="BZ31">
        <v>0</v>
      </c>
      <c r="CA31">
        <v>1084.26</v>
      </c>
      <c r="CB31">
        <v>772.29899999999998</v>
      </c>
      <c r="CC31">
        <v>33.5</v>
      </c>
      <c r="CD31">
        <v>38.811999999999998</v>
      </c>
      <c r="CE31">
        <v>36.625</v>
      </c>
      <c r="CF31">
        <v>37</v>
      </c>
      <c r="CG31">
        <v>33.875</v>
      </c>
      <c r="CH31">
        <v>90.04</v>
      </c>
      <c r="CI31">
        <v>10</v>
      </c>
      <c r="CJ31">
        <v>0</v>
      </c>
      <c r="CK31">
        <v>1689883850.2</v>
      </c>
      <c r="CL31">
        <v>0</v>
      </c>
      <c r="CM31">
        <v>1689882980.0999999</v>
      </c>
      <c r="CN31" t="s">
        <v>353</v>
      </c>
      <c r="CO31">
        <v>1689882971.0999999</v>
      </c>
      <c r="CP31">
        <v>1689882980.0999999</v>
      </c>
      <c r="CQ31">
        <v>21</v>
      </c>
      <c r="CR31">
        <v>0.20200000000000001</v>
      </c>
      <c r="CS31">
        <v>-2E-3</v>
      </c>
      <c r="CT31">
        <v>-4.4779999999999998</v>
      </c>
      <c r="CU31">
        <v>-0.253</v>
      </c>
      <c r="CV31">
        <v>413</v>
      </c>
      <c r="CW31">
        <v>8</v>
      </c>
      <c r="CX31">
        <v>0.15</v>
      </c>
      <c r="CY31">
        <v>0.04</v>
      </c>
      <c r="CZ31">
        <v>4.1600739791074597</v>
      </c>
      <c r="DA31">
        <v>0.52139213127059802</v>
      </c>
      <c r="DB31">
        <v>0.100082691606883</v>
      </c>
      <c r="DC31">
        <v>1</v>
      </c>
      <c r="DD31">
        <v>404.82433333333302</v>
      </c>
      <c r="DE31">
        <v>5.6571428571421799E-2</v>
      </c>
      <c r="DF31">
        <v>8.8290286006864199E-2</v>
      </c>
      <c r="DG31">
        <v>-1</v>
      </c>
      <c r="DH31">
        <v>100.005266666667</v>
      </c>
      <c r="DI31">
        <v>0.17388141541684099</v>
      </c>
      <c r="DJ31">
        <v>0.100141201897424</v>
      </c>
      <c r="DK31">
        <v>1</v>
      </c>
      <c r="DL31">
        <v>2</v>
      </c>
      <c r="DM31">
        <v>2</v>
      </c>
      <c r="DN31" t="s">
        <v>354</v>
      </c>
      <c r="DO31">
        <v>3.24397</v>
      </c>
      <c r="DP31">
        <v>2.8401200000000002</v>
      </c>
      <c r="DQ31">
        <v>9.8796400000000006E-2</v>
      </c>
      <c r="DR31">
        <v>9.8357799999999995E-2</v>
      </c>
      <c r="DS31">
        <v>6.5374500000000002E-2</v>
      </c>
      <c r="DT31">
        <v>5.62304E-2</v>
      </c>
      <c r="DU31">
        <v>26564.6</v>
      </c>
      <c r="DV31">
        <v>27987.3</v>
      </c>
      <c r="DW31">
        <v>27561.200000000001</v>
      </c>
      <c r="DX31">
        <v>29106</v>
      </c>
      <c r="DY31">
        <v>33971</v>
      </c>
      <c r="DZ31">
        <v>36590.5</v>
      </c>
      <c r="EA31">
        <v>36859.1</v>
      </c>
      <c r="EB31">
        <v>39461.1</v>
      </c>
      <c r="EC31">
        <v>2.35243</v>
      </c>
      <c r="ED31">
        <v>1.8506</v>
      </c>
      <c r="EE31">
        <v>6.1467300000000002E-2</v>
      </c>
      <c r="EF31">
        <v>0</v>
      </c>
      <c r="EG31">
        <v>15.976800000000001</v>
      </c>
      <c r="EH31">
        <v>999.9</v>
      </c>
      <c r="EI31">
        <v>47.948999999999998</v>
      </c>
      <c r="EJ31">
        <v>18.448</v>
      </c>
      <c r="EK31">
        <v>10.217000000000001</v>
      </c>
      <c r="EL31">
        <v>61.512099999999997</v>
      </c>
      <c r="EM31">
        <v>36.386200000000002</v>
      </c>
      <c r="EN31">
        <v>1</v>
      </c>
      <c r="EO31">
        <v>-0.74654699999999996</v>
      </c>
      <c r="EP31">
        <v>8.7361099999999997E-2</v>
      </c>
      <c r="EQ31">
        <v>19.976500000000001</v>
      </c>
      <c r="ER31">
        <v>5.22133</v>
      </c>
      <c r="ES31">
        <v>11.916399999999999</v>
      </c>
      <c r="ET31">
        <v>4.9554</v>
      </c>
      <c r="EU31">
        <v>3.2978800000000001</v>
      </c>
      <c r="EV31">
        <v>73</v>
      </c>
      <c r="EW31">
        <v>9999</v>
      </c>
      <c r="EX31">
        <v>5020.8999999999996</v>
      </c>
      <c r="EY31">
        <v>144.4</v>
      </c>
      <c r="EZ31">
        <v>1.85988</v>
      </c>
      <c r="FA31">
        <v>1.8589800000000001</v>
      </c>
      <c r="FB31">
        <v>1.86493</v>
      </c>
      <c r="FC31">
        <v>1.8690500000000001</v>
      </c>
      <c r="FD31">
        <v>1.8635699999999999</v>
      </c>
      <c r="FE31">
        <v>1.86371</v>
      </c>
      <c r="FF31">
        <v>1.86371</v>
      </c>
      <c r="FG31">
        <v>1.8634999999999999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-4.4790000000000001</v>
      </c>
      <c r="FV31">
        <v>-0.253</v>
      </c>
      <c r="FW31">
        <v>-4.4783999999999704</v>
      </c>
      <c r="FX31">
        <v>0</v>
      </c>
      <c r="FY31">
        <v>0</v>
      </c>
      <c r="FZ31">
        <v>0</v>
      </c>
      <c r="GA31">
        <v>-0.25304363636363503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14.5</v>
      </c>
      <c r="GJ31">
        <v>14.3</v>
      </c>
      <c r="GK31">
        <v>1.0351600000000001</v>
      </c>
      <c r="GL31">
        <v>2.51831</v>
      </c>
      <c r="GM31">
        <v>1.4489700000000001</v>
      </c>
      <c r="GN31">
        <v>2.33643</v>
      </c>
      <c r="GO31">
        <v>1.5466299999999999</v>
      </c>
      <c r="GP31">
        <v>2.3535200000000001</v>
      </c>
      <c r="GQ31">
        <v>21.700500000000002</v>
      </c>
      <c r="GR31">
        <v>15.103899999999999</v>
      </c>
      <c r="GS31">
        <v>18</v>
      </c>
      <c r="GT31">
        <v>602.55499999999995</v>
      </c>
      <c r="GU31">
        <v>410.22699999999998</v>
      </c>
      <c r="GV31">
        <v>16.355699999999999</v>
      </c>
      <c r="GW31">
        <v>17.5609</v>
      </c>
      <c r="GX31">
        <v>30.0002</v>
      </c>
      <c r="GY31">
        <v>17.439599999999999</v>
      </c>
      <c r="GZ31">
        <v>17.4084</v>
      </c>
      <c r="HA31">
        <v>20.7334</v>
      </c>
      <c r="HB31">
        <v>20</v>
      </c>
      <c r="HC31">
        <v>-30</v>
      </c>
      <c r="HD31">
        <v>16.357900000000001</v>
      </c>
      <c r="HE31">
        <v>404.78899999999999</v>
      </c>
      <c r="HF31">
        <v>0</v>
      </c>
      <c r="HG31">
        <v>101.532</v>
      </c>
      <c r="HH31">
        <v>95.927700000000002</v>
      </c>
    </row>
    <row r="32" spans="1:216" x14ac:dyDescent="0.2">
      <c r="A32">
        <v>14</v>
      </c>
      <c r="B32">
        <v>1689883901</v>
      </c>
      <c r="C32">
        <v>793.90000009536698</v>
      </c>
      <c r="D32" t="s">
        <v>382</v>
      </c>
      <c r="E32" t="s">
        <v>383</v>
      </c>
      <c r="F32" t="s">
        <v>348</v>
      </c>
      <c r="G32" t="s">
        <v>396</v>
      </c>
      <c r="H32" t="s">
        <v>349</v>
      </c>
      <c r="I32" t="s">
        <v>350</v>
      </c>
      <c r="J32" t="s">
        <v>351</v>
      </c>
      <c r="K32" t="s">
        <v>352</v>
      </c>
      <c r="L32">
        <v>1689883901</v>
      </c>
      <c r="M32">
        <f t="shared" si="0"/>
        <v>1.4815739143979954E-3</v>
      </c>
      <c r="N32">
        <f t="shared" si="1"/>
        <v>1.4815739143979954</v>
      </c>
      <c r="O32">
        <f t="shared" si="2"/>
        <v>3.2846757974908232</v>
      </c>
      <c r="P32">
        <f t="shared" si="3"/>
        <v>400.02300000000002</v>
      </c>
      <c r="Q32">
        <f t="shared" si="4"/>
        <v>359.82599951413982</v>
      </c>
      <c r="R32">
        <f t="shared" si="5"/>
        <v>36.011093852663507</v>
      </c>
      <c r="S32">
        <f t="shared" si="6"/>
        <v>40.033977021324006</v>
      </c>
      <c r="T32">
        <f t="shared" si="7"/>
        <v>0.15696450999778555</v>
      </c>
      <c r="U32">
        <f t="shared" si="8"/>
        <v>2.9905378408250911</v>
      </c>
      <c r="V32">
        <f t="shared" si="9"/>
        <v>0.15252704065095976</v>
      </c>
      <c r="W32">
        <f t="shared" si="10"/>
        <v>9.5717640104142257E-2</v>
      </c>
      <c r="X32">
        <f t="shared" si="11"/>
        <v>12.431704621560669</v>
      </c>
      <c r="Y32">
        <f t="shared" si="12"/>
        <v>17.524497824181577</v>
      </c>
      <c r="Z32">
        <f t="shared" si="13"/>
        <v>17.0047</v>
      </c>
      <c r="AA32">
        <f t="shared" si="14"/>
        <v>1.9451400463693815</v>
      </c>
      <c r="AB32">
        <f t="shared" si="15"/>
        <v>48.169710799728911</v>
      </c>
      <c r="AC32">
        <f t="shared" si="16"/>
        <v>0.98726117378240008</v>
      </c>
      <c r="AD32">
        <f t="shared" si="17"/>
        <v>2.0495476460032145</v>
      </c>
      <c r="AE32">
        <f t="shared" si="18"/>
        <v>0.95787887258698146</v>
      </c>
      <c r="AF32">
        <f t="shared" si="19"/>
        <v>-65.33740962495159</v>
      </c>
      <c r="AG32">
        <f t="shared" si="20"/>
        <v>133.44665762691525</v>
      </c>
      <c r="AH32">
        <f t="shared" si="21"/>
        <v>8.7366220131761292</v>
      </c>
      <c r="AI32">
        <f t="shared" si="22"/>
        <v>89.277574636700464</v>
      </c>
      <c r="AJ32">
        <v>3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54519.486082755888</v>
      </c>
      <c r="AO32">
        <f t="shared" si="26"/>
        <v>75.168099999999995</v>
      </c>
      <c r="AP32">
        <f t="shared" si="27"/>
        <v>63.366528280601379</v>
      </c>
      <c r="AQ32">
        <f t="shared" si="28"/>
        <v>0.8429976051091006</v>
      </c>
      <c r="AR32">
        <f t="shared" si="29"/>
        <v>0.16538537786056412</v>
      </c>
      <c r="AS32">
        <v>1689883901</v>
      </c>
      <c r="AT32">
        <v>400.02300000000002</v>
      </c>
      <c r="AU32">
        <v>403.68900000000002</v>
      </c>
      <c r="AV32">
        <v>9.8648000000000007</v>
      </c>
      <c r="AW32">
        <v>8.4778000000000002</v>
      </c>
      <c r="AX32">
        <v>404.50099999999998</v>
      </c>
      <c r="AY32">
        <v>10.117800000000001</v>
      </c>
      <c r="AZ32">
        <v>600.00400000000002</v>
      </c>
      <c r="BA32">
        <v>99.979100000000003</v>
      </c>
      <c r="BB32">
        <v>0.100088</v>
      </c>
      <c r="BC32">
        <v>17.8324</v>
      </c>
      <c r="BD32">
        <v>17.0047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1.4684699999999999</v>
      </c>
      <c r="BK32">
        <v>-3.6665999999999999</v>
      </c>
      <c r="BL32">
        <v>404.00799999999998</v>
      </c>
      <c r="BM32">
        <v>407.14100000000002</v>
      </c>
      <c r="BN32">
        <v>1.387</v>
      </c>
      <c r="BO32">
        <v>403.68900000000002</v>
      </c>
      <c r="BP32">
        <v>8.4778000000000002</v>
      </c>
      <c r="BQ32">
        <v>0.98627399999999998</v>
      </c>
      <c r="BR32">
        <v>0.847603</v>
      </c>
      <c r="BS32">
        <v>6.7151699999999996</v>
      </c>
      <c r="BT32">
        <v>4.5305499999999999</v>
      </c>
      <c r="BU32">
        <v>75.168099999999995</v>
      </c>
      <c r="BV32">
        <v>0.90003200000000005</v>
      </c>
      <c r="BW32">
        <v>9.9967600000000004E-2</v>
      </c>
      <c r="BX32">
        <v>0</v>
      </c>
      <c r="BY32">
        <v>1.8313999999999999</v>
      </c>
      <c r="BZ32">
        <v>0</v>
      </c>
      <c r="CA32">
        <v>858.48699999999997</v>
      </c>
      <c r="CB32">
        <v>580.25900000000001</v>
      </c>
      <c r="CC32">
        <v>33.125</v>
      </c>
      <c r="CD32">
        <v>38.625</v>
      </c>
      <c r="CE32">
        <v>36.311999999999998</v>
      </c>
      <c r="CF32">
        <v>36.811999999999998</v>
      </c>
      <c r="CG32">
        <v>33.625</v>
      </c>
      <c r="CH32">
        <v>67.650000000000006</v>
      </c>
      <c r="CI32">
        <v>7.51</v>
      </c>
      <c r="CJ32">
        <v>0</v>
      </c>
      <c r="CK32">
        <v>1689883911.4000001</v>
      </c>
      <c r="CL32">
        <v>0</v>
      </c>
      <c r="CM32">
        <v>1689882980.0999999</v>
      </c>
      <c r="CN32" t="s">
        <v>353</v>
      </c>
      <c r="CO32">
        <v>1689882971.0999999</v>
      </c>
      <c r="CP32">
        <v>1689882980.0999999</v>
      </c>
      <c r="CQ32">
        <v>21</v>
      </c>
      <c r="CR32">
        <v>0.20200000000000001</v>
      </c>
      <c r="CS32">
        <v>-2E-3</v>
      </c>
      <c r="CT32">
        <v>-4.4779999999999998</v>
      </c>
      <c r="CU32">
        <v>-0.253</v>
      </c>
      <c r="CV32">
        <v>413</v>
      </c>
      <c r="CW32">
        <v>8</v>
      </c>
      <c r="CX32">
        <v>0.15</v>
      </c>
      <c r="CY32">
        <v>0.04</v>
      </c>
      <c r="CZ32">
        <v>3.0522048673524398</v>
      </c>
      <c r="DA32">
        <v>5.1850129336664399E-2</v>
      </c>
      <c r="DB32">
        <v>4.1795481928110202E-2</v>
      </c>
      <c r="DC32">
        <v>1</v>
      </c>
      <c r="DD32">
        <v>403.71199999999999</v>
      </c>
      <c r="DE32">
        <v>-0.234406015036876</v>
      </c>
      <c r="DF32">
        <v>3.7043218002755403E-2</v>
      </c>
      <c r="DG32">
        <v>-1</v>
      </c>
      <c r="DH32">
        <v>75.020820000000001</v>
      </c>
      <c r="DI32">
        <v>0.20021802824018001</v>
      </c>
      <c r="DJ32">
        <v>0.16850374951317801</v>
      </c>
      <c r="DK32">
        <v>1</v>
      </c>
      <c r="DL32">
        <v>2</v>
      </c>
      <c r="DM32">
        <v>2</v>
      </c>
      <c r="DN32" t="s">
        <v>354</v>
      </c>
      <c r="DO32">
        <v>3.2439399999999998</v>
      </c>
      <c r="DP32">
        <v>2.8402599999999998</v>
      </c>
      <c r="DQ32">
        <v>9.8780300000000001E-2</v>
      </c>
      <c r="DR32">
        <v>9.8150899999999999E-2</v>
      </c>
      <c r="DS32">
        <v>6.5341099999999999E-2</v>
      </c>
      <c r="DT32">
        <v>5.6306799999999997E-2</v>
      </c>
      <c r="DU32">
        <v>26564.2</v>
      </c>
      <c r="DV32">
        <v>27992.9</v>
      </c>
      <c r="DW32">
        <v>27560.3</v>
      </c>
      <c r="DX32">
        <v>29105.200000000001</v>
      </c>
      <c r="DY32">
        <v>33971.199999999997</v>
      </c>
      <c r="DZ32">
        <v>36586.6</v>
      </c>
      <c r="EA32">
        <v>36857.9</v>
      </c>
      <c r="EB32">
        <v>39460.1</v>
      </c>
      <c r="EC32">
        <v>2.3518699999999999</v>
      </c>
      <c r="ED32">
        <v>1.84995</v>
      </c>
      <c r="EE32">
        <v>5.7257700000000002E-2</v>
      </c>
      <c r="EF32">
        <v>0</v>
      </c>
      <c r="EG32">
        <v>16.052</v>
      </c>
      <c r="EH32">
        <v>999.9</v>
      </c>
      <c r="EI32">
        <v>47.924999999999997</v>
      </c>
      <c r="EJ32">
        <v>18.457999999999998</v>
      </c>
      <c r="EK32">
        <v>10.2178</v>
      </c>
      <c r="EL32">
        <v>61.412100000000002</v>
      </c>
      <c r="EM32">
        <v>36.478400000000001</v>
      </c>
      <c r="EN32">
        <v>1</v>
      </c>
      <c r="EO32">
        <v>-0.74443099999999995</v>
      </c>
      <c r="EP32">
        <v>0.27792499999999998</v>
      </c>
      <c r="EQ32">
        <v>19.975200000000001</v>
      </c>
      <c r="ER32">
        <v>5.2219300000000004</v>
      </c>
      <c r="ES32">
        <v>11.917899999999999</v>
      </c>
      <c r="ET32">
        <v>4.9556500000000003</v>
      </c>
      <c r="EU32">
        <v>3.2978800000000001</v>
      </c>
      <c r="EV32">
        <v>73</v>
      </c>
      <c r="EW32">
        <v>9999</v>
      </c>
      <c r="EX32">
        <v>5022.1000000000004</v>
      </c>
      <c r="EY32">
        <v>144.4</v>
      </c>
      <c r="EZ32">
        <v>1.8598699999999999</v>
      </c>
      <c r="FA32">
        <v>1.8589599999999999</v>
      </c>
      <c r="FB32">
        <v>1.86493</v>
      </c>
      <c r="FC32">
        <v>1.8690500000000001</v>
      </c>
      <c r="FD32">
        <v>1.8635699999999999</v>
      </c>
      <c r="FE32">
        <v>1.86372</v>
      </c>
      <c r="FF32">
        <v>1.86371</v>
      </c>
      <c r="FG32">
        <v>1.8634900000000001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-4.4779999999999998</v>
      </c>
      <c r="FV32">
        <v>-0.253</v>
      </c>
      <c r="FW32">
        <v>-4.4783999999999704</v>
      </c>
      <c r="FX32">
        <v>0</v>
      </c>
      <c r="FY32">
        <v>0</v>
      </c>
      <c r="FZ32">
        <v>0</v>
      </c>
      <c r="GA32">
        <v>-0.25304363636363503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15.5</v>
      </c>
      <c r="GJ32">
        <v>15.3</v>
      </c>
      <c r="GK32">
        <v>1.03271</v>
      </c>
      <c r="GL32">
        <v>2.5158700000000001</v>
      </c>
      <c r="GM32">
        <v>1.4489700000000001</v>
      </c>
      <c r="GN32">
        <v>2.33887</v>
      </c>
      <c r="GO32">
        <v>1.5466299999999999</v>
      </c>
      <c r="GP32">
        <v>2.3840300000000001</v>
      </c>
      <c r="GQ32">
        <v>21.7407</v>
      </c>
      <c r="GR32">
        <v>15.103899999999999</v>
      </c>
      <c r="GS32">
        <v>18</v>
      </c>
      <c r="GT32">
        <v>602.45799999999997</v>
      </c>
      <c r="GU32">
        <v>410.03399999999999</v>
      </c>
      <c r="GV32">
        <v>16.262899999999998</v>
      </c>
      <c r="GW32">
        <v>17.5806</v>
      </c>
      <c r="GX32">
        <v>30.000299999999999</v>
      </c>
      <c r="GY32">
        <v>17.460899999999999</v>
      </c>
      <c r="GZ32">
        <v>17.430700000000002</v>
      </c>
      <c r="HA32">
        <v>20.688600000000001</v>
      </c>
      <c r="HB32">
        <v>20</v>
      </c>
      <c r="HC32">
        <v>-30</v>
      </c>
      <c r="HD32">
        <v>16.253900000000002</v>
      </c>
      <c r="HE32">
        <v>403.71800000000002</v>
      </c>
      <c r="HF32">
        <v>0</v>
      </c>
      <c r="HG32">
        <v>101.529</v>
      </c>
      <c r="HH32">
        <v>95.9251</v>
      </c>
    </row>
    <row r="33" spans="1:216" x14ac:dyDescent="0.2">
      <c r="A33">
        <v>15</v>
      </c>
      <c r="B33">
        <v>1689883962</v>
      </c>
      <c r="C33">
        <v>854.90000009536698</v>
      </c>
      <c r="D33" t="s">
        <v>384</v>
      </c>
      <c r="E33" t="s">
        <v>385</v>
      </c>
      <c r="F33" t="s">
        <v>348</v>
      </c>
      <c r="G33" t="s">
        <v>396</v>
      </c>
      <c r="H33" t="s">
        <v>349</v>
      </c>
      <c r="I33" t="s">
        <v>350</v>
      </c>
      <c r="J33" t="s">
        <v>351</v>
      </c>
      <c r="K33" t="s">
        <v>352</v>
      </c>
      <c r="L33">
        <v>1689883962</v>
      </c>
      <c r="M33">
        <f t="shared" si="0"/>
        <v>1.451062420669786E-3</v>
      </c>
      <c r="N33">
        <f t="shared" si="1"/>
        <v>1.451062420669786</v>
      </c>
      <c r="O33">
        <f t="shared" si="2"/>
        <v>2.5693461454383022</v>
      </c>
      <c r="P33">
        <f t="shared" si="3"/>
        <v>400.03300000000002</v>
      </c>
      <c r="Q33">
        <f t="shared" si="4"/>
        <v>366.72365937218825</v>
      </c>
      <c r="R33">
        <f t="shared" si="5"/>
        <v>36.701617796598114</v>
      </c>
      <c r="S33">
        <f t="shared" si="6"/>
        <v>40.035208792258203</v>
      </c>
      <c r="T33">
        <f t="shared" si="7"/>
        <v>0.15380238445817657</v>
      </c>
      <c r="U33">
        <f t="shared" si="8"/>
        <v>2.9930412968943712</v>
      </c>
      <c r="V33">
        <f t="shared" si="9"/>
        <v>0.1495427491975416</v>
      </c>
      <c r="W33">
        <f t="shared" si="10"/>
        <v>9.3837103155838694E-2</v>
      </c>
      <c r="X33">
        <f t="shared" si="11"/>
        <v>9.9478860391920172</v>
      </c>
      <c r="Y33">
        <f t="shared" si="12"/>
        <v>17.49301518035405</v>
      </c>
      <c r="Z33">
        <f t="shared" si="13"/>
        <v>16.9879</v>
      </c>
      <c r="AA33">
        <f t="shared" si="14"/>
        <v>1.9430701257751686</v>
      </c>
      <c r="AB33">
        <f t="shared" si="15"/>
        <v>48.192829799425915</v>
      </c>
      <c r="AC33">
        <f t="shared" si="16"/>
        <v>0.98617499947740606</v>
      </c>
      <c r="AD33">
        <f t="shared" si="17"/>
        <v>2.0463106308174366</v>
      </c>
      <c r="AE33">
        <f t="shared" si="18"/>
        <v>0.95689512629776252</v>
      </c>
      <c r="AF33">
        <f t="shared" si="19"/>
        <v>-63.991852751537564</v>
      </c>
      <c r="AG33">
        <f t="shared" si="20"/>
        <v>132.21907426106023</v>
      </c>
      <c r="AH33">
        <f t="shared" si="21"/>
        <v>8.6471410598019265</v>
      </c>
      <c r="AI33">
        <f t="shared" si="22"/>
        <v>86.822248608516617</v>
      </c>
      <c r="AJ33">
        <v>2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54596.336316248482</v>
      </c>
      <c r="AO33">
        <f t="shared" si="26"/>
        <v>60.146299999999997</v>
      </c>
      <c r="AP33">
        <f t="shared" si="27"/>
        <v>50.703480890773058</v>
      </c>
      <c r="AQ33">
        <f t="shared" si="28"/>
        <v>0.84300249376558589</v>
      </c>
      <c r="AR33">
        <f t="shared" si="29"/>
        <v>0.16539481296758102</v>
      </c>
      <c r="AS33">
        <v>1689883962</v>
      </c>
      <c r="AT33">
        <v>400.03300000000002</v>
      </c>
      <c r="AU33">
        <v>403.01100000000002</v>
      </c>
      <c r="AV33">
        <v>9.8538899999999998</v>
      </c>
      <c r="AW33">
        <v>8.4954999999999998</v>
      </c>
      <c r="AX33">
        <v>404.512</v>
      </c>
      <c r="AY33">
        <v>10.1069</v>
      </c>
      <c r="AZ33">
        <v>600.03099999999995</v>
      </c>
      <c r="BA33">
        <v>99.98</v>
      </c>
      <c r="BB33">
        <v>9.9765400000000004E-2</v>
      </c>
      <c r="BC33">
        <v>17.807300000000001</v>
      </c>
      <c r="BD33">
        <v>16.9879</v>
      </c>
      <c r="BE33">
        <v>999.9</v>
      </c>
      <c r="BF33">
        <v>0</v>
      </c>
      <c r="BG33">
        <v>0</v>
      </c>
      <c r="BH33">
        <v>10011.200000000001</v>
      </c>
      <c r="BI33">
        <v>0</v>
      </c>
      <c r="BJ33">
        <v>1.59552</v>
      </c>
      <c r="BK33">
        <v>-2.97763</v>
      </c>
      <c r="BL33">
        <v>404.01400000000001</v>
      </c>
      <c r="BM33">
        <v>406.464</v>
      </c>
      <c r="BN33">
        <v>1.35839</v>
      </c>
      <c r="BO33">
        <v>403.01100000000002</v>
      </c>
      <c r="BP33">
        <v>8.4954999999999998</v>
      </c>
      <c r="BQ33">
        <v>0.98519100000000004</v>
      </c>
      <c r="BR33">
        <v>0.849379</v>
      </c>
      <c r="BS33">
        <v>6.6992000000000003</v>
      </c>
      <c r="BT33">
        <v>4.5604699999999996</v>
      </c>
      <c r="BU33">
        <v>60.146299999999997</v>
      </c>
      <c r="BV33">
        <v>0.89989699999999995</v>
      </c>
      <c r="BW33">
        <v>0.100103</v>
      </c>
      <c r="BX33">
        <v>0</v>
      </c>
      <c r="BY33">
        <v>2.1036000000000001</v>
      </c>
      <c r="BZ33">
        <v>0</v>
      </c>
      <c r="CA33">
        <v>742.38599999999997</v>
      </c>
      <c r="CB33">
        <v>464.28100000000001</v>
      </c>
      <c r="CC33">
        <v>32.811999999999998</v>
      </c>
      <c r="CD33">
        <v>38.375</v>
      </c>
      <c r="CE33">
        <v>36</v>
      </c>
      <c r="CF33">
        <v>36.625</v>
      </c>
      <c r="CG33">
        <v>33.375</v>
      </c>
      <c r="CH33">
        <v>54.13</v>
      </c>
      <c r="CI33">
        <v>6.02</v>
      </c>
      <c r="CJ33">
        <v>0</v>
      </c>
      <c r="CK33">
        <v>1689883972.5999999</v>
      </c>
      <c r="CL33">
        <v>0</v>
      </c>
      <c r="CM33">
        <v>1689882980.0999999</v>
      </c>
      <c r="CN33" t="s">
        <v>353</v>
      </c>
      <c r="CO33">
        <v>1689882971.0999999</v>
      </c>
      <c r="CP33">
        <v>1689882980.0999999</v>
      </c>
      <c r="CQ33">
        <v>21</v>
      </c>
      <c r="CR33">
        <v>0.20200000000000001</v>
      </c>
      <c r="CS33">
        <v>-2E-3</v>
      </c>
      <c r="CT33">
        <v>-4.4779999999999998</v>
      </c>
      <c r="CU33">
        <v>-0.253</v>
      </c>
      <c r="CV33">
        <v>413</v>
      </c>
      <c r="CW33">
        <v>8</v>
      </c>
      <c r="CX33">
        <v>0.15</v>
      </c>
      <c r="CY33">
        <v>0.04</v>
      </c>
      <c r="CZ33">
        <v>2.4362917506288002</v>
      </c>
      <c r="DA33">
        <v>5.3638635331714798E-2</v>
      </c>
      <c r="DB33">
        <v>1.7591577404191299E-2</v>
      </c>
      <c r="DC33">
        <v>1</v>
      </c>
      <c r="DD33">
        <v>403.05709523809497</v>
      </c>
      <c r="DE33">
        <v>-6.6545454544946397E-2</v>
      </c>
      <c r="DF33">
        <v>2.1003185159596101E-2</v>
      </c>
      <c r="DG33">
        <v>-1</v>
      </c>
      <c r="DH33">
        <v>59.996839999999999</v>
      </c>
      <c r="DI33">
        <v>-0.366929344189736</v>
      </c>
      <c r="DJ33">
        <v>0.16542338226502301</v>
      </c>
      <c r="DK33">
        <v>1</v>
      </c>
      <c r="DL33">
        <v>2</v>
      </c>
      <c r="DM33">
        <v>2</v>
      </c>
      <c r="DN33" t="s">
        <v>354</v>
      </c>
      <c r="DO33">
        <v>3.24397</v>
      </c>
      <c r="DP33">
        <v>2.8400599999999998</v>
      </c>
      <c r="DQ33">
        <v>9.8777100000000007E-2</v>
      </c>
      <c r="DR33">
        <v>9.8020700000000002E-2</v>
      </c>
      <c r="DS33">
        <v>6.5283900000000006E-2</v>
      </c>
      <c r="DT33">
        <v>5.6394E-2</v>
      </c>
      <c r="DU33">
        <v>26563.7</v>
      </c>
      <c r="DV33">
        <v>27997.3</v>
      </c>
      <c r="DW33">
        <v>27559.8</v>
      </c>
      <c r="DX33">
        <v>29105.7</v>
      </c>
      <c r="DY33">
        <v>33972.699999999997</v>
      </c>
      <c r="DZ33">
        <v>36583.699999999997</v>
      </c>
      <c r="EA33">
        <v>36857.300000000003</v>
      </c>
      <c r="EB33">
        <v>39460.699999999997</v>
      </c>
      <c r="EC33">
        <v>2.35162</v>
      </c>
      <c r="ED33">
        <v>1.8492500000000001</v>
      </c>
      <c r="EE33">
        <v>5.3994399999999998E-2</v>
      </c>
      <c r="EF33">
        <v>0</v>
      </c>
      <c r="EG33">
        <v>16.089500000000001</v>
      </c>
      <c r="EH33">
        <v>999.9</v>
      </c>
      <c r="EI33">
        <v>47.924999999999997</v>
      </c>
      <c r="EJ33">
        <v>18.498000000000001</v>
      </c>
      <c r="EK33">
        <v>10.244300000000001</v>
      </c>
      <c r="EL33">
        <v>61.6721</v>
      </c>
      <c r="EM33">
        <v>36.290100000000002</v>
      </c>
      <c r="EN33">
        <v>1</v>
      </c>
      <c r="EO33">
        <v>-0.74303600000000003</v>
      </c>
      <c r="EP33">
        <v>0.18739700000000001</v>
      </c>
      <c r="EQ33">
        <v>19.976700000000001</v>
      </c>
      <c r="ER33">
        <v>5.2178899999999997</v>
      </c>
      <c r="ES33">
        <v>11.917899999999999</v>
      </c>
      <c r="ET33">
        <v>4.9555999999999996</v>
      </c>
      <c r="EU33">
        <v>3.2979799999999999</v>
      </c>
      <c r="EV33">
        <v>73</v>
      </c>
      <c r="EW33">
        <v>9999</v>
      </c>
      <c r="EX33">
        <v>5023.6000000000004</v>
      </c>
      <c r="EY33">
        <v>144.4</v>
      </c>
      <c r="EZ33">
        <v>1.85989</v>
      </c>
      <c r="FA33">
        <v>1.8589800000000001</v>
      </c>
      <c r="FB33">
        <v>1.86493</v>
      </c>
      <c r="FC33">
        <v>1.8690500000000001</v>
      </c>
      <c r="FD33">
        <v>1.8635699999999999</v>
      </c>
      <c r="FE33">
        <v>1.86372</v>
      </c>
      <c r="FF33">
        <v>1.86371</v>
      </c>
      <c r="FG33">
        <v>1.8634999999999999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-4.4790000000000001</v>
      </c>
      <c r="FV33">
        <v>-0.253</v>
      </c>
      <c r="FW33">
        <v>-4.4783999999999704</v>
      </c>
      <c r="FX33">
        <v>0</v>
      </c>
      <c r="FY33">
        <v>0</v>
      </c>
      <c r="FZ33">
        <v>0</v>
      </c>
      <c r="GA33">
        <v>-0.25304363636363503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16.5</v>
      </c>
      <c r="GJ33">
        <v>16.399999999999999</v>
      </c>
      <c r="GK33">
        <v>1.03149</v>
      </c>
      <c r="GL33">
        <v>2.5122100000000001</v>
      </c>
      <c r="GM33">
        <v>1.4477500000000001</v>
      </c>
      <c r="GN33">
        <v>2.33887</v>
      </c>
      <c r="GO33">
        <v>1.5466299999999999</v>
      </c>
      <c r="GP33">
        <v>2.4023400000000001</v>
      </c>
      <c r="GQ33">
        <v>21.780899999999999</v>
      </c>
      <c r="GR33">
        <v>15.0952</v>
      </c>
      <c r="GS33">
        <v>18</v>
      </c>
      <c r="GT33">
        <v>602.58199999999999</v>
      </c>
      <c r="GU33">
        <v>409.82100000000003</v>
      </c>
      <c r="GV33">
        <v>16.3035</v>
      </c>
      <c r="GW33">
        <v>17.6038</v>
      </c>
      <c r="GX33">
        <v>30.0002</v>
      </c>
      <c r="GY33">
        <v>17.484000000000002</v>
      </c>
      <c r="GZ33">
        <v>17.4541</v>
      </c>
      <c r="HA33">
        <v>20.6602</v>
      </c>
      <c r="HB33">
        <v>20</v>
      </c>
      <c r="HC33">
        <v>-30</v>
      </c>
      <c r="HD33">
        <v>16.305099999999999</v>
      </c>
      <c r="HE33">
        <v>403.02300000000002</v>
      </c>
      <c r="HF33">
        <v>0</v>
      </c>
      <c r="HG33">
        <v>101.527</v>
      </c>
      <c r="HH33">
        <v>95.926599999999993</v>
      </c>
    </row>
    <row r="34" spans="1:216" x14ac:dyDescent="0.2">
      <c r="A34">
        <v>16</v>
      </c>
      <c r="B34">
        <v>1689884023</v>
      </c>
      <c r="C34">
        <v>915.90000009536698</v>
      </c>
      <c r="D34" t="s">
        <v>386</v>
      </c>
      <c r="E34" t="s">
        <v>387</v>
      </c>
      <c r="F34" t="s">
        <v>348</v>
      </c>
      <c r="G34" t="s">
        <v>396</v>
      </c>
      <c r="H34" t="s">
        <v>349</v>
      </c>
      <c r="I34" t="s">
        <v>350</v>
      </c>
      <c r="J34" t="s">
        <v>351</v>
      </c>
      <c r="K34" t="s">
        <v>352</v>
      </c>
      <c r="L34">
        <v>1689884023</v>
      </c>
      <c r="M34">
        <f t="shared" si="0"/>
        <v>1.4208762685371326E-3</v>
      </c>
      <c r="N34">
        <f t="shared" si="1"/>
        <v>1.4208762685371326</v>
      </c>
      <c r="O34">
        <f t="shared" si="2"/>
        <v>2.0896458199764578</v>
      </c>
      <c r="P34">
        <f t="shared" si="3"/>
        <v>400.05500000000001</v>
      </c>
      <c r="Q34">
        <f t="shared" si="4"/>
        <v>371.27779695324148</v>
      </c>
      <c r="R34">
        <f t="shared" si="5"/>
        <v>37.158039578331433</v>
      </c>
      <c r="S34">
        <f t="shared" si="6"/>
        <v>40.038105282609997</v>
      </c>
      <c r="T34">
        <f t="shared" si="7"/>
        <v>0.15014943699016653</v>
      </c>
      <c r="U34">
        <f t="shared" si="8"/>
        <v>2.9885337752203949</v>
      </c>
      <c r="V34">
        <f t="shared" si="9"/>
        <v>0.14608091295231207</v>
      </c>
      <c r="W34">
        <f t="shared" si="10"/>
        <v>9.1656928884239625E-2</v>
      </c>
      <c r="X34">
        <f t="shared" si="11"/>
        <v>8.2730476010393765</v>
      </c>
      <c r="Y34">
        <f t="shared" si="12"/>
        <v>17.483867904537441</v>
      </c>
      <c r="Z34">
        <f t="shared" si="13"/>
        <v>17.000499999999999</v>
      </c>
      <c r="AA34">
        <f t="shared" si="14"/>
        <v>1.9446223848707809</v>
      </c>
      <c r="AB34">
        <f t="shared" si="15"/>
        <v>48.176037919693826</v>
      </c>
      <c r="AC34">
        <f t="shared" si="16"/>
        <v>0.98541547928726003</v>
      </c>
      <c r="AD34">
        <f t="shared" si="17"/>
        <v>2.0454473257636514</v>
      </c>
      <c r="AE34">
        <f t="shared" si="18"/>
        <v>0.95920690558352084</v>
      </c>
      <c r="AF34">
        <f t="shared" si="19"/>
        <v>-62.660643442487547</v>
      </c>
      <c r="AG34">
        <f t="shared" si="20"/>
        <v>128.91037809503462</v>
      </c>
      <c r="AH34">
        <f t="shared" si="21"/>
        <v>8.443724395353291</v>
      </c>
      <c r="AI34">
        <f t="shared" si="22"/>
        <v>82.966506648939742</v>
      </c>
      <c r="AJ34">
        <v>2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54467.784461012263</v>
      </c>
      <c r="AO34">
        <f t="shared" si="26"/>
        <v>50.022500000000001</v>
      </c>
      <c r="AP34">
        <f t="shared" si="27"/>
        <v>42.168877513491907</v>
      </c>
      <c r="AQ34">
        <f t="shared" si="28"/>
        <v>0.84299820107935242</v>
      </c>
      <c r="AR34">
        <f t="shared" si="29"/>
        <v>0.1653865280831501</v>
      </c>
      <c r="AS34">
        <v>1689884023</v>
      </c>
      <c r="AT34">
        <v>400.05500000000001</v>
      </c>
      <c r="AU34">
        <v>402.56799999999998</v>
      </c>
      <c r="AV34">
        <v>9.8461300000000005</v>
      </c>
      <c r="AW34">
        <v>8.5160300000000007</v>
      </c>
      <c r="AX34">
        <v>404.53300000000002</v>
      </c>
      <c r="AY34">
        <v>10.0992</v>
      </c>
      <c r="AZ34">
        <v>600.04999999999995</v>
      </c>
      <c r="BA34">
        <v>99.981300000000005</v>
      </c>
      <c r="BB34">
        <v>0.100202</v>
      </c>
      <c r="BC34">
        <v>17.800599999999999</v>
      </c>
      <c r="BD34">
        <v>17.000499999999999</v>
      </c>
      <c r="BE34">
        <v>999.9</v>
      </c>
      <c r="BF34">
        <v>0</v>
      </c>
      <c r="BG34">
        <v>0</v>
      </c>
      <c r="BH34">
        <v>9986.25</v>
      </c>
      <c r="BI34">
        <v>0</v>
      </c>
      <c r="BJ34">
        <v>1.59552</v>
      </c>
      <c r="BK34">
        <v>-2.5133999999999999</v>
      </c>
      <c r="BL34">
        <v>404.03300000000002</v>
      </c>
      <c r="BM34">
        <v>406.02600000000001</v>
      </c>
      <c r="BN34">
        <v>1.3301000000000001</v>
      </c>
      <c r="BO34">
        <v>402.56799999999998</v>
      </c>
      <c r="BP34">
        <v>8.5160300000000007</v>
      </c>
      <c r="BQ34">
        <v>0.98442799999999997</v>
      </c>
      <c r="BR34">
        <v>0.85144399999999998</v>
      </c>
      <c r="BS34">
        <v>6.6879299999999997</v>
      </c>
      <c r="BT34">
        <v>4.5951700000000004</v>
      </c>
      <c r="BU34">
        <v>50.022500000000001</v>
      </c>
      <c r="BV34">
        <v>0.90009499999999998</v>
      </c>
      <c r="BW34">
        <v>9.9905300000000002E-2</v>
      </c>
      <c r="BX34">
        <v>0</v>
      </c>
      <c r="BY34">
        <v>2.0907</v>
      </c>
      <c r="BZ34">
        <v>0</v>
      </c>
      <c r="CA34">
        <v>653.88800000000003</v>
      </c>
      <c r="CB34">
        <v>386.15499999999997</v>
      </c>
      <c r="CC34">
        <v>32.561999999999998</v>
      </c>
      <c r="CD34">
        <v>38.186999999999998</v>
      </c>
      <c r="CE34">
        <v>35.75</v>
      </c>
      <c r="CF34">
        <v>36.5</v>
      </c>
      <c r="CG34">
        <v>33.125</v>
      </c>
      <c r="CH34">
        <v>45.03</v>
      </c>
      <c r="CI34">
        <v>5</v>
      </c>
      <c r="CJ34">
        <v>0</v>
      </c>
      <c r="CK34">
        <v>1689884033.2</v>
      </c>
      <c r="CL34">
        <v>0</v>
      </c>
      <c r="CM34">
        <v>1689882980.0999999</v>
      </c>
      <c r="CN34" t="s">
        <v>353</v>
      </c>
      <c r="CO34">
        <v>1689882971.0999999</v>
      </c>
      <c r="CP34">
        <v>1689882980.0999999</v>
      </c>
      <c r="CQ34">
        <v>21</v>
      </c>
      <c r="CR34">
        <v>0.20200000000000001</v>
      </c>
      <c r="CS34">
        <v>-2E-3</v>
      </c>
      <c r="CT34">
        <v>-4.4779999999999998</v>
      </c>
      <c r="CU34">
        <v>-0.253</v>
      </c>
      <c r="CV34">
        <v>413</v>
      </c>
      <c r="CW34">
        <v>8</v>
      </c>
      <c r="CX34">
        <v>0.15</v>
      </c>
      <c r="CY34">
        <v>0.04</v>
      </c>
      <c r="CZ34">
        <v>2.0049457641148001</v>
      </c>
      <c r="DA34">
        <v>0.12665411394456999</v>
      </c>
      <c r="DB34">
        <v>2.64086200794733E-2</v>
      </c>
      <c r="DC34">
        <v>1</v>
      </c>
      <c r="DD34">
        <v>402.57735000000002</v>
      </c>
      <c r="DE34">
        <v>-1.00601503765938E-2</v>
      </c>
      <c r="DF34">
        <v>1.28929244161257E-2</v>
      </c>
      <c r="DG34">
        <v>-1</v>
      </c>
      <c r="DH34">
        <v>50.020180952380997</v>
      </c>
      <c r="DI34">
        <v>2.9376911228814102E-2</v>
      </c>
      <c r="DJ34">
        <v>5.4133537749688999E-3</v>
      </c>
      <c r="DK34">
        <v>1</v>
      </c>
      <c r="DL34">
        <v>2</v>
      </c>
      <c r="DM34">
        <v>2</v>
      </c>
      <c r="DN34" t="s">
        <v>354</v>
      </c>
      <c r="DO34">
        <v>3.2439900000000002</v>
      </c>
      <c r="DP34">
        <v>2.8402799999999999</v>
      </c>
      <c r="DQ34">
        <v>9.8775100000000005E-2</v>
      </c>
      <c r="DR34">
        <v>9.7933199999999998E-2</v>
      </c>
      <c r="DS34">
        <v>6.5241800000000003E-2</v>
      </c>
      <c r="DT34">
        <v>5.6495200000000002E-2</v>
      </c>
      <c r="DU34">
        <v>26562.6</v>
      </c>
      <c r="DV34">
        <v>27998.3</v>
      </c>
      <c r="DW34">
        <v>27558.799999999999</v>
      </c>
      <c r="DX34">
        <v>29104.1</v>
      </c>
      <c r="DY34">
        <v>33972.9</v>
      </c>
      <c r="DZ34">
        <v>36577.199999999997</v>
      </c>
      <c r="EA34">
        <v>36855.800000000003</v>
      </c>
      <c r="EB34">
        <v>39457.9</v>
      </c>
      <c r="EC34">
        <v>2.3515000000000001</v>
      </c>
      <c r="ED34">
        <v>1.8487499999999999</v>
      </c>
      <c r="EE34">
        <v>5.3346200000000003E-2</v>
      </c>
      <c r="EF34">
        <v>0</v>
      </c>
      <c r="EG34">
        <v>16.1129</v>
      </c>
      <c r="EH34">
        <v>999.9</v>
      </c>
      <c r="EI34">
        <v>47.936999999999998</v>
      </c>
      <c r="EJ34">
        <v>18.529</v>
      </c>
      <c r="EK34">
        <v>10.2658</v>
      </c>
      <c r="EL34">
        <v>62.082099999999997</v>
      </c>
      <c r="EM34">
        <v>36.189900000000002</v>
      </c>
      <c r="EN34">
        <v>1</v>
      </c>
      <c r="EO34">
        <v>-0.74040700000000004</v>
      </c>
      <c r="EP34">
        <v>0.19567499999999999</v>
      </c>
      <c r="EQ34">
        <v>19.976500000000001</v>
      </c>
      <c r="ER34">
        <v>5.2225299999999999</v>
      </c>
      <c r="ES34">
        <v>11.917999999999999</v>
      </c>
      <c r="ET34">
        <v>4.9554999999999998</v>
      </c>
      <c r="EU34">
        <v>3.2978299999999998</v>
      </c>
      <c r="EV34">
        <v>73</v>
      </c>
      <c r="EW34">
        <v>9999</v>
      </c>
      <c r="EX34">
        <v>5024.8</v>
      </c>
      <c r="EY34">
        <v>144.4</v>
      </c>
      <c r="EZ34">
        <v>1.85988</v>
      </c>
      <c r="FA34">
        <v>1.8589599999999999</v>
      </c>
      <c r="FB34">
        <v>1.86493</v>
      </c>
      <c r="FC34">
        <v>1.8690500000000001</v>
      </c>
      <c r="FD34">
        <v>1.8635699999999999</v>
      </c>
      <c r="FE34">
        <v>1.86374</v>
      </c>
      <c r="FF34">
        <v>1.86371</v>
      </c>
      <c r="FG34">
        <v>1.8635299999999999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-4.4779999999999998</v>
      </c>
      <c r="FV34">
        <v>-0.25309999999999999</v>
      </c>
      <c r="FW34">
        <v>-4.4783999999999704</v>
      </c>
      <c r="FX34">
        <v>0</v>
      </c>
      <c r="FY34">
        <v>0</v>
      </c>
      <c r="FZ34">
        <v>0</v>
      </c>
      <c r="GA34">
        <v>-0.25304363636363503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17.5</v>
      </c>
      <c r="GJ34">
        <v>17.399999999999999</v>
      </c>
      <c r="GK34">
        <v>1.03149</v>
      </c>
      <c r="GL34">
        <v>2.51709</v>
      </c>
      <c r="GM34">
        <v>1.4489700000000001</v>
      </c>
      <c r="GN34">
        <v>2.34009</v>
      </c>
      <c r="GO34">
        <v>1.5466299999999999</v>
      </c>
      <c r="GP34">
        <v>2.4157700000000002</v>
      </c>
      <c r="GQ34">
        <v>21.800999999999998</v>
      </c>
      <c r="GR34">
        <v>15.086399999999999</v>
      </c>
      <c r="GS34">
        <v>18</v>
      </c>
      <c r="GT34">
        <v>602.84100000000001</v>
      </c>
      <c r="GU34">
        <v>409.76799999999997</v>
      </c>
      <c r="GV34">
        <v>16.3551</v>
      </c>
      <c r="GW34">
        <v>17.6327</v>
      </c>
      <c r="GX34">
        <v>30.000299999999999</v>
      </c>
      <c r="GY34">
        <v>17.511500000000002</v>
      </c>
      <c r="GZ34">
        <v>17.4818</v>
      </c>
      <c r="HA34">
        <v>20.6434</v>
      </c>
      <c r="HB34">
        <v>20</v>
      </c>
      <c r="HC34">
        <v>-30</v>
      </c>
      <c r="HD34">
        <v>16.353999999999999</v>
      </c>
      <c r="HE34">
        <v>402.54300000000001</v>
      </c>
      <c r="HF34">
        <v>0</v>
      </c>
      <c r="HG34">
        <v>101.523</v>
      </c>
      <c r="HH34">
        <v>95.920400000000001</v>
      </c>
    </row>
    <row r="35" spans="1:216" x14ac:dyDescent="0.2">
      <c r="A35">
        <v>17</v>
      </c>
      <c r="B35">
        <v>1689884084</v>
      </c>
      <c r="C35">
        <v>976.90000009536698</v>
      </c>
      <c r="D35" t="s">
        <v>388</v>
      </c>
      <c r="E35" t="s">
        <v>389</v>
      </c>
      <c r="F35" t="s">
        <v>348</v>
      </c>
      <c r="G35" t="s">
        <v>396</v>
      </c>
      <c r="H35" t="s">
        <v>349</v>
      </c>
      <c r="I35" t="s">
        <v>350</v>
      </c>
      <c r="J35" t="s">
        <v>351</v>
      </c>
      <c r="K35" t="s">
        <v>352</v>
      </c>
      <c r="L35">
        <v>1689884084</v>
      </c>
      <c r="M35">
        <f t="shared" si="0"/>
        <v>1.3918988514184181E-3</v>
      </c>
      <c r="N35">
        <f t="shared" si="1"/>
        <v>1.3918988514184181</v>
      </c>
      <c r="O35">
        <f t="shared" si="2"/>
        <v>1.0232924007638839</v>
      </c>
      <c r="P35">
        <f t="shared" si="3"/>
        <v>400.08600000000001</v>
      </c>
      <c r="Q35">
        <f t="shared" si="4"/>
        <v>382.61843177962089</v>
      </c>
      <c r="R35">
        <f t="shared" si="5"/>
        <v>38.292953959173772</v>
      </c>
      <c r="S35">
        <f t="shared" si="6"/>
        <v>40.041131072677196</v>
      </c>
      <c r="T35">
        <f t="shared" si="7"/>
        <v>0.14697229699024714</v>
      </c>
      <c r="U35">
        <f t="shared" si="8"/>
        <v>2.9966953644299772</v>
      </c>
      <c r="V35">
        <f t="shared" si="9"/>
        <v>0.14308204212695555</v>
      </c>
      <c r="W35">
        <f t="shared" si="10"/>
        <v>8.9767223506909563E-2</v>
      </c>
      <c r="X35">
        <f t="shared" si="11"/>
        <v>4.9704491077844306</v>
      </c>
      <c r="Y35">
        <f t="shared" si="12"/>
        <v>17.452212235423932</v>
      </c>
      <c r="Z35">
        <f t="shared" si="13"/>
        <v>16.993500000000001</v>
      </c>
      <c r="AA35">
        <f t="shared" si="14"/>
        <v>1.943759884396919</v>
      </c>
      <c r="AB35">
        <f t="shared" si="15"/>
        <v>48.189856856390684</v>
      </c>
      <c r="AC35">
        <f t="shared" si="16"/>
        <v>0.98441377851062795</v>
      </c>
      <c r="AD35">
        <f t="shared" si="17"/>
        <v>2.0427821179138452</v>
      </c>
      <c r="AE35">
        <f t="shared" si="18"/>
        <v>0.9593461058862911</v>
      </c>
      <c r="AF35">
        <f t="shared" si="19"/>
        <v>-61.382739347552238</v>
      </c>
      <c r="AG35">
        <f t="shared" si="20"/>
        <v>127.049085759094</v>
      </c>
      <c r="AH35">
        <f t="shared" si="21"/>
        <v>8.2979557842113429</v>
      </c>
      <c r="AI35">
        <f t="shared" si="22"/>
        <v>78.934751303537524</v>
      </c>
      <c r="AJ35">
        <v>2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54706.864096861311</v>
      </c>
      <c r="AO35">
        <f t="shared" si="26"/>
        <v>30.055</v>
      </c>
      <c r="AP35">
        <f t="shared" si="27"/>
        <v>25.336185029940118</v>
      </c>
      <c r="AQ35">
        <f t="shared" si="28"/>
        <v>0.84299401197604784</v>
      </c>
      <c r="AR35">
        <f t="shared" si="29"/>
        <v>0.16537844311377245</v>
      </c>
      <c r="AS35">
        <v>1689884084</v>
      </c>
      <c r="AT35">
        <v>400.08600000000001</v>
      </c>
      <c r="AU35">
        <v>401.58</v>
      </c>
      <c r="AV35">
        <v>9.8361400000000003</v>
      </c>
      <c r="AW35">
        <v>8.5330899999999996</v>
      </c>
      <c r="AX35">
        <v>404.56400000000002</v>
      </c>
      <c r="AY35">
        <v>10.0892</v>
      </c>
      <c r="AZ35">
        <v>600.02099999999996</v>
      </c>
      <c r="BA35">
        <v>99.981499999999997</v>
      </c>
      <c r="BB35">
        <v>9.9810200000000002E-2</v>
      </c>
      <c r="BC35">
        <v>17.779900000000001</v>
      </c>
      <c r="BD35">
        <v>16.993500000000001</v>
      </c>
      <c r="BE35">
        <v>999.9</v>
      </c>
      <c r="BF35">
        <v>0</v>
      </c>
      <c r="BG35">
        <v>0</v>
      </c>
      <c r="BH35">
        <v>10031.200000000001</v>
      </c>
      <c r="BI35">
        <v>0</v>
      </c>
      <c r="BJ35">
        <v>1.53643</v>
      </c>
      <c r="BK35">
        <v>-1.49414</v>
      </c>
      <c r="BL35">
        <v>404.06</v>
      </c>
      <c r="BM35">
        <v>405.036</v>
      </c>
      <c r="BN35">
        <v>1.30305</v>
      </c>
      <c r="BO35">
        <v>401.58</v>
      </c>
      <c r="BP35">
        <v>8.5330899999999996</v>
      </c>
      <c r="BQ35">
        <v>0.98343199999999997</v>
      </c>
      <c r="BR35">
        <v>0.85315099999999999</v>
      </c>
      <c r="BS35">
        <v>6.6732100000000001</v>
      </c>
      <c r="BT35">
        <v>4.6238200000000003</v>
      </c>
      <c r="BU35">
        <v>30.055</v>
      </c>
      <c r="BV35">
        <v>0.90020699999999998</v>
      </c>
      <c r="BW35">
        <v>9.9793199999999999E-2</v>
      </c>
      <c r="BX35">
        <v>0</v>
      </c>
      <c r="BY35">
        <v>2.4581</v>
      </c>
      <c r="BZ35">
        <v>0</v>
      </c>
      <c r="CA35">
        <v>472.32900000000001</v>
      </c>
      <c r="CB35">
        <v>232.02</v>
      </c>
      <c r="CC35">
        <v>32.25</v>
      </c>
      <c r="CD35">
        <v>38</v>
      </c>
      <c r="CE35">
        <v>35.5</v>
      </c>
      <c r="CF35">
        <v>36.311999999999998</v>
      </c>
      <c r="CG35">
        <v>32.875</v>
      </c>
      <c r="CH35">
        <v>27.06</v>
      </c>
      <c r="CI35">
        <v>3</v>
      </c>
      <c r="CJ35">
        <v>0</v>
      </c>
      <c r="CK35">
        <v>1689884094.4000001</v>
      </c>
      <c r="CL35">
        <v>0</v>
      </c>
      <c r="CM35">
        <v>1689882980.0999999</v>
      </c>
      <c r="CN35" t="s">
        <v>353</v>
      </c>
      <c r="CO35">
        <v>1689882971.0999999</v>
      </c>
      <c r="CP35">
        <v>1689882980.0999999</v>
      </c>
      <c r="CQ35">
        <v>21</v>
      </c>
      <c r="CR35">
        <v>0.20200000000000001</v>
      </c>
      <c r="CS35">
        <v>-2E-3</v>
      </c>
      <c r="CT35">
        <v>-4.4779999999999998</v>
      </c>
      <c r="CU35">
        <v>-0.253</v>
      </c>
      <c r="CV35">
        <v>413</v>
      </c>
      <c r="CW35">
        <v>8</v>
      </c>
      <c r="CX35">
        <v>0.15</v>
      </c>
      <c r="CY35">
        <v>0.04</v>
      </c>
      <c r="CZ35">
        <v>0.95249040020859099</v>
      </c>
      <c r="DA35">
        <v>-0.146025286471928</v>
      </c>
      <c r="DB35">
        <v>2.2484750203998101E-2</v>
      </c>
      <c r="DC35">
        <v>1</v>
      </c>
      <c r="DD35">
        <v>401.58352380952402</v>
      </c>
      <c r="DE35">
        <v>-0.27397402597429998</v>
      </c>
      <c r="DF35">
        <v>3.44682311254359E-2</v>
      </c>
      <c r="DG35">
        <v>-1</v>
      </c>
      <c r="DH35">
        <v>29.951119047619098</v>
      </c>
      <c r="DI35">
        <v>8.9250416717811296E-2</v>
      </c>
      <c r="DJ35">
        <v>0.14913448267554499</v>
      </c>
      <c r="DK35">
        <v>1</v>
      </c>
      <c r="DL35">
        <v>2</v>
      </c>
      <c r="DM35">
        <v>2</v>
      </c>
      <c r="DN35" t="s">
        <v>354</v>
      </c>
      <c r="DO35">
        <v>3.2438899999999999</v>
      </c>
      <c r="DP35">
        <v>2.8402699999999999</v>
      </c>
      <c r="DQ35">
        <v>9.8773700000000006E-2</v>
      </c>
      <c r="DR35">
        <v>9.7743899999999995E-2</v>
      </c>
      <c r="DS35">
        <v>6.5187899999999993E-2</v>
      </c>
      <c r="DT35">
        <v>5.6578000000000003E-2</v>
      </c>
      <c r="DU35">
        <v>26561.200000000001</v>
      </c>
      <c r="DV35">
        <v>28002.400000000001</v>
      </c>
      <c r="DW35">
        <v>27557.4</v>
      </c>
      <c r="DX35">
        <v>29102.400000000001</v>
      </c>
      <c r="DY35">
        <v>33973.300000000003</v>
      </c>
      <c r="DZ35">
        <v>36571.800000000003</v>
      </c>
      <c r="EA35">
        <v>36854</v>
      </c>
      <c r="EB35">
        <v>39455.4</v>
      </c>
      <c r="EC35">
        <v>2.3514200000000001</v>
      </c>
      <c r="ED35">
        <v>1.8475999999999999</v>
      </c>
      <c r="EE35">
        <v>5.1885800000000003E-2</v>
      </c>
      <c r="EF35">
        <v>0</v>
      </c>
      <c r="EG35">
        <v>16.130199999999999</v>
      </c>
      <c r="EH35">
        <v>999.9</v>
      </c>
      <c r="EI35">
        <v>47.936999999999998</v>
      </c>
      <c r="EJ35">
        <v>18.568999999999999</v>
      </c>
      <c r="EK35">
        <v>10.292299999999999</v>
      </c>
      <c r="EL35">
        <v>61.562100000000001</v>
      </c>
      <c r="EM35">
        <v>36.238</v>
      </c>
      <c r="EN35">
        <v>1</v>
      </c>
      <c r="EO35">
        <v>-0.73791899999999999</v>
      </c>
      <c r="EP35">
        <v>0.17718999999999999</v>
      </c>
      <c r="EQ35">
        <v>19.975899999999999</v>
      </c>
      <c r="ER35">
        <v>5.2183400000000004</v>
      </c>
      <c r="ES35">
        <v>11.9186</v>
      </c>
      <c r="ET35">
        <v>4.9555499999999997</v>
      </c>
      <c r="EU35">
        <v>3.2976999999999999</v>
      </c>
      <c r="EV35">
        <v>73</v>
      </c>
      <c r="EW35">
        <v>9999</v>
      </c>
      <c r="EX35">
        <v>5026.3</v>
      </c>
      <c r="EY35">
        <v>144.4</v>
      </c>
      <c r="EZ35">
        <v>1.85988</v>
      </c>
      <c r="FA35">
        <v>1.85897</v>
      </c>
      <c r="FB35">
        <v>1.86493</v>
      </c>
      <c r="FC35">
        <v>1.8690500000000001</v>
      </c>
      <c r="FD35">
        <v>1.8635699999999999</v>
      </c>
      <c r="FE35">
        <v>1.86375</v>
      </c>
      <c r="FF35">
        <v>1.86371</v>
      </c>
      <c r="FG35">
        <v>1.8635200000000001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-4.4779999999999998</v>
      </c>
      <c r="FV35">
        <v>-0.25309999999999999</v>
      </c>
      <c r="FW35">
        <v>-4.4783999999999704</v>
      </c>
      <c r="FX35">
        <v>0</v>
      </c>
      <c r="FY35">
        <v>0</v>
      </c>
      <c r="FZ35">
        <v>0</v>
      </c>
      <c r="GA35">
        <v>-0.25304363636363503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18.5</v>
      </c>
      <c r="GJ35">
        <v>18.399999999999999</v>
      </c>
      <c r="GK35">
        <v>1.02905</v>
      </c>
      <c r="GL35">
        <v>2.51831</v>
      </c>
      <c r="GM35">
        <v>1.4489700000000001</v>
      </c>
      <c r="GN35">
        <v>2.33887</v>
      </c>
      <c r="GO35">
        <v>1.5466299999999999</v>
      </c>
      <c r="GP35">
        <v>2.36206</v>
      </c>
      <c r="GQ35">
        <v>21.8613</v>
      </c>
      <c r="GR35">
        <v>15.0777</v>
      </c>
      <c r="GS35">
        <v>18</v>
      </c>
      <c r="GT35">
        <v>603.14200000000005</v>
      </c>
      <c r="GU35">
        <v>409.32</v>
      </c>
      <c r="GV35">
        <v>16.3612</v>
      </c>
      <c r="GW35">
        <v>17.6632</v>
      </c>
      <c r="GX35">
        <v>30.000299999999999</v>
      </c>
      <c r="GY35">
        <v>17.5397</v>
      </c>
      <c r="GZ35">
        <v>17.509599999999999</v>
      </c>
      <c r="HA35">
        <v>20.600899999999999</v>
      </c>
      <c r="HB35">
        <v>20</v>
      </c>
      <c r="HC35">
        <v>-30</v>
      </c>
      <c r="HD35">
        <v>16.3644</v>
      </c>
      <c r="HE35">
        <v>401.47899999999998</v>
      </c>
      <c r="HF35">
        <v>0</v>
      </c>
      <c r="HG35">
        <v>101.518</v>
      </c>
      <c r="HH35">
        <v>95.914599999999993</v>
      </c>
    </row>
    <row r="36" spans="1:216" x14ac:dyDescent="0.2">
      <c r="A36">
        <v>18</v>
      </c>
      <c r="B36">
        <v>1689884145</v>
      </c>
      <c r="C36">
        <v>1037.9000000953699</v>
      </c>
      <c r="D36" t="s">
        <v>390</v>
      </c>
      <c r="E36" t="s">
        <v>391</v>
      </c>
      <c r="F36" t="s">
        <v>348</v>
      </c>
      <c r="G36" t="s">
        <v>396</v>
      </c>
      <c r="H36" t="s">
        <v>349</v>
      </c>
      <c r="I36" t="s">
        <v>350</v>
      </c>
      <c r="J36" t="s">
        <v>351</v>
      </c>
      <c r="K36" t="s">
        <v>352</v>
      </c>
      <c r="L36">
        <v>1689884145</v>
      </c>
      <c r="M36">
        <f t="shared" si="0"/>
        <v>1.3630338858123935E-3</v>
      </c>
      <c r="N36">
        <f t="shared" si="1"/>
        <v>1.3630338858123936</v>
      </c>
      <c r="O36">
        <f t="shared" si="2"/>
        <v>0.52923673616769218</v>
      </c>
      <c r="P36">
        <f t="shared" si="3"/>
        <v>400.053</v>
      </c>
      <c r="Q36">
        <f t="shared" si="4"/>
        <v>387.89732654586481</v>
      </c>
      <c r="R36">
        <f t="shared" si="5"/>
        <v>38.820779723864817</v>
      </c>
      <c r="S36">
        <f t="shared" si="6"/>
        <v>40.037320002088201</v>
      </c>
      <c r="T36">
        <f t="shared" si="7"/>
        <v>0.14353450386639161</v>
      </c>
      <c r="U36">
        <f t="shared" si="8"/>
        <v>2.9984887913506597</v>
      </c>
      <c r="V36">
        <f t="shared" si="9"/>
        <v>0.13982379566659697</v>
      </c>
      <c r="W36">
        <f t="shared" si="10"/>
        <v>8.7715274509487795E-2</v>
      </c>
      <c r="X36">
        <f t="shared" si="11"/>
        <v>3.3189555648430491</v>
      </c>
      <c r="Y36">
        <f t="shared" si="12"/>
        <v>17.44759795074393</v>
      </c>
      <c r="Z36">
        <f t="shared" si="13"/>
        <v>17.003900000000002</v>
      </c>
      <c r="AA36">
        <f t="shared" si="14"/>
        <v>1.9450414348557281</v>
      </c>
      <c r="AB36">
        <f t="shared" si="15"/>
        <v>48.163475131109188</v>
      </c>
      <c r="AC36">
        <f t="shared" si="16"/>
        <v>0.98371372887323794</v>
      </c>
      <c r="AD36">
        <f t="shared" si="17"/>
        <v>2.0424475729697691</v>
      </c>
      <c r="AE36">
        <f t="shared" si="18"/>
        <v>0.96132770598249018</v>
      </c>
      <c r="AF36">
        <f t="shared" si="19"/>
        <v>-60.109794364326554</v>
      </c>
      <c r="AG36">
        <f t="shared" si="20"/>
        <v>125.02361173810392</v>
      </c>
      <c r="AH36">
        <f t="shared" si="21"/>
        <v>8.1611103695258969</v>
      </c>
      <c r="AI36">
        <f t="shared" si="22"/>
        <v>76.393883308146314</v>
      </c>
      <c r="AJ36">
        <v>2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54759.065160744685</v>
      </c>
      <c r="AO36">
        <f t="shared" si="26"/>
        <v>20.066400000000002</v>
      </c>
      <c r="AP36">
        <f t="shared" si="27"/>
        <v>16.916065183856503</v>
      </c>
      <c r="AQ36">
        <f t="shared" si="28"/>
        <v>0.84300448430493269</v>
      </c>
      <c r="AR36">
        <f t="shared" si="29"/>
        <v>0.16539865470852017</v>
      </c>
      <c r="AS36">
        <v>1689884145</v>
      </c>
      <c r="AT36">
        <v>400.053</v>
      </c>
      <c r="AU36">
        <v>401.06900000000002</v>
      </c>
      <c r="AV36">
        <v>9.8292699999999993</v>
      </c>
      <c r="AW36">
        <v>8.5531400000000009</v>
      </c>
      <c r="AX36">
        <v>404.53199999999998</v>
      </c>
      <c r="AY36">
        <v>10.0823</v>
      </c>
      <c r="AZ36">
        <v>599.97699999999998</v>
      </c>
      <c r="BA36">
        <v>99.980500000000006</v>
      </c>
      <c r="BB36">
        <v>9.95394E-2</v>
      </c>
      <c r="BC36">
        <v>17.7773</v>
      </c>
      <c r="BD36">
        <v>17.003900000000002</v>
      </c>
      <c r="BE36">
        <v>999.9</v>
      </c>
      <c r="BF36">
        <v>0</v>
      </c>
      <c r="BG36">
        <v>0</v>
      </c>
      <c r="BH36">
        <v>10041.200000000001</v>
      </c>
      <c r="BI36">
        <v>0</v>
      </c>
      <c r="BJ36">
        <v>1.69007</v>
      </c>
      <c r="BK36">
        <v>-1.01553</v>
      </c>
      <c r="BL36">
        <v>404.02499999999998</v>
      </c>
      <c r="BM36">
        <v>404.529</v>
      </c>
      <c r="BN36">
        <v>1.27613</v>
      </c>
      <c r="BO36">
        <v>401.06900000000002</v>
      </c>
      <c r="BP36">
        <v>8.5531400000000009</v>
      </c>
      <c r="BQ36">
        <v>0.98273600000000005</v>
      </c>
      <c r="BR36">
        <v>0.85514800000000002</v>
      </c>
      <c r="BS36">
        <v>6.6629100000000001</v>
      </c>
      <c r="BT36">
        <v>4.65726</v>
      </c>
      <c r="BU36">
        <v>20.066400000000002</v>
      </c>
      <c r="BV36">
        <v>0.89989699999999995</v>
      </c>
      <c r="BW36">
        <v>0.100103</v>
      </c>
      <c r="BX36">
        <v>0</v>
      </c>
      <c r="BY36">
        <v>2.2886000000000002</v>
      </c>
      <c r="BZ36">
        <v>0</v>
      </c>
      <c r="CA36">
        <v>396.38299999999998</v>
      </c>
      <c r="CB36">
        <v>154.89699999999999</v>
      </c>
      <c r="CC36">
        <v>32</v>
      </c>
      <c r="CD36">
        <v>37.75</v>
      </c>
      <c r="CE36">
        <v>35.25</v>
      </c>
      <c r="CF36">
        <v>36.125</v>
      </c>
      <c r="CG36">
        <v>32.625</v>
      </c>
      <c r="CH36">
        <v>18.059999999999999</v>
      </c>
      <c r="CI36">
        <v>2.0099999999999998</v>
      </c>
      <c r="CJ36">
        <v>0</v>
      </c>
      <c r="CK36">
        <v>1689884155.5999999</v>
      </c>
      <c r="CL36">
        <v>0</v>
      </c>
      <c r="CM36">
        <v>1689882980.0999999</v>
      </c>
      <c r="CN36" t="s">
        <v>353</v>
      </c>
      <c r="CO36">
        <v>1689882971.0999999</v>
      </c>
      <c r="CP36">
        <v>1689882980.0999999</v>
      </c>
      <c r="CQ36">
        <v>21</v>
      </c>
      <c r="CR36">
        <v>0.20200000000000001</v>
      </c>
      <c r="CS36">
        <v>-2E-3</v>
      </c>
      <c r="CT36">
        <v>-4.4779999999999998</v>
      </c>
      <c r="CU36">
        <v>-0.253</v>
      </c>
      <c r="CV36">
        <v>413</v>
      </c>
      <c r="CW36">
        <v>8</v>
      </c>
      <c r="CX36">
        <v>0.15</v>
      </c>
      <c r="CY36">
        <v>0.04</v>
      </c>
      <c r="CZ36">
        <v>0.46430767484053698</v>
      </c>
      <c r="DA36">
        <v>1.3745961664844999E-2</v>
      </c>
      <c r="DB36">
        <v>2.2766886846409699E-2</v>
      </c>
      <c r="DC36">
        <v>1</v>
      </c>
      <c r="DD36">
        <v>401.02294999999998</v>
      </c>
      <c r="DE36">
        <v>-3.01804511275853E-2</v>
      </c>
      <c r="DF36">
        <v>2.4622093737129799E-2</v>
      </c>
      <c r="DG36">
        <v>-1</v>
      </c>
      <c r="DH36">
        <v>20.004439999999999</v>
      </c>
      <c r="DI36">
        <v>-0.44421732929899499</v>
      </c>
      <c r="DJ36">
        <v>0.12631632673570001</v>
      </c>
      <c r="DK36">
        <v>1</v>
      </c>
      <c r="DL36">
        <v>2</v>
      </c>
      <c r="DM36">
        <v>2</v>
      </c>
      <c r="DN36" t="s">
        <v>354</v>
      </c>
      <c r="DO36">
        <v>3.24377</v>
      </c>
      <c r="DP36">
        <v>2.84009</v>
      </c>
      <c r="DQ36">
        <v>9.87595E-2</v>
      </c>
      <c r="DR36">
        <v>9.7641699999999998E-2</v>
      </c>
      <c r="DS36">
        <v>6.5148700000000004E-2</v>
      </c>
      <c r="DT36">
        <v>5.6675299999999998E-2</v>
      </c>
      <c r="DU36">
        <v>26560.400000000001</v>
      </c>
      <c r="DV36">
        <v>28003.7</v>
      </c>
      <c r="DW36">
        <v>27556.3</v>
      </c>
      <c r="DX36">
        <v>29100.6</v>
      </c>
      <c r="DY36">
        <v>33973.300000000003</v>
      </c>
      <c r="DZ36">
        <v>36565.800000000003</v>
      </c>
      <c r="EA36">
        <v>36852.400000000001</v>
      </c>
      <c r="EB36">
        <v>39453.1</v>
      </c>
      <c r="EC36">
        <v>2.3507500000000001</v>
      </c>
      <c r="ED36">
        <v>1.8471299999999999</v>
      </c>
      <c r="EE36">
        <v>5.19231E-2</v>
      </c>
      <c r="EF36">
        <v>0</v>
      </c>
      <c r="EG36">
        <v>16.1401</v>
      </c>
      <c r="EH36">
        <v>999.9</v>
      </c>
      <c r="EI36">
        <v>47.936999999999998</v>
      </c>
      <c r="EJ36">
        <v>18.599</v>
      </c>
      <c r="EK36">
        <v>10.311299999999999</v>
      </c>
      <c r="EL36">
        <v>61.642099999999999</v>
      </c>
      <c r="EM36">
        <v>36.470399999999998</v>
      </c>
      <c r="EN36">
        <v>1</v>
      </c>
      <c r="EO36">
        <v>-0.73512999999999995</v>
      </c>
      <c r="EP36">
        <v>0.24604599999999999</v>
      </c>
      <c r="EQ36">
        <v>19.972100000000001</v>
      </c>
      <c r="ER36">
        <v>5.2195400000000003</v>
      </c>
      <c r="ES36">
        <v>11.917299999999999</v>
      </c>
      <c r="ET36">
        <v>4.9546000000000001</v>
      </c>
      <c r="EU36">
        <v>3.2970299999999999</v>
      </c>
      <c r="EV36">
        <v>73.099999999999994</v>
      </c>
      <c r="EW36">
        <v>9999</v>
      </c>
      <c r="EX36">
        <v>5027.7</v>
      </c>
      <c r="EY36">
        <v>144.4</v>
      </c>
      <c r="EZ36">
        <v>1.85989</v>
      </c>
      <c r="FA36">
        <v>1.8589800000000001</v>
      </c>
      <c r="FB36">
        <v>1.86493</v>
      </c>
      <c r="FC36">
        <v>1.8690500000000001</v>
      </c>
      <c r="FD36">
        <v>1.8635900000000001</v>
      </c>
      <c r="FE36">
        <v>1.86371</v>
      </c>
      <c r="FF36">
        <v>1.86371</v>
      </c>
      <c r="FG36">
        <v>1.8634999999999999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-4.4790000000000001</v>
      </c>
      <c r="FV36">
        <v>-0.253</v>
      </c>
      <c r="FW36">
        <v>-4.4783999999999704</v>
      </c>
      <c r="FX36">
        <v>0</v>
      </c>
      <c r="FY36">
        <v>0</v>
      </c>
      <c r="FZ36">
        <v>0</v>
      </c>
      <c r="GA36">
        <v>-0.25304363636363503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19.600000000000001</v>
      </c>
      <c r="GJ36">
        <v>19.399999999999999</v>
      </c>
      <c r="GK36">
        <v>1.02783</v>
      </c>
      <c r="GL36">
        <v>2.5158700000000001</v>
      </c>
      <c r="GM36">
        <v>1.4489700000000001</v>
      </c>
      <c r="GN36">
        <v>2.33887</v>
      </c>
      <c r="GO36">
        <v>1.5466299999999999</v>
      </c>
      <c r="GP36">
        <v>2.3974600000000001</v>
      </c>
      <c r="GQ36">
        <v>21.881399999999999</v>
      </c>
      <c r="GR36">
        <v>15.0777</v>
      </c>
      <c r="GS36">
        <v>18</v>
      </c>
      <c r="GT36">
        <v>603.04499999999996</v>
      </c>
      <c r="GU36">
        <v>409.279</v>
      </c>
      <c r="GV36">
        <v>16.418099999999999</v>
      </c>
      <c r="GW36">
        <v>17.693300000000001</v>
      </c>
      <c r="GX36">
        <v>30.0002</v>
      </c>
      <c r="GY36">
        <v>17.567599999999999</v>
      </c>
      <c r="GZ36">
        <v>17.536899999999999</v>
      </c>
      <c r="HA36">
        <v>20.578299999999999</v>
      </c>
      <c r="HB36">
        <v>20</v>
      </c>
      <c r="HC36">
        <v>-30</v>
      </c>
      <c r="HD36">
        <v>16.361999999999998</v>
      </c>
      <c r="HE36">
        <v>400.91699999999997</v>
      </c>
      <c r="HF36">
        <v>0</v>
      </c>
      <c r="HG36">
        <v>101.514</v>
      </c>
      <c r="HH36">
        <v>95.908799999999999</v>
      </c>
    </row>
    <row r="37" spans="1:216" x14ac:dyDescent="0.2">
      <c r="A37">
        <v>19</v>
      </c>
      <c r="B37">
        <v>1689884206</v>
      </c>
      <c r="C37">
        <v>1098.9000000953699</v>
      </c>
      <c r="D37" t="s">
        <v>392</v>
      </c>
      <c r="E37" t="s">
        <v>393</v>
      </c>
      <c r="F37" t="s">
        <v>348</v>
      </c>
      <c r="G37" t="s">
        <v>396</v>
      </c>
      <c r="H37" t="s">
        <v>349</v>
      </c>
      <c r="I37" t="s">
        <v>350</v>
      </c>
      <c r="J37" t="s">
        <v>351</v>
      </c>
      <c r="K37" t="s">
        <v>352</v>
      </c>
      <c r="L37">
        <v>1689884206</v>
      </c>
      <c r="M37">
        <f t="shared" si="0"/>
        <v>1.333523309932331E-3</v>
      </c>
      <c r="N37">
        <f t="shared" si="1"/>
        <v>1.3335233099323309</v>
      </c>
      <c r="O37">
        <f t="shared" si="2"/>
        <v>-0.57897199449952919</v>
      </c>
      <c r="P37">
        <f t="shared" si="3"/>
        <v>400.06299999999999</v>
      </c>
      <c r="Q37">
        <f t="shared" si="4"/>
        <v>400.58855529086287</v>
      </c>
      <c r="R37">
        <f t="shared" si="5"/>
        <v>40.090245528102308</v>
      </c>
      <c r="S37">
        <f t="shared" si="6"/>
        <v>40.037648816661097</v>
      </c>
      <c r="T37">
        <f t="shared" si="7"/>
        <v>0.14045122302408114</v>
      </c>
      <c r="U37">
        <f t="shared" si="8"/>
        <v>2.9916691077387814</v>
      </c>
      <c r="V37">
        <f t="shared" si="9"/>
        <v>0.13688821373786447</v>
      </c>
      <c r="W37">
        <f t="shared" si="10"/>
        <v>8.5867727386911341E-2</v>
      </c>
      <c r="X37">
        <f t="shared" si="11"/>
        <v>0</v>
      </c>
      <c r="Y37">
        <f t="shared" si="12"/>
        <v>17.419051219666354</v>
      </c>
      <c r="Z37">
        <f t="shared" si="13"/>
        <v>16.992699999999999</v>
      </c>
      <c r="AA37">
        <f t="shared" si="14"/>
        <v>1.9436613342957119</v>
      </c>
      <c r="AB37">
        <f t="shared" si="15"/>
        <v>48.176569413110663</v>
      </c>
      <c r="AC37">
        <f t="shared" si="16"/>
        <v>0.9829836599437578</v>
      </c>
      <c r="AD37">
        <f t="shared" si="17"/>
        <v>2.0403770378806816</v>
      </c>
      <c r="AE37">
        <f t="shared" si="18"/>
        <v>0.96067767435195406</v>
      </c>
      <c r="AF37">
        <f t="shared" si="19"/>
        <v>-58.808377968015797</v>
      </c>
      <c r="AG37">
        <f t="shared" si="20"/>
        <v>123.94895570363344</v>
      </c>
      <c r="AH37">
        <f t="shared" si="21"/>
        <v>8.1082606530479158</v>
      </c>
      <c r="AI37">
        <f t="shared" si="22"/>
        <v>73.248838388665561</v>
      </c>
      <c r="AJ37">
        <v>2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54565.413228310259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1689884206</v>
      </c>
      <c r="AT37">
        <v>400.06299999999999</v>
      </c>
      <c r="AU37">
        <v>400.02</v>
      </c>
      <c r="AV37">
        <v>9.8221399999999992</v>
      </c>
      <c r="AW37">
        <v>8.5736799999999995</v>
      </c>
      <c r="AX37">
        <v>404.54199999999997</v>
      </c>
      <c r="AY37">
        <v>10.075200000000001</v>
      </c>
      <c r="AZ37">
        <v>600.00099999999998</v>
      </c>
      <c r="BA37">
        <v>99.978399999999993</v>
      </c>
      <c r="BB37">
        <v>9.9959699999999999E-2</v>
      </c>
      <c r="BC37">
        <v>17.761199999999999</v>
      </c>
      <c r="BD37">
        <v>16.992699999999999</v>
      </c>
      <c r="BE37">
        <v>999.9</v>
      </c>
      <c r="BF37">
        <v>0</v>
      </c>
      <c r="BG37">
        <v>0</v>
      </c>
      <c r="BH37">
        <v>10003.799999999999</v>
      </c>
      <c r="BI37">
        <v>0</v>
      </c>
      <c r="BJ37">
        <v>1.7137100000000001</v>
      </c>
      <c r="BK37">
        <v>4.3762200000000001E-2</v>
      </c>
      <c r="BL37">
        <v>404.03199999999998</v>
      </c>
      <c r="BM37">
        <v>403.47899999999998</v>
      </c>
      <c r="BN37">
        <v>1.24847</v>
      </c>
      <c r="BO37">
        <v>400.02</v>
      </c>
      <c r="BP37">
        <v>8.5736799999999995</v>
      </c>
      <c r="BQ37">
        <v>0.98200200000000004</v>
      </c>
      <c r="BR37">
        <v>0.857182</v>
      </c>
      <c r="BS37">
        <v>6.6520400000000004</v>
      </c>
      <c r="BT37">
        <v>4.6912500000000001</v>
      </c>
      <c r="BU37">
        <v>0</v>
      </c>
      <c r="BV37">
        <v>0</v>
      </c>
      <c r="BW37">
        <v>0</v>
      </c>
      <c r="BX37">
        <v>0</v>
      </c>
      <c r="BY37">
        <v>0.78</v>
      </c>
      <c r="BZ37">
        <v>0</v>
      </c>
      <c r="CA37">
        <v>253.75</v>
      </c>
      <c r="CB37">
        <v>4.8</v>
      </c>
      <c r="CC37">
        <v>31.812000000000001</v>
      </c>
      <c r="CD37">
        <v>37.561999999999998</v>
      </c>
      <c r="CE37">
        <v>35</v>
      </c>
      <c r="CF37">
        <v>35.936999999999998</v>
      </c>
      <c r="CG37">
        <v>32.436999999999998</v>
      </c>
      <c r="CH37">
        <v>0</v>
      </c>
      <c r="CI37">
        <v>0</v>
      </c>
      <c r="CJ37">
        <v>0</v>
      </c>
      <c r="CK37">
        <v>1689884215.5999999</v>
      </c>
      <c r="CL37">
        <v>0</v>
      </c>
      <c r="CM37">
        <v>1689882980.0999999</v>
      </c>
      <c r="CN37" t="s">
        <v>353</v>
      </c>
      <c r="CO37">
        <v>1689882971.0999999</v>
      </c>
      <c r="CP37">
        <v>1689882980.0999999</v>
      </c>
      <c r="CQ37">
        <v>21</v>
      </c>
      <c r="CR37">
        <v>0.20200000000000001</v>
      </c>
      <c r="CS37">
        <v>-2E-3</v>
      </c>
      <c r="CT37">
        <v>-4.4779999999999998</v>
      </c>
      <c r="CU37">
        <v>-0.253</v>
      </c>
      <c r="CV37">
        <v>413</v>
      </c>
      <c r="CW37">
        <v>8</v>
      </c>
      <c r="CX37">
        <v>0.15</v>
      </c>
      <c r="CY37">
        <v>0.04</v>
      </c>
      <c r="CZ37">
        <v>-0.50195217645621903</v>
      </c>
      <c r="DA37">
        <v>-0.67680978600477204</v>
      </c>
      <c r="DB37">
        <v>7.3423704715041394E-2</v>
      </c>
      <c r="DC37">
        <v>1</v>
      </c>
      <c r="DD37">
        <v>400.12304761904801</v>
      </c>
      <c r="DE37">
        <v>-0.66818181818185396</v>
      </c>
      <c r="DF37">
        <v>8.1052878795255204E-2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3.2437900000000002</v>
      </c>
      <c r="DP37">
        <v>2.8401800000000001</v>
      </c>
      <c r="DQ37">
        <v>9.8751699999999998E-2</v>
      </c>
      <c r="DR37">
        <v>9.7437899999999994E-2</v>
      </c>
      <c r="DS37">
        <v>6.5107200000000004E-2</v>
      </c>
      <c r="DT37">
        <v>5.6773900000000002E-2</v>
      </c>
      <c r="DU37">
        <v>26559.3</v>
      </c>
      <c r="DV37">
        <v>28008.9</v>
      </c>
      <c r="DW37">
        <v>27555</v>
      </c>
      <c r="DX37">
        <v>29099.599999999999</v>
      </c>
      <c r="DY37">
        <v>33973.5</v>
      </c>
      <c r="DZ37">
        <v>36560.800000000003</v>
      </c>
      <c r="EA37">
        <v>36850.9</v>
      </c>
      <c r="EB37">
        <v>39451.800000000003</v>
      </c>
      <c r="EC37">
        <v>2.3500800000000002</v>
      </c>
      <c r="ED37">
        <v>1.84615</v>
      </c>
      <c r="EE37">
        <v>5.0611799999999998E-2</v>
      </c>
      <c r="EF37">
        <v>0</v>
      </c>
      <c r="EG37">
        <v>16.150700000000001</v>
      </c>
      <c r="EH37">
        <v>999.9</v>
      </c>
      <c r="EI37">
        <v>47.936999999999998</v>
      </c>
      <c r="EJ37">
        <v>18.638999999999999</v>
      </c>
      <c r="EK37">
        <v>10.337199999999999</v>
      </c>
      <c r="EL37">
        <v>61.722099999999998</v>
      </c>
      <c r="EM37">
        <v>36.306100000000001</v>
      </c>
      <c r="EN37">
        <v>1</v>
      </c>
      <c r="EO37">
        <v>-0.73269799999999996</v>
      </c>
      <c r="EP37">
        <v>0.18864700000000001</v>
      </c>
      <c r="EQ37">
        <v>19.975100000000001</v>
      </c>
      <c r="ER37">
        <v>5.2222299999999997</v>
      </c>
      <c r="ES37">
        <v>11.918200000000001</v>
      </c>
      <c r="ET37">
        <v>4.9557000000000002</v>
      </c>
      <c r="EU37">
        <v>3.2973300000000001</v>
      </c>
      <c r="EV37">
        <v>73.099999999999994</v>
      </c>
      <c r="EW37">
        <v>9999</v>
      </c>
      <c r="EX37">
        <v>5029</v>
      </c>
      <c r="EY37">
        <v>144.4</v>
      </c>
      <c r="EZ37">
        <v>1.85988</v>
      </c>
      <c r="FA37">
        <v>1.8589800000000001</v>
      </c>
      <c r="FB37">
        <v>1.86493</v>
      </c>
      <c r="FC37">
        <v>1.8690500000000001</v>
      </c>
      <c r="FD37">
        <v>1.8635699999999999</v>
      </c>
      <c r="FE37">
        <v>1.86372</v>
      </c>
      <c r="FF37">
        <v>1.86371</v>
      </c>
      <c r="FG37">
        <v>1.8634999999999999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-4.4790000000000001</v>
      </c>
      <c r="FV37">
        <v>-0.25309999999999999</v>
      </c>
      <c r="FW37">
        <v>-4.4783999999999704</v>
      </c>
      <c r="FX37">
        <v>0</v>
      </c>
      <c r="FY37">
        <v>0</v>
      </c>
      <c r="FZ37">
        <v>0</v>
      </c>
      <c r="GA37">
        <v>-0.25304363636363503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20.6</v>
      </c>
      <c r="GJ37">
        <v>20.399999999999999</v>
      </c>
      <c r="GK37">
        <v>1.02539</v>
      </c>
      <c r="GL37">
        <v>2.52197</v>
      </c>
      <c r="GM37">
        <v>1.4489700000000001</v>
      </c>
      <c r="GN37">
        <v>2.33887</v>
      </c>
      <c r="GO37">
        <v>1.5466299999999999</v>
      </c>
      <c r="GP37">
        <v>2.3706100000000001</v>
      </c>
      <c r="GQ37">
        <v>21.921700000000001</v>
      </c>
      <c r="GR37">
        <v>15.0602</v>
      </c>
      <c r="GS37">
        <v>18</v>
      </c>
      <c r="GT37">
        <v>602.96900000000005</v>
      </c>
      <c r="GU37">
        <v>408.95800000000003</v>
      </c>
      <c r="GV37">
        <v>16.412600000000001</v>
      </c>
      <c r="GW37">
        <v>17.725300000000001</v>
      </c>
      <c r="GX37">
        <v>30.0002</v>
      </c>
      <c r="GY37">
        <v>17.597100000000001</v>
      </c>
      <c r="GZ37">
        <v>17.567</v>
      </c>
      <c r="HA37">
        <v>20.541399999999999</v>
      </c>
      <c r="HB37">
        <v>20</v>
      </c>
      <c r="HC37">
        <v>-30</v>
      </c>
      <c r="HD37">
        <v>16.4162</v>
      </c>
      <c r="HE37">
        <v>400.06</v>
      </c>
      <c r="HF37">
        <v>0</v>
      </c>
      <c r="HG37">
        <v>101.51</v>
      </c>
      <c r="HH37">
        <v>95.905500000000004</v>
      </c>
    </row>
    <row r="38" spans="1:216" x14ac:dyDescent="0.2">
      <c r="A38">
        <v>20</v>
      </c>
      <c r="B38">
        <v>1689884352</v>
      </c>
      <c r="C38">
        <v>1244.9000000953699</v>
      </c>
      <c r="D38" t="s">
        <v>394</v>
      </c>
      <c r="E38" t="s">
        <v>395</v>
      </c>
      <c r="F38" t="s">
        <v>348</v>
      </c>
      <c r="G38" t="s">
        <v>396</v>
      </c>
      <c r="H38" t="s">
        <v>349</v>
      </c>
      <c r="I38" t="s">
        <v>350</v>
      </c>
      <c r="J38" t="s">
        <v>351</v>
      </c>
      <c r="K38" t="s">
        <v>352</v>
      </c>
      <c r="L38">
        <v>1689884352</v>
      </c>
      <c r="M38">
        <f t="shared" si="0"/>
        <v>1.3933360879834608E-3</v>
      </c>
      <c r="N38">
        <f t="shared" si="1"/>
        <v>1.3933360879834609</v>
      </c>
      <c r="O38">
        <f t="shared" si="2"/>
        <v>9.6854698244688322</v>
      </c>
      <c r="P38">
        <f t="shared" si="3"/>
        <v>399.60300000000001</v>
      </c>
      <c r="Q38">
        <f t="shared" si="4"/>
        <v>286.6971029512838</v>
      </c>
      <c r="R38">
        <f t="shared" si="5"/>
        <v>28.691340330078798</v>
      </c>
      <c r="S38">
        <f t="shared" si="6"/>
        <v>39.9904482880968</v>
      </c>
      <c r="T38">
        <f t="shared" si="7"/>
        <v>0.14738976100220874</v>
      </c>
      <c r="U38">
        <f t="shared" si="8"/>
        <v>2.999437190761471</v>
      </c>
      <c r="V38">
        <f t="shared" si="9"/>
        <v>0.14348116548945866</v>
      </c>
      <c r="W38">
        <f t="shared" si="10"/>
        <v>9.0018266897059218E-2</v>
      </c>
      <c r="X38">
        <f t="shared" si="11"/>
        <v>297.67965599999997</v>
      </c>
      <c r="Y38">
        <f t="shared" si="12"/>
        <v>18.220464253598692</v>
      </c>
      <c r="Z38">
        <f t="shared" si="13"/>
        <v>17.055</v>
      </c>
      <c r="AA38">
        <f t="shared" si="14"/>
        <v>1.9513490632835244</v>
      </c>
      <c r="AB38">
        <f t="shared" si="15"/>
        <v>51.600874491911739</v>
      </c>
      <c r="AC38">
        <f t="shared" si="16"/>
        <v>0.99382323063774392</v>
      </c>
      <c r="AD38">
        <f t="shared" si="17"/>
        <v>1.9259813722605075</v>
      </c>
      <c r="AE38">
        <f t="shared" si="18"/>
        <v>0.95752583264578051</v>
      </c>
      <c r="AF38">
        <f t="shared" si="19"/>
        <v>-61.446121480070623</v>
      </c>
      <c r="AG38">
        <f t="shared" si="20"/>
        <v>-33.376047775767582</v>
      </c>
      <c r="AH38">
        <f t="shared" si="21"/>
        <v>-2.168122551003036</v>
      </c>
      <c r="AI38">
        <f t="shared" si="22"/>
        <v>200.68936419315875</v>
      </c>
      <c r="AJ38">
        <v>1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54961.86536115253</v>
      </c>
      <c r="AO38">
        <f t="shared" si="26"/>
        <v>1799.86</v>
      </c>
      <c r="AP38">
        <f t="shared" si="27"/>
        <v>1517.2823999999998</v>
      </c>
      <c r="AQ38">
        <f t="shared" si="28"/>
        <v>0.84300023335148289</v>
      </c>
      <c r="AR38">
        <f t="shared" si="29"/>
        <v>0.16539045036836197</v>
      </c>
      <c r="AS38">
        <v>1689884352</v>
      </c>
      <c r="AT38">
        <v>399.60300000000001</v>
      </c>
      <c r="AU38">
        <v>409.28699999999998</v>
      </c>
      <c r="AV38">
        <v>9.9307400000000001</v>
      </c>
      <c r="AW38">
        <v>8.6264299999999992</v>
      </c>
      <c r="AX38">
        <v>404.08199999999999</v>
      </c>
      <c r="AY38">
        <v>10.1838</v>
      </c>
      <c r="AZ38">
        <v>600.00300000000004</v>
      </c>
      <c r="BA38">
        <v>99.975899999999996</v>
      </c>
      <c r="BB38">
        <v>9.9545599999999998E-2</v>
      </c>
      <c r="BC38">
        <v>16.848600000000001</v>
      </c>
      <c r="BD38">
        <v>17.055</v>
      </c>
      <c r="BE38">
        <v>999.9</v>
      </c>
      <c r="BF38">
        <v>0</v>
      </c>
      <c r="BG38">
        <v>0</v>
      </c>
      <c r="BH38">
        <v>10046.9</v>
      </c>
      <c r="BI38">
        <v>0</v>
      </c>
      <c r="BJ38">
        <v>1.77871</v>
      </c>
      <c r="BK38">
        <v>-9.6831099999999992</v>
      </c>
      <c r="BL38">
        <v>403.61200000000002</v>
      </c>
      <c r="BM38">
        <v>412.84800000000001</v>
      </c>
      <c r="BN38">
        <v>1.3043100000000001</v>
      </c>
      <c r="BO38">
        <v>409.28699999999998</v>
      </c>
      <c r="BP38">
        <v>8.6264299999999992</v>
      </c>
      <c r="BQ38">
        <v>0.99283399999999999</v>
      </c>
      <c r="BR38">
        <v>0.86243499999999995</v>
      </c>
      <c r="BS38">
        <v>6.8116399999999997</v>
      </c>
      <c r="BT38">
        <v>4.7786999999999997</v>
      </c>
      <c r="BU38">
        <v>1799.86</v>
      </c>
      <c r="BV38">
        <v>0.89999300000000004</v>
      </c>
      <c r="BW38">
        <v>0.100007</v>
      </c>
      <c r="BX38">
        <v>0</v>
      </c>
      <c r="BY38">
        <v>2.1615000000000002</v>
      </c>
      <c r="BZ38">
        <v>0</v>
      </c>
      <c r="CA38">
        <v>13148</v>
      </c>
      <c r="CB38">
        <v>13893.8</v>
      </c>
      <c r="CC38">
        <v>34</v>
      </c>
      <c r="CD38">
        <v>37.436999999999998</v>
      </c>
      <c r="CE38">
        <v>35.561999999999998</v>
      </c>
      <c r="CF38">
        <v>35.875</v>
      </c>
      <c r="CG38">
        <v>33.625</v>
      </c>
      <c r="CH38">
        <v>1619.86</v>
      </c>
      <c r="CI38">
        <v>180</v>
      </c>
      <c r="CJ38">
        <v>0</v>
      </c>
      <c r="CK38">
        <v>1689884362.5</v>
      </c>
      <c r="CL38">
        <v>0</v>
      </c>
      <c r="CM38">
        <v>1689882980.0999999</v>
      </c>
      <c r="CN38" t="s">
        <v>353</v>
      </c>
      <c r="CO38">
        <v>1689882971.0999999</v>
      </c>
      <c r="CP38">
        <v>1689882980.0999999</v>
      </c>
      <c r="CQ38">
        <v>21</v>
      </c>
      <c r="CR38">
        <v>0.20200000000000001</v>
      </c>
      <c r="CS38">
        <v>-2E-3</v>
      </c>
      <c r="CT38">
        <v>-4.4779999999999998</v>
      </c>
      <c r="CU38">
        <v>-0.253</v>
      </c>
      <c r="CV38">
        <v>413</v>
      </c>
      <c r="CW38">
        <v>8</v>
      </c>
      <c r="CX38">
        <v>0.15</v>
      </c>
      <c r="CY38">
        <v>0.04</v>
      </c>
      <c r="CZ38">
        <v>8.8653034080860103</v>
      </c>
      <c r="DA38">
        <v>1.8160309455593899</v>
      </c>
      <c r="DB38">
        <v>0.19560991814859399</v>
      </c>
      <c r="DC38">
        <v>1</v>
      </c>
      <c r="DD38">
        <v>408.97885000000002</v>
      </c>
      <c r="DE38">
        <v>2.07685714285692</v>
      </c>
      <c r="DF38">
        <v>0.20437178743652401</v>
      </c>
      <c r="DG38">
        <v>-1</v>
      </c>
      <c r="DH38">
        <v>1799.9638095238099</v>
      </c>
      <c r="DI38">
        <v>-8.9197956352784005E-2</v>
      </c>
      <c r="DJ38">
        <v>8.7313130549974693E-2</v>
      </c>
      <c r="DK38">
        <v>1</v>
      </c>
      <c r="DL38">
        <v>2</v>
      </c>
      <c r="DM38">
        <v>2</v>
      </c>
      <c r="DN38" t="s">
        <v>354</v>
      </c>
      <c r="DO38">
        <v>3.2435800000000001</v>
      </c>
      <c r="DP38">
        <v>2.84015</v>
      </c>
      <c r="DQ38">
        <v>9.8633799999999994E-2</v>
      </c>
      <c r="DR38">
        <v>9.9115800000000004E-2</v>
      </c>
      <c r="DS38">
        <v>6.5618800000000005E-2</v>
      </c>
      <c r="DT38">
        <v>5.7023900000000002E-2</v>
      </c>
      <c r="DU38">
        <v>26556.9</v>
      </c>
      <c r="DV38">
        <v>27949.4</v>
      </c>
      <c r="DW38">
        <v>27549.9</v>
      </c>
      <c r="DX38">
        <v>29092.7</v>
      </c>
      <c r="DY38">
        <v>33948.400000000001</v>
      </c>
      <c r="DZ38">
        <v>36541.9</v>
      </c>
      <c r="EA38">
        <v>36843.800000000003</v>
      </c>
      <c r="EB38">
        <v>39441.599999999999</v>
      </c>
      <c r="EC38">
        <v>2.3496999999999999</v>
      </c>
      <c r="ED38">
        <v>1.8408800000000001</v>
      </c>
      <c r="EE38">
        <v>7.6375899999999997E-2</v>
      </c>
      <c r="EF38">
        <v>0</v>
      </c>
      <c r="EG38">
        <v>15.783899999999999</v>
      </c>
      <c r="EH38">
        <v>999.9</v>
      </c>
      <c r="EI38">
        <v>47.985999999999997</v>
      </c>
      <c r="EJ38">
        <v>18.71</v>
      </c>
      <c r="EK38">
        <v>10.393700000000001</v>
      </c>
      <c r="EL38">
        <v>61.582099999999997</v>
      </c>
      <c r="EM38">
        <v>36.354199999999999</v>
      </c>
      <c r="EN38">
        <v>1</v>
      </c>
      <c r="EO38">
        <v>-0.71844799999999998</v>
      </c>
      <c r="EP38">
        <v>3.65767</v>
      </c>
      <c r="EQ38">
        <v>19.732099999999999</v>
      </c>
      <c r="ER38">
        <v>5.2214799999999997</v>
      </c>
      <c r="ES38">
        <v>11.920999999999999</v>
      </c>
      <c r="ET38">
        <v>4.9553500000000001</v>
      </c>
      <c r="EU38">
        <v>3.2975500000000002</v>
      </c>
      <c r="EV38">
        <v>73.099999999999994</v>
      </c>
      <c r="EW38">
        <v>9999</v>
      </c>
      <c r="EX38">
        <v>5032.1000000000004</v>
      </c>
      <c r="EY38">
        <v>144.4</v>
      </c>
      <c r="EZ38">
        <v>1.8598300000000001</v>
      </c>
      <c r="FA38">
        <v>1.8589199999999999</v>
      </c>
      <c r="FB38">
        <v>1.86493</v>
      </c>
      <c r="FC38">
        <v>1.8690500000000001</v>
      </c>
      <c r="FD38">
        <v>1.8635600000000001</v>
      </c>
      <c r="FE38">
        <v>1.86371</v>
      </c>
      <c r="FF38">
        <v>1.8636999999999999</v>
      </c>
      <c r="FG38">
        <v>1.8633999999999999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-4.4790000000000001</v>
      </c>
      <c r="FV38">
        <v>-0.25309999999999999</v>
      </c>
      <c r="FW38">
        <v>-4.4783999999999704</v>
      </c>
      <c r="FX38">
        <v>0</v>
      </c>
      <c r="FY38">
        <v>0</v>
      </c>
      <c r="FZ38">
        <v>0</v>
      </c>
      <c r="GA38">
        <v>-0.25304363636363503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23</v>
      </c>
      <c r="GJ38">
        <v>22.9</v>
      </c>
      <c r="GK38">
        <v>1.0461400000000001</v>
      </c>
      <c r="GL38">
        <v>2.52319</v>
      </c>
      <c r="GM38">
        <v>1.4489700000000001</v>
      </c>
      <c r="GN38">
        <v>2.33887</v>
      </c>
      <c r="GO38">
        <v>1.5466299999999999</v>
      </c>
      <c r="GP38">
        <v>2.36694</v>
      </c>
      <c r="GQ38">
        <v>22.223600000000001</v>
      </c>
      <c r="GR38">
        <v>14.9376</v>
      </c>
      <c r="GS38">
        <v>18</v>
      </c>
      <c r="GT38">
        <v>604.23</v>
      </c>
      <c r="GU38">
        <v>406.721</v>
      </c>
      <c r="GV38">
        <v>13.391299999999999</v>
      </c>
      <c r="GW38">
        <v>17.948699999999999</v>
      </c>
      <c r="GX38">
        <v>30.001100000000001</v>
      </c>
      <c r="GY38">
        <v>17.718900000000001</v>
      </c>
      <c r="GZ38">
        <v>17.674199999999999</v>
      </c>
      <c r="HA38">
        <v>20.927199999999999</v>
      </c>
      <c r="HB38">
        <v>20</v>
      </c>
      <c r="HC38">
        <v>-30</v>
      </c>
      <c r="HD38">
        <v>13.326599999999999</v>
      </c>
      <c r="HE38">
        <v>409.45100000000002</v>
      </c>
      <c r="HF38">
        <v>0</v>
      </c>
      <c r="HG38">
        <v>101.491</v>
      </c>
      <c r="HH38">
        <v>95.881799999999998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2023-07-20T12:20:37Z</dcterms:created>
  <dcterms:modified xsi:type="dcterms:W3CDTF">2023-07-25T18:23:35Z</dcterms:modified>
</cp:coreProperties>
</file>