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ED4FAE7-B78F-FB41-9C33-59CC8C143829}" xr6:coauthVersionLast="47" xr6:coauthVersionMax="47" xr10:uidLastSave="{00000000-0000-0000-0000-000000000000}"/>
  <bookViews>
    <workbookView xWindow="240" yWindow="760" windowWidth="18820" windowHeight="128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F36" i="1"/>
  <c r="AD36" i="1"/>
  <c r="AC36" i="1"/>
  <c r="AB36" i="1"/>
  <c r="X36" i="1"/>
  <c r="U36" i="1"/>
  <c r="S36" i="1"/>
  <c r="P36" i="1"/>
  <c r="O36" i="1"/>
  <c r="AR35" i="1"/>
  <c r="AQ35" i="1"/>
  <c r="AO35" i="1"/>
  <c r="AP35" i="1" s="1"/>
  <c r="AN35" i="1"/>
  <c r="AL35" i="1" s="1"/>
  <c r="AM35" i="1"/>
  <c r="AD35" i="1"/>
  <c r="AC35" i="1"/>
  <c r="AB35" i="1" s="1"/>
  <c r="U35" i="1"/>
  <c r="N35" i="1"/>
  <c r="M35" i="1" s="1"/>
  <c r="AR34" i="1"/>
  <c r="AQ34" i="1"/>
  <c r="AO34" i="1"/>
  <c r="AP34" i="1" s="1"/>
  <c r="AN34" i="1"/>
  <c r="AL34" i="1"/>
  <c r="AD34" i="1"/>
  <c r="AC34" i="1"/>
  <c r="AB34" i="1"/>
  <c r="U34" i="1"/>
  <c r="S34" i="1"/>
  <c r="AR33" i="1"/>
  <c r="AQ33" i="1"/>
  <c r="AO33" i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M32" i="1"/>
  <c r="AL32" i="1"/>
  <c r="N32" i="1" s="1"/>
  <c r="M32" i="1" s="1"/>
  <c r="AF32" i="1"/>
  <c r="AD32" i="1"/>
  <c r="AC32" i="1"/>
  <c r="AB32" i="1" s="1"/>
  <c r="X32" i="1"/>
  <c r="U32" i="1"/>
  <c r="S32" i="1"/>
  <c r="P32" i="1"/>
  <c r="O32" i="1"/>
  <c r="AR31" i="1"/>
  <c r="AQ31" i="1"/>
  <c r="AO31" i="1"/>
  <c r="AP31" i="1" s="1"/>
  <c r="AN31" i="1"/>
  <c r="AL31" i="1" s="1"/>
  <c r="AM31" i="1"/>
  <c r="AD31" i="1"/>
  <c r="AC31" i="1"/>
  <c r="AB31" i="1" s="1"/>
  <c r="U31" i="1"/>
  <c r="AR30" i="1"/>
  <c r="AQ30" i="1"/>
  <c r="AO30" i="1"/>
  <c r="AP30" i="1" s="1"/>
  <c r="AN30" i="1"/>
  <c r="AL30" i="1"/>
  <c r="S30" i="1" s="1"/>
  <c r="AD30" i="1"/>
  <c r="AC30" i="1"/>
  <c r="AB30" i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O29" i="1"/>
  <c r="AR28" i="1"/>
  <c r="AQ28" i="1"/>
  <c r="AO28" i="1"/>
  <c r="AP28" i="1" s="1"/>
  <c r="AN28" i="1"/>
  <c r="AM28" i="1"/>
  <c r="AL28" i="1"/>
  <c r="N28" i="1" s="1"/>
  <c r="M28" i="1" s="1"/>
  <c r="AF28" i="1" s="1"/>
  <c r="AD28" i="1"/>
  <c r="AC28" i="1"/>
  <c r="AB28" i="1" s="1"/>
  <c r="U28" i="1"/>
  <c r="S28" i="1"/>
  <c r="P28" i="1"/>
  <c r="O28" i="1"/>
  <c r="AR27" i="1"/>
  <c r="AQ27" i="1"/>
  <c r="AO27" i="1"/>
  <c r="AN27" i="1"/>
  <c r="AL27" i="1" s="1"/>
  <c r="AM27" i="1"/>
  <c r="AD27" i="1"/>
  <c r="AC27" i="1"/>
  <c r="AB27" i="1" s="1"/>
  <c r="U27" i="1"/>
  <c r="O27" i="1"/>
  <c r="N27" i="1"/>
  <c r="M27" i="1" s="1"/>
  <c r="AF27" i="1" s="1"/>
  <c r="AR26" i="1"/>
  <c r="AQ26" i="1"/>
  <c r="AO26" i="1"/>
  <c r="AP26" i="1" s="1"/>
  <c r="AN26" i="1"/>
  <c r="AL26" i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O25" i="1"/>
  <c r="AR24" i="1"/>
  <c r="AQ24" i="1"/>
  <c r="AO24" i="1"/>
  <c r="AP24" i="1" s="1"/>
  <c r="AN24" i="1"/>
  <c r="AM24" i="1"/>
  <c r="AL24" i="1"/>
  <c r="N24" i="1" s="1"/>
  <c r="M24" i="1" s="1"/>
  <c r="AD24" i="1"/>
  <c r="AC24" i="1"/>
  <c r="AB24" i="1" s="1"/>
  <c r="X24" i="1"/>
  <c r="U24" i="1"/>
  <c r="S24" i="1"/>
  <c r="P24" i="1"/>
  <c r="O24" i="1"/>
  <c r="AR23" i="1"/>
  <c r="AQ23" i="1"/>
  <c r="AO23" i="1"/>
  <c r="AN23" i="1"/>
  <c r="AL23" i="1" s="1"/>
  <c r="O23" i="1" s="1"/>
  <c r="AD23" i="1"/>
  <c r="AC23" i="1"/>
  <c r="AB23" i="1" s="1"/>
  <c r="U23" i="1"/>
  <c r="AR22" i="1"/>
  <c r="AQ22" i="1"/>
  <c r="AO22" i="1"/>
  <c r="AP22" i="1" s="1"/>
  <c r="AN22" i="1"/>
  <c r="AL22" i="1"/>
  <c r="AM22" i="1" s="1"/>
  <c r="AD22" i="1"/>
  <c r="AC22" i="1"/>
  <c r="AB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 s="1"/>
  <c r="U21" i="1"/>
  <c r="S21" i="1"/>
  <c r="O21" i="1"/>
  <c r="AR20" i="1"/>
  <c r="AQ20" i="1"/>
  <c r="AO20" i="1"/>
  <c r="X20" i="1" s="1"/>
  <c r="AN20" i="1"/>
  <c r="AM20" i="1"/>
  <c r="AL20" i="1"/>
  <c r="N20" i="1" s="1"/>
  <c r="M20" i="1" s="1"/>
  <c r="AF20" i="1"/>
  <c r="AD20" i="1"/>
  <c r="AC20" i="1"/>
  <c r="AB20" i="1" s="1"/>
  <c r="U20" i="1"/>
  <c r="S20" i="1"/>
  <c r="P20" i="1"/>
  <c r="O20" i="1"/>
  <c r="AR19" i="1"/>
  <c r="AQ19" i="1"/>
  <c r="AO19" i="1"/>
  <c r="AN19" i="1"/>
  <c r="AL19" i="1" s="1"/>
  <c r="AM19" i="1"/>
  <c r="AD19" i="1"/>
  <c r="AC19" i="1"/>
  <c r="AB19" i="1" s="1"/>
  <c r="U19" i="1"/>
  <c r="N19" i="1"/>
  <c r="M19" i="1"/>
  <c r="AF19" i="1" s="1"/>
  <c r="Y24" i="1" l="1"/>
  <c r="Z24" i="1" s="1"/>
  <c r="AA24" i="1" s="1"/>
  <c r="AE24" i="1" s="1"/>
  <c r="AF35" i="1"/>
  <c r="Y20" i="1"/>
  <c r="Z20" i="1" s="1"/>
  <c r="V20" i="1" s="1"/>
  <c r="T20" i="1" s="1"/>
  <c r="W20" i="1" s="1"/>
  <c r="Q20" i="1" s="1"/>
  <c r="R20" i="1" s="1"/>
  <c r="P38" i="1"/>
  <c r="AM38" i="1"/>
  <c r="O38" i="1"/>
  <c r="N38" i="1"/>
  <c r="M38" i="1" s="1"/>
  <c r="P34" i="1"/>
  <c r="O34" i="1"/>
  <c r="N34" i="1"/>
  <c r="M34" i="1" s="1"/>
  <c r="AM34" i="1"/>
  <c r="P26" i="1"/>
  <c r="O26" i="1"/>
  <c r="N26" i="1"/>
  <c r="M26" i="1" s="1"/>
  <c r="S27" i="1"/>
  <c r="P27" i="1"/>
  <c r="O31" i="1"/>
  <c r="S31" i="1"/>
  <c r="P31" i="1"/>
  <c r="S23" i="1"/>
  <c r="P23" i="1"/>
  <c r="S19" i="1"/>
  <c r="P19" i="1"/>
  <c r="AP19" i="1"/>
  <c r="X19" i="1"/>
  <c r="X28" i="1"/>
  <c r="Y32" i="1"/>
  <c r="Z32" i="1" s="1"/>
  <c r="V32" i="1" s="1"/>
  <c r="T32" i="1" s="1"/>
  <c r="W32" i="1" s="1"/>
  <c r="Q32" i="1" s="1"/>
  <c r="R32" i="1" s="1"/>
  <c r="S35" i="1"/>
  <c r="P35" i="1"/>
  <c r="O35" i="1"/>
  <c r="P22" i="1"/>
  <c r="O22" i="1"/>
  <c r="N22" i="1"/>
  <c r="M22" i="1" s="1"/>
  <c r="AP23" i="1"/>
  <c r="X23" i="1"/>
  <c r="P30" i="1"/>
  <c r="AM30" i="1"/>
  <c r="O30" i="1"/>
  <c r="N30" i="1"/>
  <c r="M30" i="1" s="1"/>
  <c r="AP20" i="1"/>
  <c r="O19" i="1"/>
  <c r="AM26" i="1"/>
  <c r="AP27" i="1"/>
  <c r="X27" i="1"/>
  <c r="N23" i="1"/>
  <c r="M23" i="1" s="1"/>
  <c r="AM23" i="1"/>
  <c r="AF24" i="1"/>
  <c r="N31" i="1"/>
  <c r="M31" i="1" s="1"/>
  <c r="AP33" i="1"/>
  <c r="Y36" i="1"/>
  <c r="Z36" i="1" s="1"/>
  <c r="V36" i="1" s="1"/>
  <c r="T36" i="1" s="1"/>
  <c r="W36" i="1" s="1"/>
  <c r="Q36" i="1" s="1"/>
  <c r="R36" i="1" s="1"/>
  <c r="X31" i="1"/>
  <c r="X35" i="1"/>
  <c r="AM25" i="1"/>
  <c r="AM29" i="1"/>
  <c r="AM33" i="1"/>
  <c r="AM37" i="1"/>
  <c r="AM21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33" i="1"/>
  <c r="AM36" i="1"/>
  <c r="O37" i="1"/>
  <c r="X21" i="1"/>
  <c r="X25" i="1"/>
  <c r="X29" i="1"/>
  <c r="X33" i="1"/>
  <c r="X37" i="1"/>
  <c r="AG24" i="1" l="1"/>
  <c r="V24" i="1"/>
  <c r="T24" i="1" s="1"/>
  <c r="W24" i="1" s="1"/>
  <c r="Q24" i="1" s="1"/>
  <c r="R24" i="1" s="1"/>
  <c r="AH24" i="1"/>
  <c r="AI24" i="1" s="1"/>
  <c r="Y25" i="1"/>
  <c r="Z25" i="1" s="1"/>
  <c r="Y21" i="1"/>
  <c r="Z21" i="1" s="1"/>
  <c r="V21" i="1" s="1"/>
  <c r="T21" i="1" s="1"/>
  <c r="W21" i="1" s="1"/>
  <c r="Q21" i="1" s="1"/>
  <c r="R21" i="1" s="1"/>
  <c r="AF31" i="1"/>
  <c r="V31" i="1"/>
  <c r="T31" i="1" s="1"/>
  <c r="W31" i="1" s="1"/>
  <c r="Q31" i="1" s="1"/>
  <c r="R31" i="1" s="1"/>
  <c r="AF38" i="1"/>
  <c r="AF30" i="1"/>
  <c r="AF34" i="1"/>
  <c r="AF33" i="1"/>
  <c r="AF29" i="1"/>
  <c r="V29" i="1"/>
  <c r="T29" i="1" s="1"/>
  <c r="W29" i="1" s="1"/>
  <c r="Q29" i="1" s="1"/>
  <c r="R29" i="1" s="1"/>
  <c r="Y28" i="1"/>
  <c r="Z28" i="1" s="1"/>
  <c r="AF23" i="1"/>
  <c r="Y37" i="1"/>
  <c r="Z37" i="1" s="1"/>
  <c r="Y38" i="1"/>
  <c r="Z38" i="1" s="1"/>
  <c r="V38" i="1" s="1"/>
  <c r="T38" i="1" s="1"/>
  <c r="W38" i="1" s="1"/>
  <c r="Q38" i="1" s="1"/>
  <c r="R38" i="1" s="1"/>
  <c r="Y22" i="1"/>
  <c r="Z22" i="1" s="1"/>
  <c r="V22" i="1" s="1"/>
  <c r="T22" i="1" s="1"/>
  <c r="W22" i="1" s="1"/>
  <c r="Q22" i="1" s="1"/>
  <c r="R22" i="1" s="1"/>
  <c r="Y31" i="1"/>
  <c r="Z31" i="1" s="1"/>
  <c r="AF26" i="1"/>
  <c r="Y30" i="1"/>
  <c r="Z30" i="1" s="1"/>
  <c r="AG32" i="1"/>
  <c r="AA32" i="1"/>
  <c r="AE32" i="1" s="1"/>
  <c r="AH32" i="1"/>
  <c r="AF22" i="1"/>
  <c r="AF25" i="1"/>
  <c r="V25" i="1"/>
  <c r="T25" i="1" s="1"/>
  <c r="W25" i="1" s="1"/>
  <c r="Q25" i="1" s="1"/>
  <c r="R25" i="1" s="1"/>
  <c r="Y35" i="1"/>
  <c r="Z35" i="1" s="1"/>
  <c r="AF37" i="1"/>
  <c r="AF21" i="1"/>
  <c r="AG36" i="1"/>
  <c r="AA36" i="1"/>
  <c r="AE36" i="1" s="1"/>
  <c r="AH36" i="1"/>
  <c r="AI36" i="1" s="1"/>
  <c r="Y19" i="1"/>
  <c r="Z19" i="1" s="1"/>
  <c r="Y23" i="1"/>
  <c r="Z23" i="1" s="1"/>
  <c r="AA20" i="1"/>
  <c r="AE20" i="1" s="1"/>
  <c r="AH20" i="1"/>
  <c r="AG20" i="1"/>
  <c r="Y26" i="1"/>
  <c r="Z26" i="1" s="1"/>
  <c r="Y33" i="1"/>
  <c r="Z33" i="1" s="1"/>
  <c r="V33" i="1" s="1"/>
  <c r="T33" i="1" s="1"/>
  <c r="W33" i="1" s="1"/>
  <c r="Q33" i="1" s="1"/>
  <c r="R33" i="1" s="1"/>
  <c r="Y29" i="1"/>
  <c r="Z29" i="1" s="1"/>
  <c r="Y34" i="1"/>
  <c r="Z34" i="1" s="1"/>
  <c r="V34" i="1" s="1"/>
  <c r="T34" i="1" s="1"/>
  <c r="W34" i="1" s="1"/>
  <c r="Q34" i="1" s="1"/>
  <c r="R34" i="1" s="1"/>
  <c r="Y27" i="1"/>
  <c r="Z27" i="1" s="1"/>
  <c r="AI32" i="1" l="1"/>
  <c r="AH26" i="1"/>
  <c r="AA26" i="1"/>
  <c r="AE26" i="1" s="1"/>
  <c r="AG26" i="1"/>
  <c r="AH30" i="1"/>
  <c r="AA30" i="1"/>
  <c r="AE30" i="1" s="1"/>
  <c r="AG30" i="1"/>
  <c r="AH38" i="1"/>
  <c r="AI38" i="1" s="1"/>
  <c r="AA38" i="1"/>
  <c r="AE38" i="1" s="1"/>
  <c r="AG38" i="1"/>
  <c r="AG29" i="1"/>
  <c r="AA29" i="1"/>
  <c r="AE29" i="1" s="1"/>
  <c r="AH29" i="1"/>
  <c r="AI29" i="1" s="1"/>
  <c r="AG21" i="1"/>
  <c r="AA21" i="1"/>
  <c r="AE21" i="1" s="1"/>
  <c r="AH21" i="1"/>
  <c r="AA33" i="1"/>
  <c r="AE33" i="1" s="1"/>
  <c r="AH33" i="1"/>
  <c r="AG33" i="1"/>
  <c r="AI20" i="1"/>
  <c r="V26" i="1"/>
  <c r="T26" i="1" s="1"/>
  <c r="W26" i="1" s="1"/>
  <c r="Q26" i="1" s="1"/>
  <c r="R26" i="1" s="1"/>
  <c r="AA37" i="1"/>
  <c r="AE37" i="1" s="1"/>
  <c r="AH37" i="1"/>
  <c r="AG37" i="1"/>
  <c r="AA23" i="1"/>
  <c r="AE23" i="1" s="1"/>
  <c r="AH23" i="1"/>
  <c r="AG23" i="1"/>
  <c r="AA19" i="1"/>
  <c r="AE19" i="1" s="1"/>
  <c r="AH19" i="1"/>
  <c r="AG19" i="1"/>
  <c r="V19" i="1"/>
  <c r="T19" i="1" s="1"/>
  <c r="W19" i="1" s="1"/>
  <c r="Q19" i="1" s="1"/>
  <c r="R19" i="1" s="1"/>
  <c r="AA28" i="1"/>
  <c r="AE28" i="1" s="1"/>
  <c r="AH28" i="1"/>
  <c r="AG28" i="1"/>
  <c r="V28" i="1"/>
  <c r="T28" i="1" s="1"/>
  <c r="W28" i="1" s="1"/>
  <c r="Q28" i="1" s="1"/>
  <c r="R28" i="1" s="1"/>
  <c r="V30" i="1"/>
  <c r="T30" i="1" s="1"/>
  <c r="W30" i="1" s="1"/>
  <c r="Q30" i="1" s="1"/>
  <c r="R30" i="1" s="1"/>
  <c r="AA25" i="1"/>
  <c r="AE25" i="1" s="1"/>
  <c r="AH25" i="1"/>
  <c r="AG25" i="1"/>
  <c r="AH34" i="1"/>
  <c r="AI34" i="1" s="1"/>
  <c r="AA34" i="1"/>
  <c r="AE34" i="1" s="1"/>
  <c r="AG34" i="1"/>
  <c r="AA31" i="1"/>
  <c r="AE31" i="1" s="1"/>
  <c r="AH31" i="1"/>
  <c r="AG31" i="1"/>
  <c r="V23" i="1"/>
  <c r="T23" i="1" s="1"/>
  <c r="W23" i="1" s="1"/>
  <c r="Q23" i="1" s="1"/>
  <c r="R23" i="1" s="1"/>
  <c r="V37" i="1"/>
  <c r="T37" i="1" s="1"/>
  <c r="W37" i="1" s="1"/>
  <c r="Q37" i="1" s="1"/>
  <c r="R37" i="1" s="1"/>
  <c r="AA27" i="1"/>
  <c r="AE27" i="1" s="1"/>
  <c r="AH27" i="1"/>
  <c r="V27" i="1"/>
  <c r="T27" i="1" s="1"/>
  <c r="W27" i="1" s="1"/>
  <c r="Q27" i="1" s="1"/>
  <c r="R27" i="1" s="1"/>
  <c r="AG27" i="1"/>
  <c r="AA35" i="1"/>
  <c r="AE35" i="1" s="1"/>
  <c r="AH35" i="1"/>
  <c r="V35" i="1"/>
  <c r="T35" i="1" s="1"/>
  <c r="W35" i="1" s="1"/>
  <c r="Q35" i="1" s="1"/>
  <c r="R35" i="1" s="1"/>
  <c r="AG35" i="1"/>
  <c r="AH22" i="1"/>
  <c r="AI22" i="1" s="1"/>
  <c r="AA22" i="1"/>
  <c r="AE22" i="1" s="1"/>
  <c r="AG22" i="1"/>
  <c r="AI21" i="1" l="1"/>
  <c r="AI23" i="1"/>
  <c r="AI33" i="1"/>
  <c r="AI27" i="1"/>
  <c r="AI28" i="1"/>
  <c r="AI37" i="1"/>
  <c r="AI30" i="1"/>
  <c r="AI19" i="1"/>
  <c r="AI31" i="1"/>
  <c r="AI25" i="1"/>
  <c r="AI35" i="1"/>
  <c r="AI26" i="1"/>
</calcChain>
</file>

<file path=xl/sharedStrings.xml><?xml version="1.0" encoding="utf-8"?>
<sst xmlns="http://schemas.openxmlformats.org/spreadsheetml/2006/main" count="1016" uniqueCount="397">
  <si>
    <t>File opened</t>
  </si>
  <si>
    <t>2023-07-20 13:38:03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</si>
  <si>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</si>
  <si>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</si>
  <si>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</si>
  <si>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</si>
  <si>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</si>
  <si>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</si>
  <si>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</si>
  <si>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</si>
  <si>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</si>
  <si>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</si>
  <si>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</si>
  <si>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{"tazero": "-0.061388", "h2obspan1": "1.00295", "flowbzero": "0.30054", "co2bspan2a": "0.304297", "co2bspanconc2": "299.3", "co2bspanconc1": "2491", "h2oaspan2": "0", "h2oaspan2a": "0.0719315", "h2obspanconc2": "0", "co2bspan2": "-0.0338567", "co2bspan2b": "0.301941", "h2obzero": "1.01733", "flowazero": "0.29276", "flowmeterzero": "1.00306", "h2oaspanconc2": "0", "h2oazero": "1.01368", "h2obspan2a": "0.0707451", "h2obspanconc1": "12.12", "co2aspan2a": "0.305485", "tbzero": "0.0309811", "co2aspan2": "-0.033707", "co2aspanconc2": "299.3", "h2oaspan1": "1.00972", "co2azero": "0.93247", "chamberpressurezero": "2.69073", "co2aspanconc1": "2491", "ssa_ref": "31724", "oxygen": "21", "h2obspan2b": "0.0709538", "co2bspan1": "1.00256", "h2oaspanconc1": "12.13", "co2aspan1": "1.00275", "ssb_ref": "35739", "co2aspan2b": "0.303179", "h2obspan2": "0", "co2bzero": "0.935154", "h2oaspan2b": "0.0726308"}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</si>
  <si>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</si>
  <si>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</si>
  <si>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</si>
  <si>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</si>
  <si>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</si>
  <si>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</si>
  <si>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</si>
  <si>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</si>
  <si>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</si>
  <si>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</si>
  <si>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</si>
  <si>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</si>
  <si>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</si>
  <si>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13:38:03</t>
  </si>
  <si>
    <t>Stability Definition:	CO2_r (Meas): Std&lt;0.75 Per=20	Qin (LeafQ): Per=20	A (GasEx): Std&lt;0.2 Per=20</t>
  </si>
  <si>
    <t>13:38:06</t>
  </si>
  <si>
    <t>Stability Definition:	CO2_r (Meas): Std&lt;0.75 Per=20	Qin (LeafQ): Std&lt;1 Per=20	A (GasEx): Std&lt;0.2 Per=20</t>
  </si>
  <si>
    <t>13:38:07</t>
  </si>
  <si>
    <t>Stability Definition:	CO2_r (Meas): Per=20	Qin (LeafQ): Std&lt;1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</si>
  <si>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</si>
  <si>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</si>
  <si>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</si>
  <si>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</si>
  <si>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</si>
  <si>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</si>
  <si>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</si>
  <si>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</si>
  <si>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</si>
  <si>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</si>
  <si>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</si>
  <si>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</si>
  <si>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</si>
  <si>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</si>
  <si>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</si>
  <si>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</si>
  <si>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</si>
  <si>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</si>
  <si>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</si>
  <si>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</si>
  <si>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</si>
  <si>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</si>
  <si>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</si>
  <si>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</si>
  <si>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</si>
  <si>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</si>
  <si>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</si>
  <si>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</si>
  <si>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</si>
  <si>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</si>
  <si>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</si>
  <si>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</si>
  <si>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</si>
  <si>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</si>
  <si>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</si>
  <si>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</si>
  <si>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</si>
  <si>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</si>
  <si>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</si>
  <si>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</si>
  <si>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</si>
  <si>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</si>
  <si>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</si>
  <si>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</si>
  <si>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</si>
  <si>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</si>
  <si>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</si>
  <si>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</si>
  <si>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</si>
  <si>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</si>
  <si>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</si>
  <si>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</si>
  <si>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</si>
  <si>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</si>
  <si>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</si>
  <si>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</si>
  <si>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</si>
  <si>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</si>
  <si>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0.695546 87.0346 371.943 606.482 851.802 1062.36 1284.86 1455.19</t>
  </si>
  <si>
    <t>Fs_true</t>
  </si>
  <si>
    <t>0.243234 103.577 403.818 600.87 802.751 1001.11 1204.49 1400.99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</si>
  <si>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</si>
  <si>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</si>
  <si>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</si>
  <si>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</si>
  <si>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</si>
  <si>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</si>
  <si>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</si>
  <si>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</si>
  <si>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</si>
  <si>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</si>
  <si>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</si>
  <si>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</si>
  <si>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</si>
  <si>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</si>
  <si>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</si>
  <si>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</si>
  <si>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</si>
  <si>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</si>
  <si>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</si>
  <si>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</si>
  <si>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</si>
  <si>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</si>
  <si>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</si>
  <si>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</si>
  <si>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</si>
  <si>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</si>
  <si>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</si>
  <si>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</si>
  <si>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</si>
  <si>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</si>
  <si>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</si>
  <si>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</si>
  <si>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</si>
  <si>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</si>
  <si>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</si>
  <si>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</si>
  <si>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</si>
  <si>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</si>
  <si>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</si>
  <si>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</si>
  <si>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</si>
  <si>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</si>
  <si>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</si>
  <si>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</si>
  <si>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</si>
  <si>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</si>
  <si>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</si>
  <si>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</si>
  <si>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</si>
  <si>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</si>
  <si>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</si>
  <si>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</si>
  <si>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</si>
  <si>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</si>
  <si>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</si>
  <si>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</si>
  <si>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</si>
  <si>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</si>
  <si>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</si>
  <si>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</si>
  <si>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</si>
  <si>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</si>
  <si>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</si>
  <si>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</si>
  <si>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</si>
  <si>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</si>
  <si>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</si>
  <si>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</si>
  <si>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</si>
  <si>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</si>
  <si>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</si>
  <si>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</si>
  <si>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</si>
  <si>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</si>
  <si>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</si>
  <si>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</si>
  <si>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</si>
  <si>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</si>
  <si>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</si>
  <si>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</si>
  <si>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</si>
  <si>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</si>
  <si>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</si>
  <si>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</si>
  <si>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</si>
  <si>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</si>
  <si>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</si>
  <si>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</si>
  <si>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</si>
  <si>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</si>
  <si>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</si>
  <si>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</si>
  <si>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</si>
  <si>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</si>
  <si>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</si>
  <si>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</si>
  <si>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</si>
  <si>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</si>
  <si>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</si>
  <si>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</si>
  <si>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</si>
  <si>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</si>
  <si>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</si>
  <si>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</si>
  <si>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</si>
  <si>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</si>
  <si>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</si>
  <si>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</si>
  <si>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</si>
  <si>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</si>
  <si>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</si>
  <si>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</si>
  <si>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</si>
  <si>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</si>
  <si>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</si>
  <si>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</si>
  <si>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</si>
  <si>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</si>
  <si>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</si>
  <si>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</si>
  <si>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</si>
  <si>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</si>
  <si>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</si>
  <si>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</si>
  <si>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</si>
  <si>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</si>
  <si>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</si>
  <si>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</si>
  <si>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</si>
  <si>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</si>
  <si>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</si>
  <si>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</si>
  <si>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</si>
  <si>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</si>
  <si>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</si>
  <si>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</si>
  <si>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</si>
  <si>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</si>
  <si>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</si>
  <si>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</si>
  <si>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</si>
  <si>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</si>
  <si>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</si>
  <si>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</si>
  <si>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</si>
  <si>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</si>
  <si>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</si>
  <si>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</si>
  <si>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</si>
  <si>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</si>
  <si>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</si>
  <si>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</si>
  <si>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</si>
  <si>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</si>
  <si>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</si>
  <si>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</si>
  <si>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</si>
  <si>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</si>
  <si>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</si>
  <si>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</si>
  <si>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</si>
  <si>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</si>
  <si>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</si>
  <si>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</si>
  <si>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</si>
  <si>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</si>
  <si>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</si>
  <si>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</si>
  <si>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</si>
  <si>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</si>
  <si>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</si>
  <si>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</si>
  <si>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</si>
  <si>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</si>
  <si>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</si>
  <si>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</si>
  <si>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</si>
  <si>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</si>
  <si>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</si>
  <si>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</si>
  <si>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</si>
  <si>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</si>
  <si>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</si>
  <si>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</si>
  <si>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</si>
  <si>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</si>
  <si>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</si>
  <si>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</si>
  <si>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</si>
  <si>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</si>
  <si>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</si>
  <si>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</si>
  <si>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</si>
  <si>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</si>
  <si>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</si>
  <si>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</si>
  <si>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</si>
  <si>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</si>
  <si>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</si>
  <si>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</si>
  <si>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</si>
  <si>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</si>
  <si>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</si>
  <si>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</si>
  <si>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</si>
  <si>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</si>
  <si>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</si>
  <si>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</si>
  <si>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</si>
  <si>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</si>
  <si>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</si>
  <si>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</si>
  <si>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</si>
  <si>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</si>
  <si>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</si>
  <si>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</si>
  <si>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</si>
  <si>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</si>
  <si>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</si>
  <si>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</si>
  <si>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</si>
  <si>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</si>
  <si>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</si>
  <si>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</si>
  <si>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</si>
  <si>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</si>
  <si>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</si>
  <si>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</si>
  <si>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</si>
  <si>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</si>
  <si>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</si>
  <si>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</si>
  <si>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</si>
  <si>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</si>
  <si>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</si>
  <si>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</si>
  <si>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</si>
  <si>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</si>
  <si>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</si>
  <si>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</si>
  <si>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</si>
  <si>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</si>
  <si>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</si>
  <si>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</si>
  <si>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</si>
  <si>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</si>
  <si>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</si>
  <si>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</si>
  <si>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</si>
  <si>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</si>
  <si>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</si>
  <si>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</si>
  <si>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20230720 14:12:16</t>
  </si>
  <si>
    <t>14:12:16</t>
  </si>
  <si>
    <t>none</t>
  </si>
  <si>
    <t>20230720</t>
  </si>
  <si>
    <t>kse</t>
  </si>
  <si>
    <t>unconfirmed</t>
  </si>
  <si>
    <t>BNL21862</t>
  </si>
  <si>
    <t>14:10:41</t>
  </si>
  <si>
    <t>2/2</t>
  </si>
  <si>
    <t>00000000</t>
  </si>
  <si>
    <t>iiiiiiii</t>
  </si>
  <si>
    <t>off</t>
  </si>
  <si>
    <t>20230720 14:13:17</t>
  </si>
  <si>
    <t>14:13:17</t>
  </si>
  <si>
    <t>20230720 14:14:18</t>
  </si>
  <si>
    <t>14:14:18</t>
  </si>
  <si>
    <t>20230720 14:15:19</t>
  </si>
  <si>
    <t>14:15:19</t>
  </si>
  <si>
    <t>20230720 14:16:20</t>
  </si>
  <si>
    <t>14:16:20</t>
  </si>
  <si>
    <t>20230720 14:17:21</t>
  </si>
  <si>
    <t>14:17:21</t>
  </si>
  <si>
    <t>20230720 14:18:22</t>
  </si>
  <si>
    <t>14:18:22</t>
  </si>
  <si>
    <t>20230720 14:19:23</t>
  </si>
  <si>
    <t>14:19:23</t>
  </si>
  <si>
    <t>20230720 14:20:24</t>
  </si>
  <si>
    <t>14:20:24</t>
  </si>
  <si>
    <t>20230720 14:21:25</t>
  </si>
  <si>
    <t>14:21:25</t>
  </si>
  <si>
    <t>20230720 14:22:26</t>
  </si>
  <si>
    <t>14:22:26</t>
  </si>
  <si>
    <t>20230720 14:23:27</t>
  </si>
  <si>
    <t>14:23:27</t>
  </si>
  <si>
    <t>20230720 14:24:28</t>
  </si>
  <si>
    <t>14:24:28</t>
  </si>
  <si>
    <t>20230720 14:25:29</t>
  </si>
  <si>
    <t>14:25:29</t>
  </si>
  <si>
    <t>20230720 14:26:30</t>
  </si>
  <si>
    <t>14:26:30</t>
  </si>
  <si>
    <t>20230720 14:27:31</t>
  </si>
  <si>
    <t>14:27:31</t>
  </si>
  <si>
    <t>20230720 14:28:32</t>
  </si>
  <si>
    <t>14:28:32</t>
  </si>
  <si>
    <t>20230720 14:29:33</t>
  </si>
  <si>
    <t>14:29:33</t>
  </si>
  <si>
    <t>20230720 14:30:34</t>
  </si>
  <si>
    <t>14:30:34</t>
  </si>
  <si>
    <t>20230720 14:31:35</t>
  </si>
  <si>
    <t>14:31:35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</si>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</sst>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5.609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1689891136</v>
      </c>
      <c r="C19">
        <v>0</v>
      </c>
      <c r="D19" t="s">
        <v>346</v>
      </c>
      <c r="E19" t="s">
        <v>347</v>
      </c>
      <c r="F19" t="s">
        <v>348</v>
      </c>
      <c r="G19" t="s">
        <v>396</v>
      </c>
      <c r="H19" t="s">
        <v>349</v>
      </c>
      <c r="I19" t="s">
        <v>350</v>
      </c>
      <c r="J19" t="s">
        <v>351</v>
      </c>
      <c r="K19" t="s">
        <v>352</v>
      </c>
      <c r="L19">
        <v>1689891136</v>
      </c>
      <c r="M19">
        <f t="shared" ref="M19:M38" si="0">(N19)/1000</f>
        <v>1.9342436514444572E-3</v>
      </c>
      <c r="N19">
        <f t="shared" ref="N19:N38" si="1">1000*AZ19*AL19*(AV19-AW19)/(100*$B$7*(1000-AL19*AV19))</f>
        <v>1.9342436514444572</v>
      </c>
      <c r="O19">
        <f t="shared" ref="O19:O38" si="2">AZ19*AL19*(AU19-AT19*(1000-AL19*AW19)/(1000-AL19*AV19))/(100*$B$7)</f>
        <v>14.724946487079624</v>
      </c>
      <c r="P19">
        <f t="shared" ref="P19:P38" si="3">AT19 - IF(AL19&gt;1, O19*$B$7*100/(AN19*BH19), 0)</f>
        <v>400.01499999999999</v>
      </c>
      <c r="Q19">
        <f t="shared" ref="Q19:Q38" si="4">((W19-M19/2)*P19-O19)/(W19+M19/2)</f>
        <v>283.92224200350392</v>
      </c>
      <c r="R19">
        <f t="shared" ref="R19:R38" si="5">Q19*(BA19+BB19)/1000</f>
        <v>28.413121558775231</v>
      </c>
      <c r="S19">
        <f t="shared" ref="S19:S38" si="6">(AT19 - IF(AL19&gt;1, O19*$B$7*100/(AN19*BH19), 0))*(BA19+BB19)/1000</f>
        <v>40.030942064035997</v>
      </c>
      <c r="T19">
        <f t="shared" ref="T19:T38" si="7">2/((1/V19-1/U19)+SIGN(V19)*SQRT((1/V19-1/U19)*(1/V19-1/U19) + 4*$C$7/(($C$7+1)*($C$7+1))*(2*1/V19*1/U19-1/U19*1/U19)))</f>
        <v>0.21939460169942618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3.0078306033817128</v>
      </c>
      <c r="V19">
        <f t="shared" ref="V19:V38" si="9">M19*(1000-(1000*0.61365*EXP(17.502*Z19/(240.97+Z19))/(BA19+BB19)+AV19)/2)/(1000*0.61365*EXP(17.502*Z19/(240.97+Z19))/(BA19+BB19)-AV19)</f>
        <v>0.21087613091613025</v>
      </c>
      <c r="W19">
        <f t="shared" ref="W19:W38" si="10">1/(($C$7+1)/(T19/1.6)+1/(U19/1.37)) + $C$7/(($C$7+1)/(T19/1.6) + $C$7/(U19/1.37))</f>
        <v>0.1325353741850967</v>
      </c>
      <c r="X19">
        <f t="shared" ref="X19:X38" si="11">(AO19*AR19)</f>
        <v>330.77724599999999</v>
      </c>
      <c r="Y19">
        <f t="shared" ref="Y19:Y38" si="12">(BC19+(X19+2*0.95*0.0000000567*(((BC19+$B$9)+273)^4-(BC19+273)^4)-44100*M19)/(1.84*29.3*U19+8*0.95*0.0000000567*(BC19+273)^3))</f>
        <v>18.956592139693189</v>
      </c>
      <c r="Z19">
        <f t="shared" ref="Z19:Z38" si="13">($C$9*BD19+$D$9*BE19+$E$9*Y19)</f>
        <v>18.035299999999999</v>
      </c>
      <c r="AA19">
        <f t="shared" ref="AA19:AA38" si="14">0.61365*EXP(17.502*Z19/(240.97+Z19))</f>
        <v>2.0758799481119574</v>
      </c>
      <c r="AB19">
        <f t="shared" ref="AB19:AB38" si="15">(AC19/AD19*100)</f>
        <v>58.306947401068598</v>
      </c>
      <c r="AC19">
        <f t="shared" ref="AC19:AC38" si="16">AV19*(BA19+BB19)/1000</f>
        <v>1.1728626201280001</v>
      </c>
      <c r="AD19">
        <f t="shared" ref="AD19:AD38" si="17">0.61365*EXP(17.502*BC19/(240.97+BC19))</f>
        <v>2.0115315110914294</v>
      </c>
      <c r="AE19">
        <f t="shared" ref="AE19:AE38" si="18">(AA19-AV19*(BA19+BB19)/1000)</f>
        <v>0.90301732798395729</v>
      </c>
      <c r="AF19">
        <f t="shared" ref="AF19:AF38" si="19">(-M19*44100)</f>
        <v>-85.300145028700555</v>
      </c>
      <c r="AG19">
        <f t="shared" ref="AG19:AG38" si="20">2*29.3*U19*0.92*(BC19-Z19)</f>
        <v>-81.062865928408542</v>
      </c>
      <c r="AH19">
        <f t="shared" ref="AH19:AH38" si="21">2*0.95*0.0000000567*(((BC19+$B$9)+273)^4-(Z19+273)^4)</f>
        <v>-5.2966061042117376</v>
      </c>
      <c r="AI19">
        <f t="shared" ref="AI19:AI38" si="22">X19+AH19+AF19+AG19</f>
        <v>159.11762893867916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54696.316839184517</v>
      </c>
      <c r="AO19">
        <f t="shared" ref="AO19:AO38" si="26">$B$13*BI19+$C$13*BJ19+$F$13*BU19*(1-BX19)</f>
        <v>1999.99</v>
      </c>
      <c r="AP19">
        <f t="shared" ref="AP19:AP38" si="27">AO19*AQ19</f>
        <v>1685.9910000000002</v>
      </c>
      <c r="AQ19">
        <f t="shared" ref="AQ19:AQ38" si="28">($B$13*$D$11+$C$13*$D$11+$F$13*((CH19+BZ19)/MAX(CH19+BZ19+CI19, 0.1)*$I$11+CI19/MAX(CH19+BZ19+CI19, 0.1)*$J$11))/($B$13+$C$13+$F$13)</f>
        <v>0.84299971499857507</v>
      </c>
      <c r="AR19">
        <f t="shared" ref="AR19:AR38" si="29">($B$13*$K$11+$C$13*$K$11+$F$13*((CH19+BZ19)/MAX(CH19+BZ19+CI19, 0.1)*$P$11+CI19/MAX(CH19+BZ19+CI19, 0.1)*$Q$11))/($B$13+$C$13+$F$13)</f>
        <v>0.16538944994724974</v>
      </c>
      <c r="AS19">
        <v>1689891136</v>
      </c>
      <c r="AT19">
        <v>400.01499999999999</v>
      </c>
      <c r="AU19">
        <v>414.50299999999999</v>
      </c>
      <c r="AV19">
        <v>11.72</v>
      </c>
      <c r="AW19">
        <v>9.9330800000000004</v>
      </c>
      <c r="AX19">
        <v>404.47300000000001</v>
      </c>
      <c r="AY19">
        <v>11.9763</v>
      </c>
      <c r="AZ19">
        <v>600.02800000000002</v>
      </c>
      <c r="BA19">
        <v>99.973699999999994</v>
      </c>
      <c r="BB19">
        <v>9.9902400000000002E-2</v>
      </c>
      <c r="BC19">
        <v>17.535399999999999</v>
      </c>
      <c r="BD19">
        <v>18.035299999999999</v>
      </c>
      <c r="BE19">
        <v>999.9</v>
      </c>
      <c r="BF19">
        <v>0</v>
      </c>
      <c r="BG19">
        <v>0</v>
      </c>
      <c r="BH19">
        <v>10021.200000000001</v>
      </c>
      <c r="BI19">
        <v>0</v>
      </c>
      <c r="BJ19">
        <v>8.6128599999999995</v>
      </c>
      <c r="BK19">
        <v>-14.488200000000001</v>
      </c>
      <c r="BL19">
        <v>404.75799999999998</v>
      </c>
      <c r="BM19">
        <v>418.661</v>
      </c>
      <c r="BN19">
        <v>1.7869600000000001</v>
      </c>
      <c r="BO19">
        <v>414.50299999999999</v>
      </c>
      <c r="BP19">
        <v>9.9330800000000004</v>
      </c>
      <c r="BQ19">
        <v>1.1717</v>
      </c>
      <c r="BR19">
        <v>0.99304599999999998</v>
      </c>
      <c r="BS19">
        <v>9.2467000000000006</v>
      </c>
      <c r="BT19">
        <v>6.8147500000000001</v>
      </c>
      <c r="BU19">
        <v>1999.99</v>
      </c>
      <c r="BV19">
        <v>0.90000899999999995</v>
      </c>
      <c r="BW19">
        <v>9.9991099999999999E-2</v>
      </c>
      <c r="BX19">
        <v>0</v>
      </c>
      <c r="BY19">
        <v>2.4315000000000002</v>
      </c>
      <c r="BZ19">
        <v>0</v>
      </c>
      <c r="CA19">
        <v>15011.3</v>
      </c>
      <c r="CB19">
        <v>15438.8</v>
      </c>
      <c r="CC19">
        <v>39.936999999999998</v>
      </c>
      <c r="CD19">
        <v>41.061999999999998</v>
      </c>
      <c r="CE19">
        <v>41.186999999999998</v>
      </c>
      <c r="CF19">
        <v>39.061999999999998</v>
      </c>
      <c r="CG19">
        <v>38.811999999999998</v>
      </c>
      <c r="CH19">
        <v>1800.01</v>
      </c>
      <c r="CI19">
        <v>199.98</v>
      </c>
      <c r="CJ19">
        <v>0</v>
      </c>
      <c r="CK19">
        <v>1689891146.7</v>
      </c>
      <c r="CL19">
        <v>0</v>
      </c>
      <c r="CM19">
        <v>1689891041</v>
      </c>
      <c r="CN19" t="s">
        <v>353</v>
      </c>
      <c r="CO19">
        <v>1689891041</v>
      </c>
      <c r="CP19">
        <v>1689891034</v>
      </c>
      <c r="CQ19">
        <v>43</v>
      </c>
      <c r="CR19">
        <v>-4.4999999999999998E-2</v>
      </c>
      <c r="CS19">
        <v>3.0000000000000001E-3</v>
      </c>
      <c r="CT19">
        <v>-4.4580000000000002</v>
      </c>
      <c r="CU19">
        <v>-0.25600000000000001</v>
      </c>
      <c r="CV19">
        <v>414</v>
      </c>
      <c r="CW19">
        <v>10</v>
      </c>
      <c r="CX19">
        <v>0.19</v>
      </c>
      <c r="CY19">
        <v>7.0000000000000007E-2</v>
      </c>
      <c r="CZ19">
        <v>13.743691735594</v>
      </c>
      <c r="DA19">
        <v>-5.19597958881984E-2</v>
      </c>
      <c r="DB19">
        <v>3.1111760633046801E-2</v>
      </c>
      <c r="DC19">
        <v>1</v>
      </c>
      <c r="DD19">
        <v>414.46061904761899</v>
      </c>
      <c r="DE19">
        <v>-0.18155844155873299</v>
      </c>
      <c r="DF19">
        <v>3.5315551937022897E-2</v>
      </c>
      <c r="DG19">
        <v>-1</v>
      </c>
      <c r="DH19">
        <v>1999.9933333333299</v>
      </c>
      <c r="DI19">
        <v>8.0520442201521894E-2</v>
      </c>
      <c r="DJ19">
        <v>8.8119687726846099E-2</v>
      </c>
      <c r="DK19">
        <v>1</v>
      </c>
      <c r="DL19">
        <v>2</v>
      </c>
      <c r="DM19">
        <v>2</v>
      </c>
      <c r="DN19" t="s">
        <v>354</v>
      </c>
      <c r="DO19">
        <v>3.2412700000000001</v>
      </c>
      <c r="DP19">
        <v>2.8402799999999999</v>
      </c>
      <c r="DQ19">
        <v>9.8017599999999996E-2</v>
      </c>
      <c r="DR19">
        <v>9.9358600000000005E-2</v>
      </c>
      <c r="DS19">
        <v>7.3635900000000004E-2</v>
      </c>
      <c r="DT19">
        <v>6.3016600000000006E-2</v>
      </c>
      <c r="DU19">
        <v>26453.8</v>
      </c>
      <c r="DV19">
        <v>27825.5</v>
      </c>
      <c r="DW19">
        <v>27434.7</v>
      </c>
      <c r="DX19">
        <v>28982.799999999999</v>
      </c>
      <c r="DY19">
        <v>33509.4</v>
      </c>
      <c r="DZ19">
        <v>36159.699999999997</v>
      </c>
      <c r="EA19">
        <v>36683.699999999997</v>
      </c>
      <c r="EB19">
        <v>39277</v>
      </c>
      <c r="EC19">
        <v>2.3249200000000001</v>
      </c>
      <c r="ED19">
        <v>1.7805800000000001</v>
      </c>
      <c r="EE19">
        <v>0.10374899999999999</v>
      </c>
      <c r="EF19">
        <v>0</v>
      </c>
      <c r="EG19">
        <v>16.3109</v>
      </c>
      <c r="EH19">
        <v>999.9</v>
      </c>
      <c r="EI19">
        <v>47.905999999999999</v>
      </c>
      <c r="EJ19">
        <v>20.975999999999999</v>
      </c>
      <c r="EK19">
        <v>11.942600000000001</v>
      </c>
      <c r="EL19">
        <v>62.104300000000002</v>
      </c>
      <c r="EM19">
        <v>35.841299999999997</v>
      </c>
      <c r="EN19">
        <v>1</v>
      </c>
      <c r="EO19">
        <v>-0.51585899999999996</v>
      </c>
      <c r="EP19">
        <v>3.8617300000000001</v>
      </c>
      <c r="EQ19">
        <v>19.710599999999999</v>
      </c>
      <c r="ER19">
        <v>5.2216300000000002</v>
      </c>
      <c r="ES19">
        <v>11.921099999999999</v>
      </c>
      <c r="ET19">
        <v>4.9555999999999996</v>
      </c>
      <c r="EU19">
        <v>3.29738</v>
      </c>
      <c r="EV19">
        <v>75</v>
      </c>
      <c r="EW19">
        <v>9999</v>
      </c>
      <c r="EX19">
        <v>5178.3</v>
      </c>
      <c r="EY19">
        <v>144.4</v>
      </c>
      <c r="EZ19">
        <v>1.85989</v>
      </c>
      <c r="FA19">
        <v>1.8589800000000001</v>
      </c>
      <c r="FB19">
        <v>1.86493</v>
      </c>
      <c r="FC19">
        <v>1.869</v>
      </c>
      <c r="FD19">
        <v>1.8635699999999999</v>
      </c>
      <c r="FE19">
        <v>1.86371</v>
      </c>
      <c r="FF19">
        <v>1.86371</v>
      </c>
      <c r="FG19">
        <v>1.86347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-4.4580000000000002</v>
      </c>
      <c r="FV19">
        <v>-0.25629999999999997</v>
      </c>
      <c r="FW19">
        <v>-4.4582000000000299</v>
      </c>
      <c r="FX19">
        <v>0</v>
      </c>
      <c r="FY19">
        <v>0</v>
      </c>
      <c r="FZ19">
        <v>0</v>
      </c>
      <c r="GA19">
        <v>-0.25627454545454698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1.6</v>
      </c>
      <c r="GJ19">
        <v>1.7</v>
      </c>
      <c r="GK19">
        <v>1.0559099999999999</v>
      </c>
      <c r="GL19">
        <v>2.5378400000000001</v>
      </c>
      <c r="GM19">
        <v>1.4489700000000001</v>
      </c>
      <c r="GN19">
        <v>2.3327599999999999</v>
      </c>
      <c r="GO19">
        <v>1.5466299999999999</v>
      </c>
      <c r="GP19">
        <v>2.4206500000000002</v>
      </c>
      <c r="GQ19">
        <v>23.7791</v>
      </c>
      <c r="GR19">
        <v>13.702999999999999</v>
      </c>
      <c r="GS19">
        <v>18</v>
      </c>
      <c r="GT19">
        <v>621.28099999999995</v>
      </c>
      <c r="GU19">
        <v>394.43200000000002</v>
      </c>
      <c r="GV19">
        <v>12.3657</v>
      </c>
      <c r="GW19">
        <v>20.402999999999999</v>
      </c>
      <c r="GX19">
        <v>29.9999</v>
      </c>
      <c r="GY19">
        <v>20.472200000000001</v>
      </c>
      <c r="GZ19">
        <v>20.472200000000001</v>
      </c>
      <c r="HA19">
        <v>21.137</v>
      </c>
      <c r="HB19">
        <v>20</v>
      </c>
      <c r="HC19">
        <v>-30</v>
      </c>
      <c r="HD19">
        <v>12.357200000000001</v>
      </c>
      <c r="HE19">
        <v>414.35199999999998</v>
      </c>
      <c r="HF19">
        <v>0</v>
      </c>
      <c r="HG19">
        <v>101.057</v>
      </c>
      <c r="HH19">
        <v>95.497600000000006</v>
      </c>
    </row>
    <row r="20" spans="1:216" x14ac:dyDescent="0.2">
      <c r="A20">
        <v>2</v>
      </c>
      <c r="B20">
        <v>1689891197</v>
      </c>
      <c r="C20">
        <v>61</v>
      </c>
      <c r="D20" t="s">
        <v>358</v>
      </c>
      <c r="E20" t="s">
        <v>359</v>
      </c>
      <c r="F20" t="s">
        <v>348</v>
      </c>
      <c r="G20" t="s">
        <v>396</v>
      </c>
      <c r="H20" t="s">
        <v>349</v>
      </c>
      <c r="I20" t="s">
        <v>350</v>
      </c>
      <c r="J20" t="s">
        <v>351</v>
      </c>
      <c r="K20" t="s">
        <v>352</v>
      </c>
      <c r="L20">
        <v>1689891197</v>
      </c>
      <c r="M20">
        <f t="shared" si="0"/>
        <v>1.9690509208391519E-3</v>
      </c>
      <c r="N20">
        <f t="shared" si="1"/>
        <v>1.969050920839152</v>
      </c>
      <c r="O20">
        <f t="shared" si="2"/>
        <v>14.60261417381896</v>
      </c>
      <c r="P20">
        <f t="shared" si="3"/>
        <v>399.97800000000001</v>
      </c>
      <c r="Q20">
        <f t="shared" si="4"/>
        <v>289.07275964593742</v>
      </c>
      <c r="R20">
        <f t="shared" si="5"/>
        <v>28.928030955127181</v>
      </c>
      <c r="S20">
        <f t="shared" si="6"/>
        <v>40.026517820433</v>
      </c>
      <c r="T20">
        <f t="shared" si="7"/>
        <v>0.22840599717874516</v>
      </c>
      <c r="U20">
        <f t="shared" si="8"/>
        <v>3.0040363721256096</v>
      </c>
      <c r="V20">
        <f t="shared" si="9"/>
        <v>0.21917805348596087</v>
      </c>
      <c r="W20">
        <f t="shared" si="10"/>
        <v>0.13778431155667281</v>
      </c>
      <c r="X20">
        <f t="shared" si="11"/>
        <v>297.71418899999998</v>
      </c>
      <c r="Y20">
        <f t="shared" si="12"/>
        <v>18.762530201409042</v>
      </c>
      <c r="Z20">
        <f t="shared" si="13"/>
        <v>17.9251</v>
      </c>
      <c r="AA20">
        <f t="shared" si="14"/>
        <v>2.0615416431884364</v>
      </c>
      <c r="AB20">
        <f t="shared" si="15"/>
        <v>58.498113789718076</v>
      </c>
      <c r="AC20">
        <f t="shared" si="16"/>
        <v>1.1770645083167002</v>
      </c>
      <c r="AD20">
        <f t="shared" si="17"/>
        <v>2.0121409598741402</v>
      </c>
      <c r="AE20">
        <f t="shared" si="18"/>
        <v>0.88447713487173618</v>
      </c>
      <c r="AF20">
        <f t="shared" si="19"/>
        <v>-86.835145609006602</v>
      </c>
      <c r="AG20">
        <f t="shared" si="20"/>
        <v>-62.335944063314699</v>
      </c>
      <c r="AH20">
        <f t="shared" si="21"/>
        <v>-4.0759248974588314</v>
      </c>
      <c r="AI20">
        <f t="shared" si="22"/>
        <v>144.46717443021987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54586.725785026021</v>
      </c>
      <c r="AO20">
        <f t="shared" si="26"/>
        <v>1800.08</v>
      </c>
      <c r="AP20">
        <f t="shared" si="27"/>
        <v>1517.4668999999999</v>
      </c>
      <c r="AQ20">
        <f t="shared" si="28"/>
        <v>0.84299970001333269</v>
      </c>
      <c r="AR20">
        <f t="shared" si="29"/>
        <v>0.16538942102573218</v>
      </c>
      <c r="AS20">
        <v>1689891197</v>
      </c>
      <c r="AT20">
        <v>399.97800000000001</v>
      </c>
      <c r="AU20">
        <v>414.36500000000001</v>
      </c>
      <c r="AV20">
        <v>11.7622</v>
      </c>
      <c r="AW20">
        <v>9.9431499999999993</v>
      </c>
      <c r="AX20">
        <v>404.43599999999998</v>
      </c>
      <c r="AY20">
        <v>12.0185</v>
      </c>
      <c r="AZ20">
        <v>600.01099999999997</v>
      </c>
      <c r="BA20">
        <v>99.972099999999998</v>
      </c>
      <c r="BB20">
        <v>9.9698499999999995E-2</v>
      </c>
      <c r="BC20">
        <v>17.540199999999999</v>
      </c>
      <c r="BD20">
        <v>17.9251</v>
      </c>
      <c r="BE20">
        <v>999.9</v>
      </c>
      <c r="BF20">
        <v>0</v>
      </c>
      <c r="BG20">
        <v>0</v>
      </c>
      <c r="BH20">
        <v>10000.6</v>
      </c>
      <c r="BI20">
        <v>0</v>
      </c>
      <c r="BJ20">
        <v>9.1742500000000007</v>
      </c>
      <c r="BK20">
        <v>-14.387499999999999</v>
      </c>
      <c r="BL20">
        <v>404.738</v>
      </c>
      <c r="BM20">
        <v>418.52699999999999</v>
      </c>
      <c r="BN20">
        <v>1.8190999999999999</v>
      </c>
      <c r="BO20">
        <v>414.36500000000001</v>
      </c>
      <c r="BP20">
        <v>9.9431499999999993</v>
      </c>
      <c r="BQ20">
        <v>1.1758999999999999</v>
      </c>
      <c r="BR20">
        <v>0.99403699999999995</v>
      </c>
      <c r="BS20">
        <v>9.29983</v>
      </c>
      <c r="BT20">
        <v>6.8292700000000002</v>
      </c>
      <c r="BU20">
        <v>1800.08</v>
      </c>
      <c r="BV20">
        <v>0.90000999999999998</v>
      </c>
      <c r="BW20">
        <v>9.9990200000000001E-2</v>
      </c>
      <c r="BX20">
        <v>0</v>
      </c>
      <c r="BY20">
        <v>2.4801000000000002</v>
      </c>
      <c r="BZ20">
        <v>0</v>
      </c>
      <c r="CA20">
        <v>13407.4</v>
      </c>
      <c r="CB20">
        <v>13895.6</v>
      </c>
      <c r="CC20">
        <v>39.936999999999998</v>
      </c>
      <c r="CD20">
        <v>41.125</v>
      </c>
      <c r="CE20">
        <v>41.25</v>
      </c>
      <c r="CF20">
        <v>39.125</v>
      </c>
      <c r="CG20">
        <v>38.811999999999998</v>
      </c>
      <c r="CH20">
        <v>1620.09</v>
      </c>
      <c r="CI20">
        <v>179.99</v>
      </c>
      <c r="CJ20">
        <v>0</v>
      </c>
      <c r="CK20">
        <v>1689891207.3</v>
      </c>
      <c r="CL20">
        <v>0</v>
      </c>
      <c r="CM20">
        <v>1689891041</v>
      </c>
      <c r="CN20" t="s">
        <v>353</v>
      </c>
      <c r="CO20">
        <v>1689891041</v>
      </c>
      <c r="CP20">
        <v>1689891034</v>
      </c>
      <c r="CQ20">
        <v>43</v>
      </c>
      <c r="CR20">
        <v>-4.4999999999999998E-2</v>
      </c>
      <c r="CS20">
        <v>3.0000000000000001E-3</v>
      </c>
      <c r="CT20">
        <v>-4.4580000000000002</v>
      </c>
      <c r="CU20">
        <v>-0.25600000000000001</v>
      </c>
      <c r="CV20">
        <v>414</v>
      </c>
      <c r="CW20">
        <v>10</v>
      </c>
      <c r="CX20">
        <v>0.19</v>
      </c>
      <c r="CY20">
        <v>7.0000000000000007E-2</v>
      </c>
      <c r="CZ20">
        <v>13.6113223340716</v>
      </c>
      <c r="DA20">
        <v>4.4643497222549802E-2</v>
      </c>
      <c r="DB20">
        <v>2.7687148329477999E-2</v>
      </c>
      <c r="DC20">
        <v>1</v>
      </c>
      <c r="DD20">
        <v>414.35935000000001</v>
      </c>
      <c r="DE20">
        <v>-3.5413533833992497E-2</v>
      </c>
      <c r="DF20">
        <v>1.8751733253219001E-2</v>
      </c>
      <c r="DG20">
        <v>-1</v>
      </c>
      <c r="DH20">
        <v>1799.9704999999999</v>
      </c>
      <c r="DI20">
        <v>0.34924488834120099</v>
      </c>
      <c r="DJ20">
        <v>0.14944815154424501</v>
      </c>
      <c r="DK20">
        <v>1</v>
      </c>
      <c r="DL20">
        <v>2</v>
      </c>
      <c r="DM20">
        <v>2</v>
      </c>
      <c r="DN20" t="s">
        <v>354</v>
      </c>
      <c r="DO20">
        <v>3.2412200000000002</v>
      </c>
      <c r="DP20">
        <v>2.83989</v>
      </c>
      <c r="DQ20">
        <v>9.8011000000000001E-2</v>
      </c>
      <c r="DR20">
        <v>9.93338E-2</v>
      </c>
      <c r="DS20">
        <v>7.3829699999999998E-2</v>
      </c>
      <c r="DT20">
        <v>6.3064899999999993E-2</v>
      </c>
      <c r="DU20">
        <v>26454.400000000001</v>
      </c>
      <c r="DV20">
        <v>27826.400000000001</v>
      </c>
      <c r="DW20">
        <v>27435.1</v>
      </c>
      <c r="DX20">
        <v>28983</v>
      </c>
      <c r="DY20">
        <v>33502.699999999997</v>
      </c>
      <c r="DZ20">
        <v>36158.400000000001</v>
      </c>
      <c r="EA20">
        <v>36684.1</v>
      </c>
      <c r="EB20">
        <v>39277.699999999997</v>
      </c>
      <c r="EC20">
        <v>2.3255699999999999</v>
      </c>
      <c r="ED20">
        <v>1.78003</v>
      </c>
      <c r="EE20">
        <v>9.7177899999999998E-2</v>
      </c>
      <c r="EF20">
        <v>0</v>
      </c>
      <c r="EG20">
        <v>16.309799999999999</v>
      </c>
      <c r="EH20">
        <v>999.9</v>
      </c>
      <c r="EI20">
        <v>47.924999999999997</v>
      </c>
      <c r="EJ20">
        <v>20.975999999999999</v>
      </c>
      <c r="EK20">
        <v>11.9474</v>
      </c>
      <c r="EL20">
        <v>62.034300000000002</v>
      </c>
      <c r="EM20">
        <v>35.945500000000003</v>
      </c>
      <c r="EN20">
        <v>1</v>
      </c>
      <c r="EO20">
        <v>-0.51874500000000001</v>
      </c>
      <c r="EP20">
        <v>1.4253499999999999</v>
      </c>
      <c r="EQ20">
        <v>19.9285</v>
      </c>
      <c r="ER20">
        <v>5.2211800000000004</v>
      </c>
      <c r="ES20">
        <v>11.920199999999999</v>
      </c>
      <c r="ET20">
        <v>4.9555999999999996</v>
      </c>
      <c r="EU20">
        <v>3.2974000000000001</v>
      </c>
      <c r="EV20">
        <v>75</v>
      </c>
      <c r="EW20">
        <v>9999</v>
      </c>
      <c r="EX20">
        <v>5179.8</v>
      </c>
      <c r="EY20">
        <v>144.4</v>
      </c>
      <c r="EZ20">
        <v>1.85989</v>
      </c>
      <c r="FA20">
        <v>1.8589800000000001</v>
      </c>
      <c r="FB20">
        <v>1.86493</v>
      </c>
      <c r="FC20">
        <v>1.86904</v>
      </c>
      <c r="FD20">
        <v>1.86365</v>
      </c>
      <c r="FE20">
        <v>1.86374</v>
      </c>
      <c r="FF20">
        <v>1.86371</v>
      </c>
      <c r="FG20">
        <v>1.8635200000000001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-4.4580000000000002</v>
      </c>
      <c r="FV20">
        <v>-0.25629999999999997</v>
      </c>
      <c r="FW20">
        <v>-4.4582000000000299</v>
      </c>
      <c r="FX20">
        <v>0</v>
      </c>
      <c r="FY20">
        <v>0</v>
      </c>
      <c r="FZ20">
        <v>0</v>
      </c>
      <c r="GA20">
        <v>-0.25627454545454698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2.6</v>
      </c>
      <c r="GJ20">
        <v>2.7</v>
      </c>
      <c r="GK20">
        <v>1.0559099999999999</v>
      </c>
      <c r="GL20">
        <v>2.5415000000000001</v>
      </c>
      <c r="GM20">
        <v>1.4489700000000001</v>
      </c>
      <c r="GN20">
        <v>2.3303199999999999</v>
      </c>
      <c r="GO20">
        <v>1.5466299999999999</v>
      </c>
      <c r="GP20">
        <v>2.34619</v>
      </c>
      <c r="GQ20">
        <v>23.799399999999999</v>
      </c>
      <c r="GR20">
        <v>13.7118</v>
      </c>
      <c r="GS20">
        <v>18</v>
      </c>
      <c r="GT20">
        <v>621.65899999999999</v>
      </c>
      <c r="GU20">
        <v>394.05099999999999</v>
      </c>
      <c r="GV20">
        <v>14.045299999999999</v>
      </c>
      <c r="GW20">
        <v>20.410499999999999</v>
      </c>
      <c r="GX20">
        <v>30.0001</v>
      </c>
      <c r="GY20">
        <v>20.466999999999999</v>
      </c>
      <c r="GZ20">
        <v>20.465699999999998</v>
      </c>
      <c r="HA20">
        <v>21.134799999999998</v>
      </c>
      <c r="HB20">
        <v>20</v>
      </c>
      <c r="HC20">
        <v>-30</v>
      </c>
      <c r="HD20">
        <v>14.0526</v>
      </c>
      <c r="HE20">
        <v>414.50299999999999</v>
      </c>
      <c r="HF20">
        <v>0</v>
      </c>
      <c r="HG20">
        <v>101.05800000000001</v>
      </c>
      <c r="HH20">
        <v>95.498900000000006</v>
      </c>
    </row>
    <row r="21" spans="1:216" x14ac:dyDescent="0.2">
      <c r="A21">
        <v>3</v>
      </c>
      <c r="B21">
        <v>1689891258</v>
      </c>
      <c r="C21">
        <v>122</v>
      </c>
      <c r="D21" t="s">
        <v>360</v>
      </c>
      <c r="E21" t="s">
        <v>361</v>
      </c>
      <c r="F21" t="s">
        <v>348</v>
      </c>
      <c r="G21" t="s">
        <v>396</v>
      </c>
      <c r="H21" t="s">
        <v>349</v>
      </c>
      <c r="I21" t="s">
        <v>350</v>
      </c>
      <c r="J21" t="s">
        <v>351</v>
      </c>
      <c r="K21" t="s">
        <v>352</v>
      </c>
      <c r="L21">
        <v>1689891258</v>
      </c>
      <c r="M21">
        <f t="shared" si="0"/>
        <v>1.9676441610607621E-3</v>
      </c>
      <c r="N21">
        <f t="shared" si="1"/>
        <v>1.967644161060762</v>
      </c>
      <c r="O21">
        <f t="shared" si="2"/>
        <v>14.468445777612875</v>
      </c>
      <c r="P21">
        <f t="shared" si="3"/>
        <v>399.976</v>
      </c>
      <c r="Q21">
        <f t="shared" si="4"/>
        <v>289.1503345670792</v>
      </c>
      <c r="R21">
        <f t="shared" si="5"/>
        <v>28.935083430057137</v>
      </c>
      <c r="S21">
        <f t="shared" si="6"/>
        <v>40.025334735816003</v>
      </c>
      <c r="T21">
        <f t="shared" si="7"/>
        <v>0.22649610546340326</v>
      </c>
      <c r="U21">
        <f t="shared" si="8"/>
        <v>3.0021593569093348</v>
      </c>
      <c r="V21">
        <f t="shared" si="9"/>
        <v>0.21741311298096275</v>
      </c>
      <c r="W21">
        <f t="shared" si="10"/>
        <v>0.1366689152974459</v>
      </c>
      <c r="X21">
        <f t="shared" si="11"/>
        <v>248.07324899999998</v>
      </c>
      <c r="Y21">
        <f t="shared" si="12"/>
        <v>18.758434279105295</v>
      </c>
      <c r="Z21">
        <f t="shared" si="13"/>
        <v>17.980799999999999</v>
      </c>
      <c r="AA21">
        <f t="shared" si="14"/>
        <v>2.06877796685457</v>
      </c>
      <c r="AB21">
        <f t="shared" si="15"/>
        <v>57.500790251975644</v>
      </c>
      <c r="AC21">
        <f t="shared" si="16"/>
        <v>1.1778161435700001</v>
      </c>
      <c r="AD21">
        <f t="shared" si="17"/>
        <v>2.0483477503677125</v>
      </c>
      <c r="AE21">
        <f t="shared" si="18"/>
        <v>0.89096182328456996</v>
      </c>
      <c r="AF21">
        <f t="shared" si="19"/>
        <v>-86.773107502779609</v>
      </c>
      <c r="AG21">
        <f t="shared" si="20"/>
        <v>-25.52412588487681</v>
      </c>
      <c r="AH21">
        <f t="shared" si="21"/>
        <v>-1.6728934232084147</v>
      </c>
      <c r="AI21">
        <f t="shared" si="22"/>
        <v>134.10312218913515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54479.896533150444</v>
      </c>
      <c r="AO21">
        <f t="shared" si="26"/>
        <v>1499.93</v>
      </c>
      <c r="AP21">
        <f t="shared" si="27"/>
        <v>1264.4409000000001</v>
      </c>
      <c r="AQ21">
        <f t="shared" si="28"/>
        <v>0.8429999399971998</v>
      </c>
      <c r="AR21">
        <f t="shared" si="29"/>
        <v>0.16538988419459572</v>
      </c>
      <c r="AS21">
        <v>1689891258</v>
      </c>
      <c r="AT21">
        <v>399.976</v>
      </c>
      <c r="AU21">
        <v>414.23700000000002</v>
      </c>
      <c r="AV21">
        <v>11.77</v>
      </c>
      <c r="AW21">
        <v>9.9522700000000004</v>
      </c>
      <c r="AX21">
        <v>404.43400000000003</v>
      </c>
      <c r="AY21">
        <v>12.026300000000001</v>
      </c>
      <c r="AZ21">
        <v>600.01300000000003</v>
      </c>
      <c r="BA21">
        <v>99.969300000000004</v>
      </c>
      <c r="BB21">
        <v>0.100041</v>
      </c>
      <c r="BC21">
        <v>17.8231</v>
      </c>
      <c r="BD21">
        <v>17.980799999999999</v>
      </c>
      <c r="BE21">
        <v>999.9</v>
      </c>
      <c r="BF21">
        <v>0</v>
      </c>
      <c r="BG21">
        <v>0</v>
      </c>
      <c r="BH21">
        <v>9990.6200000000008</v>
      </c>
      <c r="BI21">
        <v>0</v>
      </c>
      <c r="BJ21">
        <v>9.4253999999999998</v>
      </c>
      <c r="BK21">
        <v>-14.2606</v>
      </c>
      <c r="BL21">
        <v>404.74</v>
      </c>
      <c r="BM21">
        <v>418.40100000000001</v>
      </c>
      <c r="BN21">
        <v>1.81776</v>
      </c>
      <c r="BO21">
        <v>414.23700000000002</v>
      </c>
      <c r="BP21">
        <v>9.9522700000000004</v>
      </c>
      <c r="BQ21">
        <v>1.1766399999999999</v>
      </c>
      <c r="BR21">
        <v>0.99492199999999997</v>
      </c>
      <c r="BS21">
        <v>9.3092600000000001</v>
      </c>
      <c r="BT21">
        <v>6.8422200000000002</v>
      </c>
      <c r="BU21">
        <v>1499.93</v>
      </c>
      <c r="BV21">
        <v>0.90000100000000005</v>
      </c>
      <c r="BW21">
        <v>9.9998799999999999E-2</v>
      </c>
      <c r="BX21">
        <v>0</v>
      </c>
      <c r="BY21">
        <v>2.6657999999999999</v>
      </c>
      <c r="BZ21">
        <v>0</v>
      </c>
      <c r="CA21">
        <v>11033</v>
      </c>
      <c r="CB21">
        <v>11578.6</v>
      </c>
      <c r="CC21">
        <v>39.686999999999998</v>
      </c>
      <c r="CD21">
        <v>41.25</v>
      </c>
      <c r="CE21">
        <v>41.25</v>
      </c>
      <c r="CF21">
        <v>39.186999999999998</v>
      </c>
      <c r="CG21">
        <v>38.75</v>
      </c>
      <c r="CH21">
        <v>1349.94</v>
      </c>
      <c r="CI21">
        <v>149.99</v>
      </c>
      <c r="CJ21">
        <v>0</v>
      </c>
      <c r="CK21">
        <v>1689891268.5</v>
      </c>
      <c r="CL21">
        <v>0</v>
      </c>
      <c r="CM21">
        <v>1689891041</v>
      </c>
      <c r="CN21" t="s">
        <v>353</v>
      </c>
      <c r="CO21">
        <v>1689891041</v>
      </c>
      <c r="CP21">
        <v>1689891034</v>
      </c>
      <c r="CQ21">
        <v>43</v>
      </c>
      <c r="CR21">
        <v>-4.4999999999999998E-2</v>
      </c>
      <c r="CS21">
        <v>3.0000000000000001E-3</v>
      </c>
      <c r="CT21">
        <v>-4.4580000000000002</v>
      </c>
      <c r="CU21">
        <v>-0.25600000000000001</v>
      </c>
      <c r="CV21">
        <v>414</v>
      </c>
      <c r="CW21">
        <v>10</v>
      </c>
      <c r="CX21">
        <v>0.19</v>
      </c>
      <c r="CY21">
        <v>7.0000000000000007E-2</v>
      </c>
      <c r="CZ21">
        <v>13.498798578404701</v>
      </c>
      <c r="DA21">
        <v>0.31670357344008498</v>
      </c>
      <c r="DB21">
        <v>3.7091751914521999E-2</v>
      </c>
      <c r="DC21">
        <v>1</v>
      </c>
      <c r="DD21">
        <v>414.24029999999999</v>
      </c>
      <c r="DE21">
        <v>6.7308270676973897E-2</v>
      </c>
      <c r="DF21">
        <v>1.4195421797182001E-2</v>
      </c>
      <c r="DG21">
        <v>-1</v>
      </c>
      <c r="DH21">
        <v>1500.0285714285701</v>
      </c>
      <c r="DI21">
        <v>6.33316042886478E-2</v>
      </c>
      <c r="DJ21">
        <v>0.15375570339509001</v>
      </c>
      <c r="DK21">
        <v>1</v>
      </c>
      <c r="DL21">
        <v>2</v>
      </c>
      <c r="DM21">
        <v>2</v>
      </c>
      <c r="DN21" t="s">
        <v>354</v>
      </c>
      <c r="DO21">
        <v>3.2412299999999998</v>
      </c>
      <c r="DP21">
        <v>2.84015</v>
      </c>
      <c r="DQ21">
        <v>9.8009499999999999E-2</v>
      </c>
      <c r="DR21">
        <v>9.9309499999999995E-2</v>
      </c>
      <c r="DS21">
        <v>7.3864399999999997E-2</v>
      </c>
      <c r="DT21">
        <v>6.3107800000000006E-2</v>
      </c>
      <c r="DU21">
        <v>26454.7</v>
      </c>
      <c r="DV21">
        <v>27827.200000000001</v>
      </c>
      <c r="DW21">
        <v>27435.4</v>
      </c>
      <c r="DX21">
        <v>28983</v>
      </c>
      <c r="DY21">
        <v>33502.199999999997</v>
      </c>
      <c r="DZ21">
        <v>36156.300000000003</v>
      </c>
      <c r="EA21">
        <v>36684.9</v>
      </c>
      <c r="EB21">
        <v>39277.1</v>
      </c>
      <c r="EC21">
        <v>2.3258700000000001</v>
      </c>
      <c r="ED21">
        <v>1.78027</v>
      </c>
      <c r="EE21">
        <v>9.4167899999999999E-2</v>
      </c>
      <c r="EF21">
        <v>0</v>
      </c>
      <c r="EG21">
        <v>16.415600000000001</v>
      </c>
      <c r="EH21">
        <v>999.9</v>
      </c>
      <c r="EI21">
        <v>47.948999999999998</v>
      </c>
      <c r="EJ21">
        <v>20.995999999999999</v>
      </c>
      <c r="EK21">
        <v>11.9686</v>
      </c>
      <c r="EL21">
        <v>62.234299999999998</v>
      </c>
      <c r="EM21">
        <v>35.849400000000003</v>
      </c>
      <c r="EN21">
        <v>1</v>
      </c>
      <c r="EO21">
        <v>-0.519123</v>
      </c>
      <c r="EP21">
        <v>0.60309400000000002</v>
      </c>
      <c r="EQ21">
        <v>19.959800000000001</v>
      </c>
      <c r="ER21">
        <v>5.2172900000000002</v>
      </c>
      <c r="ES21">
        <v>11.9201</v>
      </c>
      <c r="ET21">
        <v>4.9557500000000001</v>
      </c>
      <c r="EU21">
        <v>3.2976299999999998</v>
      </c>
      <c r="EV21">
        <v>75</v>
      </c>
      <c r="EW21">
        <v>9999</v>
      </c>
      <c r="EX21">
        <v>5181</v>
      </c>
      <c r="EY21">
        <v>144.4</v>
      </c>
      <c r="EZ21">
        <v>1.85989</v>
      </c>
      <c r="FA21">
        <v>1.8589800000000001</v>
      </c>
      <c r="FB21">
        <v>1.86493</v>
      </c>
      <c r="FC21">
        <v>1.8690500000000001</v>
      </c>
      <c r="FD21">
        <v>1.8636900000000001</v>
      </c>
      <c r="FE21">
        <v>1.86371</v>
      </c>
      <c r="FF21">
        <v>1.86371</v>
      </c>
      <c r="FG21">
        <v>1.8635299999999999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-4.4580000000000002</v>
      </c>
      <c r="FV21">
        <v>-0.25629999999999997</v>
      </c>
      <c r="FW21">
        <v>-4.4582000000000299</v>
      </c>
      <c r="FX21">
        <v>0</v>
      </c>
      <c r="FY21">
        <v>0</v>
      </c>
      <c r="FZ21">
        <v>0</v>
      </c>
      <c r="GA21">
        <v>-0.25627454545454698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3.6</v>
      </c>
      <c r="GJ21">
        <v>3.7</v>
      </c>
      <c r="GK21">
        <v>1.0559099999999999</v>
      </c>
      <c r="GL21">
        <v>2.5402800000000001</v>
      </c>
      <c r="GM21">
        <v>1.4489700000000001</v>
      </c>
      <c r="GN21">
        <v>2.3303199999999999</v>
      </c>
      <c r="GO21">
        <v>1.5466299999999999</v>
      </c>
      <c r="GP21">
        <v>2.3877000000000002</v>
      </c>
      <c r="GQ21">
        <v>23.819700000000001</v>
      </c>
      <c r="GR21">
        <v>13.720499999999999</v>
      </c>
      <c r="GS21">
        <v>18</v>
      </c>
      <c r="GT21">
        <v>621.80499999999995</v>
      </c>
      <c r="GU21">
        <v>394.154</v>
      </c>
      <c r="GV21">
        <v>15.4023</v>
      </c>
      <c r="GW21">
        <v>20.408200000000001</v>
      </c>
      <c r="GX21">
        <v>30</v>
      </c>
      <c r="GY21">
        <v>20.4621</v>
      </c>
      <c r="GZ21">
        <v>20.46</v>
      </c>
      <c r="HA21">
        <v>21.131900000000002</v>
      </c>
      <c r="HB21">
        <v>20</v>
      </c>
      <c r="HC21">
        <v>-30</v>
      </c>
      <c r="HD21">
        <v>15.414</v>
      </c>
      <c r="HE21">
        <v>414.27600000000001</v>
      </c>
      <c r="HF21">
        <v>0</v>
      </c>
      <c r="HG21">
        <v>101.06</v>
      </c>
      <c r="HH21">
        <v>95.498199999999997</v>
      </c>
    </row>
    <row r="22" spans="1:216" x14ac:dyDescent="0.2">
      <c r="A22">
        <v>4</v>
      </c>
      <c r="B22">
        <v>1689891319</v>
      </c>
      <c r="C22">
        <v>183</v>
      </c>
      <c r="D22" t="s">
        <v>362</v>
      </c>
      <c r="E22" t="s">
        <v>363</v>
      </c>
      <c r="F22" t="s">
        <v>348</v>
      </c>
      <c r="G22" t="s">
        <v>396</v>
      </c>
      <c r="H22" t="s">
        <v>349</v>
      </c>
      <c r="I22" t="s">
        <v>350</v>
      </c>
      <c r="J22" t="s">
        <v>351</v>
      </c>
      <c r="K22" t="s">
        <v>352</v>
      </c>
      <c r="L22">
        <v>1689891319</v>
      </c>
      <c r="M22">
        <f t="shared" si="0"/>
        <v>1.9122419379053459E-3</v>
      </c>
      <c r="N22">
        <f t="shared" si="1"/>
        <v>1.9122419379053459</v>
      </c>
      <c r="O22">
        <f t="shared" si="2"/>
        <v>14.476719021971073</v>
      </c>
      <c r="P22">
        <f t="shared" si="3"/>
        <v>399.99200000000002</v>
      </c>
      <c r="Q22">
        <f t="shared" si="4"/>
        <v>284.61479258154782</v>
      </c>
      <c r="R22">
        <f t="shared" si="5"/>
        <v>28.481272480828597</v>
      </c>
      <c r="S22">
        <f t="shared" si="6"/>
        <v>40.027017003648808</v>
      </c>
      <c r="T22">
        <f t="shared" si="7"/>
        <v>0.21701000027113368</v>
      </c>
      <c r="U22">
        <f t="shared" si="8"/>
        <v>3.0104974529404602</v>
      </c>
      <c r="V22">
        <f t="shared" si="9"/>
        <v>0.2086789944669323</v>
      </c>
      <c r="W22">
        <f t="shared" si="10"/>
        <v>0.13114623130864395</v>
      </c>
      <c r="X22">
        <f t="shared" si="11"/>
        <v>206.73387</v>
      </c>
      <c r="Y22">
        <f t="shared" si="12"/>
        <v>18.778530181005088</v>
      </c>
      <c r="Z22">
        <f t="shared" si="13"/>
        <v>18.037500000000001</v>
      </c>
      <c r="AA22">
        <f t="shared" si="14"/>
        <v>2.0761670821077294</v>
      </c>
      <c r="AB22">
        <f t="shared" si="15"/>
        <v>56.431791666794886</v>
      </c>
      <c r="AC22">
        <f t="shared" si="16"/>
        <v>1.1740659238067501</v>
      </c>
      <c r="AD22">
        <f t="shared" si="17"/>
        <v>2.0805044269001725</v>
      </c>
      <c r="AE22">
        <f t="shared" si="18"/>
        <v>0.90210115830097926</v>
      </c>
      <c r="AF22">
        <f t="shared" si="19"/>
        <v>-84.329869461625748</v>
      </c>
      <c r="AG22">
        <f t="shared" si="20"/>
        <v>5.3884243642726979</v>
      </c>
      <c r="AH22">
        <f t="shared" si="21"/>
        <v>0.35274096659627024</v>
      </c>
      <c r="AI22">
        <f t="shared" si="22"/>
        <v>128.14516586924321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54671.914928175509</v>
      </c>
      <c r="AO22">
        <f t="shared" si="26"/>
        <v>1249.97</v>
      </c>
      <c r="AP22">
        <f t="shared" si="27"/>
        <v>1053.7254</v>
      </c>
      <c r="AQ22">
        <f t="shared" si="28"/>
        <v>0.84300055201324831</v>
      </c>
      <c r="AR22">
        <f t="shared" si="29"/>
        <v>0.16539106538556925</v>
      </c>
      <c r="AS22">
        <v>1689891319</v>
      </c>
      <c r="AT22">
        <v>399.99200000000002</v>
      </c>
      <c r="AU22">
        <v>414.24</v>
      </c>
      <c r="AV22">
        <v>11.7325</v>
      </c>
      <c r="AW22">
        <v>9.9658899999999999</v>
      </c>
      <c r="AX22">
        <v>404.45100000000002</v>
      </c>
      <c r="AY22">
        <v>11.988799999999999</v>
      </c>
      <c r="AZ22">
        <v>600.01499999999999</v>
      </c>
      <c r="BA22">
        <v>99.969800000000006</v>
      </c>
      <c r="BB22">
        <v>9.9743899999999996E-2</v>
      </c>
      <c r="BC22">
        <v>18.070699999999999</v>
      </c>
      <c r="BD22">
        <v>18.037500000000001</v>
      </c>
      <c r="BE22">
        <v>999.9</v>
      </c>
      <c r="BF22">
        <v>0</v>
      </c>
      <c r="BG22">
        <v>0</v>
      </c>
      <c r="BH22">
        <v>10036.200000000001</v>
      </c>
      <c r="BI22">
        <v>0</v>
      </c>
      <c r="BJ22">
        <v>9.3958499999999994</v>
      </c>
      <c r="BK22">
        <v>-14.2478</v>
      </c>
      <c r="BL22">
        <v>404.74099999999999</v>
      </c>
      <c r="BM22">
        <v>418.41</v>
      </c>
      <c r="BN22">
        <v>1.7666599999999999</v>
      </c>
      <c r="BO22">
        <v>414.24</v>
      </c>
      <c r="BP22">
        <v>9.9658899999999999</v>
      </c>
      <c r="BQ22">
        <v>1.1729000000000001</v>
      </c>
      <c r="BR22">
        <v>0.99628700000000003</v>
      </c>
      <c r="BS22">
        <v>9.2619500000000006</v>
      </c>
      <c r="BT22">
        <v>6.8621999999999996</v>
      </c>
      <c r="BU22">
        <v>1249.97</v>
      </c>
      <c r="BV22">
        <v>0.89998500000000003</v>
      </c>
      <c r="BW22">
        <v>0.10001500000000001</v>
      </c>
      <c r="BX22">
        <v>0</v>
      </c>
      <c r="BY22">
        <v>2.5829</v>
      </c>
      <c r="BZ22">
        <v>0</v>
      </c>
      <c r="CA22">
        <v>9131.81</v>
      </c>
      <c r="CB22">
        <v>9648.99</v>
      </c>
      <c r="CC22">
        <v>39.375</v>
      </c>
      <c r="CD22">
        <v>41.25</v>
      </c>
      <c r="CE22">
        <v>41.186999999999998</v>
      </c>
      <c r="CF22">
        <v>39.25</v>
      </c>
      <c r="CG22">
        <v>38.561999999999998</v>
      </c>
      <c r="CH22">
        <v>1124.95</v>
      </c>
      <c r="CI22">
        <v>125.02</v>
      </c>
      <c r="CJ22">
        <v>0</v>
      </c>
      <c r="CK22">
        <v>1689891329.7</v>
      </c>
      <c r="CL22">
        <v>0</v>
      </c>
      <c r="CM22">
        <v>1689891041</v>
      </c>
      <c r="CN22" t="s">
        <v>353</v>
      </c>
      <c r="CO22">
        <v>1689891041</v>
      </c>
      <c r="CP22">
        <v>1689891034</v>
      </c>
      <c r="CQ22">
        <v>43</v>
      </c>
      <c r="CR22">
        <v>-4.4999999999999998E-2</v>
      </c>
      <c r="CS22">
        <v>3.0000000000000001E-3</v>
      </c>
      <c r="CT22">
        <v>-4.4580000000000002</v>
      </c>
      <c r="CU22">
        <v>-0.25600000000000001</v>
      </c>
      <c r="CV22">
        <v>414</v>
      </c>
      <c r="CW22">
        <v>10</v>
      </c>
      <c r="CX22">
        <v>0.19</v>
      </c>
      <c r="CY22">
        <v>7.0000000000000007E-2</v>
      </c>
      <c r="CZ22">
        <v>13.4620271659703</v>
      </c>
      <c r="DA22">
        <v>0.40622313323723003</v>
      </c>
      <c r="DB22">
        <v>4.84197234376334E-2</v>
      </c>
      <c r="DC22">
        <v>1</v>
      </c>
      <c r="DD22">
        <v>414.18900000000002</v>
      </c>
      <c r="DE22">
        <v>0.187168831169016</v>
      </c>
      <c r="DF22">
        <v>2.6098713706670999E-2</v>
      </c>
      <c r="DG22">
        <v>-1</v>
      </c>
      <c r="DH22">
        <v>1250.001</v>
      </c>
      <c r="DI22">
        <v>0.111078833614774</v>
      </c>
      <c r="DJ22">
        <v>0.12676355943248699</v>
      </c>
      <c r="DK22">
        <v>1</v>
      </c>
      <c r="DL22">
        <v>2</v>
      </c>
      <c r="DM22">
        <v>2</v>
      </c>
      <c r="DN22" t="s">
        <v>354</v>
      </c>
      <c r="DO22">
        <v>3.24125</v>
      </c>
      <c r="DP22">
        <v>2.8402500000000002</v>
      </c>
      <c r="DQ22">
        <v>9.8015699999999997E-2</v>
      </c>
      <c r="DR22">
        <v>9.9313799999999994E-2</v>
      </c>
      <c r="DS22">
        <v>7.3694800000000005E-2</v>
      </c>
      <c r="DT22">
        <v>6.3175099999999998E-2</v>
      </c>
      <c r="DU22">
        <v>26454.9</v>
      </c>
      <c r="DV22">
        <v>27827.9</v>
      </c>
      <c r="DW22">
        <v>27435.7</v>
      </c>
      <c r="DX22">
        <v>28983.8</v>
      </c>
      <c r="DY22">
        <v>33509</v>
      </c>
      <c r="DZ22">
        <v>36154.400000000001</v>
      </c>
      <c r="EA22">
        <v>36685.599999999999</v>
      </c>
      <c r="EB22">
        <v>39277.9</v>
      </c>
      <c r="EC22">
        <v>2.3253499999999998</v>
      </c>
      <c r="ED22">
        <v>1.7804800000000001</v>
      </c>
      <c r="EE22">
        <v>8.9548500000000003E-2</v>
      </c>
      <c r="EF22">
        <v>0</v>
      </c>
      <c r="EG22">
        <v>16.549399999999999</v>
      </c>
      <c r="EH22">
        <v>999.9</v>
      </c>
      <c r="EI22">
        <v>47.972999999999999</v>
      </c>
      <c r="EJ22">
        <v>21.006</v>
      </c>
      <c r="EK22">
        <v>11.9816</v>
      </c>
      <c r="EL22">
        <v>62.254300000000001</v>
      </c>
      <c r="EM22">
        <v>35.817300000000003</v>
      </c>
      <c r="EN22">
        <v>1</v>
      </c>
      <c r="EO22">
        <v>-0.51532500000000003</v>
      </c>
      <c r="EP22">
        <v>4.0052300000000001</v>
      </c>
      <c r="EQ22">
        <v>19.672899999999998</v>
      </c>
      <c r="ER22">
        <v>5.2211800000000004</v>
      </c>
      <c r="ES22">
        <v>11.9201</v>
      </c>
      <c r="ET22">
        <v>4.9555999999999996</v>
      </c>
      <c r="EU22">
        <v>3.29752</v>
      </c>
      <c r="EV22">
        <v>75.099999999999994</v>
      </c>
      <c r="EW22">
        <v>9999</v>
      </c>
      <c r="EX22">
        <v>5182.3999999999996</v>
      </c>
      <c r="EY22">
        <v>144.4</v>
      </c>
      <c r="EZ22">
        <v>1.85989</v>
      </c>
      <c r="FA22">
        <v>1.8589800000000001</v>
      </c>
      <c r="FB22">
        <v>1.86493</v>
      </c>
      <c r="FC22">
        <v>1.8689899999999999</v>
      </c>
      <c r="FD22">
        <v>1.86361</v>
      </c>
      <c r="FE22">
        <v>1.86371</v>
      </c>
      <c r="FF22">
        <v>1.86371</v>
      </c>
      <c r="FG22">
        <v>1.8634999999999999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-4.4589999999999996</v>
      </c>
      <c r="FV22">
        <v>-0.25629999999999997</v>
      </c>
      <c r="FW22">
        <v>-4.4582000000000299</v>
      </c>
      <c r="FX22">
        <v>0</v>
      </c>
      <c r="FY22">
        <v>0</v>
      </c>
      <c r="FZ22">
        <v>0</v>
      </c>
      <c r="GA22">
        <v>-0.25627454545454698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4.5999999999999996</v>
      </c>
      <c r="GJ22">
        <v>4.8</v>
      </c>
      <c r="GK22">
        <v>1.0559099999999999</v>
      </c>
      <c r="GL22">
        <v>2.5415000000000001</v>
      </c>
      <c r="GM22">
        <v>1.4489700000000001</v>
      </c>
      <c r="GN22">
        <v>2.3315399999999999</v>
      </c>
      <c r="GO22">
        <v>1.5466299999999999</v>
      </c>
      <c r="GP22">
        <v>2.3742700000000001</v>
      </c>
      <c r="GQ22">
        <v>23.84</v>
      </c>
      <c r="GR22">
        <v>13.667999999999999</v>
      </c>
      <c r="GS22">
        <v>18</v>
      </c>
      <c r="GT22">
        <v>621.29600000000005</v>
      </c>
      <c r="GU22">
        <v>394.173</v>
      </c>
      <c r="GV22">
        <v>14.214</v>
      </c>
      <c r="GW22">
        <v>20.387599999999999</v>
      </c>
      <c r="GX22">
        <v>30.000699999999998</v>
      </c>
      <c r="GY22">
        <v>20.4495</v>
      </c>
      <c r="GZ22">
        <v>20.447800000000001</v>
      </c>
      <c r="HA22">
        <v>21.130299999999998</v>
      </c>
      <c r="HB22">
        <v>20</v>
      </c>
      <c r="HC22">
        <v>-30</v>
      </c>
      <c r="HD22">
        <v>14.2561</v>
      </c>
      <c r="HE22">
        <v>414.15899999999999</v>
      </c>
      <c r="HF22">
        <v>0</v>
      </c>
      <c r="HG22">
        <v>101.06100000000001</v>
      </c>
      <c r="HH22">
        <v>95.500299999999996</v>
      </c>
    </row>
    <row r="23" spans="1:216" x14ac:dyDescent="0.2">
      <c r="A23">
        <v>5</v>
      </c>
      <c r="B23">
        <v>1689891380.0999999</v>
      </c>
      <c r="C23">
        <v>244.09999990463299</v>
      </c>
      <c r="D23" t="s">
        <v>364</v>
      </c>
      <c r="E23" t="s">
        <v>365</v>
      </c>
      <c r="F23" t="s">
        <v>348</v>
      </c>
      <c r="G23" t="s">
        <v>396</v>
      </c>
      <c r="H23" t="s">
        <v>349</v>
      </c>
      <c r="I23" t="s">
        <v>350</v>
      </c>
      <c r="J23" t="s">
        <v>351</v>
      </c>
      <c r="K23" t="s">
        <v>352</v>
      </c>
      <c r="L23">
        <v>1689891380.0999999</v>
      </c>
      <c r="M23">
        <f t="shared" si="0"/>
        <v>1.9160182169211306E-3</v>
      </c>
      <c r="N23">
        <f t="shared" si="1"/>
        <v>1.9160182169211306</v>
      </c>
      <c r="O23">
        <f t="shared" si="2"/>
        <v>14.309582765585615</v>
      </c>
      <c r="P23">
        <f t="shared" si="3"/>
        <v>399.97500000000002</v>
      </c>
      <c r="Q23">
        <f t="shared" si="4"/>
        <v>289.59157243472924</v>
      </c>
      <c r="R23">
        <f t="shared" si="5"/>
        <v>28.979938913893985</v>
      </c>
      <c r="S23">
        <f t="shared" si="6"/>
        <v>40.026203005949995</v>
      </c>
      <c r="T23">
        <f t="shared" si="7"/>
        <v>0.22469540367440444</v>
      </c>
      <c r="U23">
        <f t="shared" si="8"/>
        <v>3.0024338278449378</v>
      </c>
      <c r="V23">
        <f t="shared" si="9"/>
        <v>0.21575397783802394</v>
      </c>
      <c r="W23">
        <f t="shared" si="10"/>
        <v>0.13561993999521341</v>
      </c>
      <c r="X23">
        <f t="shared" si="11"/>
        <v>165.36589460913137</v>
      </c>
      <c r="Y23">
        <f t="shared" si="12"/>
        <v>18.556720488057749</v>
      </c>
      <c r="Z23">
        <f t="shared" si="13"/>
        <v>17.837399999999999</v>
      </c>
      <c r="AA23">
        <f t="shared" si="14"/>
        <v>2.0501930060230413</v>
      </c>
      <c r="AB23">
        <f t="shared" si="15"/>
        <v>56.455195638563794</v>
      </c>
      <c r="AC23">
        <f t="shared" si="16"/>
        <v>1.1758231891476001</v>
      </c>
      <c r="AD23">
        <f t="shared" si="17"/>
        <v>2.0827546089387936</v>
      </c>
      <c r="AE23">
        <f t="shared" si="18"/>
        <v>0.87436981687544124</v>
      </c>
      <c r="AF23">
        <f t="shared" si="19"/>
        <v>-84.496403366221855</v>
      </c>
      <c r="AG23">
        <f t="shared" si="20"/>
        <v>40.547736737957855</v>
      </c>
      <c r="AH23">
        <f t="shared" si="21"/>
        <v>2.6589868670159986</v>
      </c>
      <c r="AI23">
        <f t="shared" si="22"/>
        <v>124.07621484788339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54438.229071200098</v>
      </c>
      <c r="AO23">
        <f t="shared" si="26"/>
        <v>999.84900000000005</v>
      </c>
      <c r="AP23">
        <f t="shared" si="27"/>
        <v>842.87315699954991</v>
      </c>
      <c r="AQ23">
        <f t="shared" si="28"/>
        <v>0.84300045006751001</v>
      </c>
      <c r="AR23">
        <f t="shared" si="29"/>
        <v>0.16539086863029454</v>
      </c>
      <c r="AS23">
        <v>1689891380.0999999</v>
      </c>
      <c r="AT23">
        <v>399.97500000000002</v>
      </c>
      <c r="AU23">
        <v>414.06799999999998</v>
      </c>
      <c r="AV23">
        <v>11.7498</v>
      </c>
      <c r="AW23">
        <v>9.9797499999999992</v>
      </c>
      <c r="AX23">
        <v>404.43400000000003</v>
      </c>
      <c r="AY23">
        <v>12.0061</v>
      </c>
      <c r="AZ23">
        <v>600.02099999999996</v>
      </c>
      <c r="BA23">
        <v>99.971699999999998</v>
      </c>
      <c r="BB23">
        <v>0.100062</v>
      </c>
      <c r="BC23">
        <v>18.087900000000001</v>
      </c>
      <c r="BD23">
        <v>17.837399999999999</v>
      </c>
      <c r="BE23">
        <v>999.9</v>
      </c>
      <c r="BF23">
        <v>0</v>
      </c>
      <c r="BG23">
        <v>0</v>
      </c>
      <c r="BH23">
        <v>9991.8799999999992</v>
      </c>
      <c r="BI23">
        <v>0</v>
      </c>
      <c r="BJ23">
        <v>8.8049199999999992</v>
      </c>
      <c r="BK23">
        <v>-14.0923</v>
      </c>
      <c r="BL23">
        <v>404.73099999999999</v>
      </c>
      <c r="BM23">
        <v>418.24200000000002</v>
      </c>
      <c r="BN23">
        <v>1.7700899999999999</v>
      </c>
      <c r="BO23">
        <v>414.06799999999998</v>
      </c>
      <c r="BP23">
        <v>9.9797499999999992</v>
      </c>
      <c r="BQ23">
        <v>1.17465</v>
      </c>
      <c r="BR23">
        <v>0.99769300000000005</v>
      </c>
      <c r="BS23">
        <v>9.2841100000000001</v>
      </c>
      <c r="BT23">
        <v>6.8827299999999996</v>
      </c>
      <c r="BU23">
        <v>999.84900000000005</v>
      </c>
      <c r="BV23">
        <v>0.89998599999999995</v>
      </c>
      <c r="BW23">
        <v>0.10001400000000001</v>
      </c>
      <c r="BX23">
        <v>0</v>
      </c>
      <c r="BY23">
        <v>2.2881</v>
      </c>
      <c r="BZ23">
        <v>0</v>
      </c>
      <c r="CA23">
        <v>7335.89</v>
      </c>
      <c r="CB23">
        <v>7718.22</v>
      </c>
      <c r="CC23">
        <v>38.936999999999998</v>
      </c>
      <c r="CD23">
        <v>41.25</v>
      </c>
      <c r="CE23">
        <v>41</v>
      </c>
      <c r="CF23">
        <v>39.186999999999998</v>
      </c>
      <c r="CG23">
        <v>38.25</v>
      </c>
      <c r="CH23">
        <v>899.85</v>
      </c>
      <c r="CI23">
        <v>100</v>
      </c>
      <c r="CJ23">
        <v>0</v>
      </c>
      <c r="CK23">
        <v>1689891390.3</v>
      </c>
      <c r="CL23">
        <v>0</v>
      </c>
      <c r="CM23">
        <v>1689891041</v>
      </c>
      <c r="CN23" t="s">
        <v>353</v>
      </c>
      <c r="CO23">
        <v>1689891041</v>
      </c>
      <c r="CP23">
        <v>1689891034</v>
      </c>
      <c r="CQ23">
        <v>43</v>
      </c>
      <c r="CR23">
        <v>-4.4999999999999998E-2</v>
      </c>
      <c r="CS23">
        <v>3.0000000000000001E-3</v>
      </c>
      <c r="CT23">
        <v>-4.4580000000000002</v>
      </c>
      <c r="CU23">
        <v>-0.25600000000000001</v>
      </c>
      <c r="CV23">
        <v>414</v>
      </c>
      <c r="CW23">
        <v>10</v>
      </c>
      <c r="CX23">
        <v>0.19</v>
      </c>
      <c r="CY23">
        <v>7.0000000000000007E-2</v>
      </c>
      <c r="CZ23">
        <v>13.344834405888401</v>
      </c>
      <c r="DA23">
        <v>3.5856277477904798E-2</v>
      </c>
      <c r="DB23">
        <v>3.1313702404445302E-2</v>
      </c>
      <c r="DC23">
        <v>1</v>
      </c>
      <c r="DD23">
        <v>414.06209999999999</v>
      </c>
      <c r="DE23">
        <v>-3.8255639097557401E-2</v>
      </c>
      <c r="DF23">
        <v>1.98189303445012E-2</v>
      </c>
      <c r="DG23">
        <v>-1</v>
      </c>
      <c r="DH23">
        <v>1000.03075</v>
      </c>
      <c r="DI23">
        <v>-0.29697916424145998</v>
      </c>
      <c r="DJ23">
        <v>0.14614372206837101</v>
      </c>
      <c r="DK23">
        <v>1</v>
      </c>
      <c r="DL23">
        <v>2</v>
      </c>
      <c r="DM23">
        <v>2</v>
      </c>
      <c r="DN23" t="s">
        <v>354</v>
      </c>
      <c r="DO23">
        <v>3.2412800000000002</v>
      </c>
      <c r="DP23">
        <v>2.8401800000000001</v>
      </c>
      <c r="DQ23">
        <v>9.8018800000000003E-2</v>
      </c>
      <c r="DR23">
        <v>9.9288699999999994E-2</v>
      </c>
      <c r="DS23">
        <v>7.3778899999999994E-2</v>
      </c>
      <c r="DT23">
        <v>6.3245300000000004E-2</v>
      </c>
      <c r="DU23">
        <v>26455.9</v>
      </c>
      <c r="DV23">
        <v>27829.4</v>
      </c>
      <c r="DW23">
        <v>27436.7</v>
      </c>
      <c r="DX23">
        <v>28984.5</v>
      </c>
      <c r="DY23">
        <v>33507</v>
      </c>
      <c r="DZ23">
        <v>36152.9</v>
      </c>
      <c r="EA23">
        <v>36686.800000000003</v>
      </c>
      <c r="EB23">
        <v>39279.300000000003</v>
      </c>
      <c r="EC23">
        <v>2.32605</v>
      </c>
      <c r="ED23">
        <v>1.7805200000000001</v>
      </c>
      <c r="EE23">
        <v>7.6319999999999999E-2</v>
      </c>
      <c r="EF23">
        <v>0</v>
      </c>
      <c r="EG23">
        <v>16.568999999999999</v>
      </c>
      <c r="EH23">
        <v>999.9</v>
      </c>
      <c r="EI23">
        <v>47.997999999999998</v>
      </c>
      <c r="EJ23">
        <v>21.006</v>
      </c>
      <c r="EK23">
        <v>11.988</v>
      </c>
      <c r="EL23">
        <v>62.323399999999999</v>
      </c>
      <c r="EM23">
        <v>35.857399999999998</v>
      </c>
      <c r="EN23">
        <v>1</v>
      </c>
      <c r="EO23">
        <v>-0.52248700000000003</v>
      </c>
      <c r="EP23">
        <v>5.0226E-2</v>
      </c>
      <c r="EQ23">
        <v>19.969100000000001</v>
      </c>
      <c r="ER23">
        <v>5.2225299999999999</v>
      </c>
      <c r="ES23">
        <v>11.920199999999999</v>
      </c>
      <c r="ET23">
        <v>4.9558</v>
      </c>
      <c r="EU23">
        <v>3.2976700000000001</v>
      </c>
      <c r="EV23">
        <v>75.099999999999994</v>
      </c>
      <c r="EW23">
        <v>9999</v>
      </c>
      <c r="EX23">
        <v>5183.8</v>
      </c>
      <c r="EY23">
        <v>144.4</v>
      </c>
      <c r="EZ23">
        <v>1.85989</v>
      </c>
      <c r="FA23">
        <v>1.85903</v>
      </c>
      <c r="FB23">
        <v>1.86493</v>
      </c>
      <c r="FC23">
        <v>1.8690500000000001</v>
      </c>
      <c r="FD23">
        <v>1.8636900000000001</v>
      </c>
      <c r="FE23">
        <v>1.86374</v>
      </c>
      <c r="FF23">
        <v>1.86371</v>
      </c>
      <c r="FG23">
        <v>1.86355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-4.4589999999999996</v>
      </c>
      <c r="FV23">
        <v>-0.25629999999999997</v>
      </c>
      <c r="FW23">
        <v>-4.4582000000000299</v>
      </c>
      <c r="FX23">
        <v>0</v>
      </c>
      <c r="FY23">
        <v>0</v>
      </c>
      <c r="FZ23">
        <v>0</v>
      </c>
      <c r="GA23">
        <v>-0.25627454545454698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5.7</v>
      </c>
      <c r="GJ23">
        <v>5.8</v>
      </c>
      <c r="GK23">
        <v>1.0546899999999999</v>
      </c>
      <c r="GL23">
        <v>2.5354000000000001</v>
      </c>
      <c r="GM23">
        <v>1.4489700000000001</v>
      </c>
      <c r="GN23">
        <v>2.3315399999999999</v>
      </c>
      <c r="GO23">
        <v>1.5466299999999999</v>
      </c>
      <c r="GP23">
        <v>2.36938</v>
      </c>
      <c r="GQ23">
        <v>23.880500000000001</v>
      </c>
      <c r="GR23">
        <v>13.720499999999999</v>
      </c>
      <c r="GS23">
        <v>18</v>
      </c>
      <c r="GT23">
        <v>621.57100000000003</v>
      </c>
      <c r="GU23">
        <v>394.06799999999998</v>
      </c>
      <c r="GV23">
        <v>15.863899999999999</v>
      </c>
      <c r="GW23">
        <v>20.372900000000001</v>
      </c>
      <c r="GX23">
        <v>30</v>
      </c>
      <c r="GY23">
        <v>20.4328</v>
      </c>
      <c r="GZ23">
        <v>20.4313</v>
      </c>
      <c r="HA23">
        <v>21.123799999999999</v>
      </c>
      <c r="HB23">
        <v>20</v>
      </c>
      <c r="HC23">
        <v>-30</v>
      </c>
      <c r="HD23">
        <v>15.9343</v>
      </c>
      <c r="HE23">
        <v>414.11500000000001</v>
      </c>
      <c r="HF23">
        <v>0</v>
      </c>
      <c r="HG23">
        <v>101.065</v>
      </c>
      <c r="HH23">
        <v>95.503200000000007</v>
      </c>
    </row>
    <row r="24" spans="1:216" x14ac:dyDescent="0.2">
      <c r="A24">
        <v>6</v>
      </c>
      <c r="B24">
        <v>1689891441.0999999</v>
      </c>
      <c r="C24">
        <v>305.09999990463302</v>
      </c>
      <c r="D24" t="s">
        <v>366</v>
      </c>
      <c r="E24" t="s">
        <v>367</v>
      </c>
      <c r="F24" t="s">
        <v>348</v>
      </c>
      <c r="G24" t="s">
        <v>396</v>
      </c>
      <c r="H24" t="s">
        <v>349</v>
      </c>
      <c r="I24" t="s">
        <v>350</v>
      </c>
      <c r="J24" t="s">
        <v>351</v>
      </c>
      <c r="K24" t="s">
        <v>352</v>
      </c>
      <c r="L24">
        <v>1689891441.0999999</v>
      </c>
      <c r="M24">
        <f t="shared" si="0"/>
        <v>1.9434313245176558E-3</v>
      </c>
      <c r="N24">
        <f t="shared" si="1"/>
        <v>1.9434313245176558</v>
      </c>
      <c r="O24">
        <f t="shared" si="2"/>
        <v>14.159808202884047</v>
      </c>
      <c r="P24">
        <f t="shared" si="3"/>
        <v>399.95800000000003</v>
      </c>
      <c r="Q24">
        <f t="shared" si="4"/>
        <v>288.78725665396462</v>
      </c>
      <c r="R24">
        <f t="shared" si="5"/>
        <v>28.899641371246886</v>
      </c>
      <c r="S24">
        <f t="shared" si="6"/>
        <v>40.024767358108008</v>
      </c>
      <c r="T24">
        <f t="shared" si="7"/>
        <v>0.22088408813154947</v>
      </c>
      <c r="U24">
        <f t="shared" si="8"/>
        <v>2.9978644620590682</v>
      </c>
      <c r="V24">
        <f t="shared" si="9"/>
        <v>0.21222452023793714</v>
      </c>
      <c r="W24">
        <f t="shared" si="10"/>
        <v>0.13339006567513439</v>
      </c>
      <c r="X24">
        <f t="shared" si="11"/>
        <v>124.07557799999999</v>
      </c>
      <c r="Y24">
        <f t="shared" si="12"/>
        <v>18.692805816063817</v>
      </c>
      <c r="Z24">
        <f t="shared" si="13"/>
        <v>18.0748</v>
      </c>
      <c r="AA24">
        <f t="shared" si="14"/>
        <v>2.0810406138399702</v>
      </c>
      <c r="AB24">
        <f t="shared" si="15"/>
        <v>55.2926639419005</v>
      </c>
      <c r="AC24">
        <f t="shared" si="16"/>
        <v>1.1795636925046</v>
      </c>
      <c r="AD24">
        <f t="shared" si="17"/>
        <v>2.1333095720329958</v>
      </c>
      <c r="AE24">
        <f t="shared" si="18"/>
        <v>0.90147692133537016</v>
      </c>
      <c r="AF24">
        <f t="shared" si="19"/>
        <v>-85.705321411228624</v>
      </c>
      <c r="AG24">
        <f t="shared" si="20"/>
        <v>63.888729467682126</v>
      </c>
      <c r="AH24">
        <f t="shared" si="21"/>
        <v>4.2094164314385711</v>
      </c>
      <c r="AI24">
        <f t="shared" si="22"/>
        <v>106.46840248789208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54236.574367335728</v>
      </c>
      <c r="AO24">
        <f t="shared" si="26"/>
        <v>750.2</v>
      </c>
      <c r="AP24">
        <f t="shared" si="27"/>
        <v>632.41859999999997</v>
      </c>
      <c r="AQ24">
        <f t="shared" si="28"/>
        <v>0.84299999999999997</v>
      </c>
      <c r="AR24">
        <f t="shared" si="29"/>
        <v>0.16538999999999998</v>
      </c>
      <c r="AS24">
        <v>1689891441.0999999</v>
      </c>
      <c r="AT24">
        <v>399.95800000000003</v>
      </c>
      <c r="AU24">
        <v>413.92099999999999</v>
      </c>
      <c r="AV24">
        <v>11.787100000000001</v>
      </c>
      <c r="AW24">
        <v>9.9918200000000006</v>
      </c>
      <c r="AX24">
        <v>404.416</v>
      </c>
      <c r="AY24">
        <v>12.0434</v>
      </c>
      <c r="AZ24">
        <v>600.03</v>
      </c>
      <c r="BA24">
        <v>99.972200000000001</v>
      </c>
      <c r="BB24">
        <v>0.100226</v>
      </c>
      <c r="BC24">
        <v>18.470099999999999</v>
      </c>
      <c r="BD24">
        <v>18.0748</v>
      </c>
      <c r="BE24">
        <v>999.9</v>
      </c>
      <c r="BF24">
        <v>0</v>
      </c>
      <c r="BG24">
        <v>0</v>
      </c>
      <c r="BH24">
        <v>9966.8799999999992</v>
      </c>
      <c r="BI24">
        <v>0</v>
      </c>
      <c r="BJ24">
        <v>8.4208099999999995</v>
      </c>
      <c r="BK24">
        <v>-13.963200000000001</v>
      </c>
      <c r="BL24">
        <v>404.72899999999998</v>
      </c>
      <c r="BM24">
        <v>418.09899999999999</v>
      </c>
      <c r="BN24">
        <v>1.79528</v>
      </c>
      <c r="BO24">
        <v>413.92099999999999</v>
      </c>
      <c r="BP24">
        <v>9.9918200000000006</v>
      </c>
      <c r="BQ24">
        <v>1.17838</v>
      </c>
      <c r="BR24">
        <v>0.99890400000000001</v>
      </c>
      <c r="BS24">
        <v>9.3312000000000008</v>
      </c>
      <c r="BT24">
        <v>6.9004000000000003</v>
      </c>
      <c r="BU24">
        <v>750.2</v>
      </c>
      <c r="BV24">
        <v>0.90000100000000005</v>
      </c>
      <c r="BW24">
        <v>9.9998600000000007E-2</v>
      </c>
      <c r="BX24">
        <v>0</v>
      </c>
      <c r="BY24">
        <v>1.9390000000000001</v>
      </c>
      <c r="BZ24">
        <v>0</v>
      </c>
      <c r="CA24">
        <v>5693.83</v>
      </c>
      <c r="CB24">
        <v>5791.11</v>
      </c>
      <c r="CC24">
        <v>38.375</v>
      </c>
      <c r="CD24">
        <v>41.186999999999998</v>
      </c>
      <c r="CE24">
        <v>40.75</v>
      </c>
      <c r="CF24">
        <v>39.125</v>
      </c>
      <c r="CG24">
        <v>37.936999999999998</v>
      </c>
      <c r="CH24">
        <v>675.18</v>
      </c>
      <c r="CI24">
        <v>75.02</v>
      </c>
      <c r="CJ24">
        <v>0</v>
      </c>
      <c r="CK24">
        <v>1689891451.5</v>
      </c>
      <c r="CL24">
        <v>0</v>
      </c>
      <c r="CM24">
        <v>1689891041</v>
      </c>
      <c r="CN24" t="s">
        <v>353</v>
      </c>
      <c r="CO24">
        <v>1689891041</v>
      </c>
      <c r="CP24">
        <v>1689891034</v>
      </c>
      <c r="CQ24">
        <v>43</v>
      </c>
      <c r="CR24">
        <v>-4.4999999999999998E-2</v>
      </c>
      <c r="CS24">
        <v>3.0000000000000001E-3</v>
      </c>
      <c r="CT24">
        <v>-4.4580000000000002</v>
      </c>
      <c r="CU24">
        <v>-0.25600000000000001</v>
      </c>
      <c r="CV24">
        <v>414</v>
      </c>
      <c r="CW24">
        <v>10</v>
      </c>
      <c r="CX24">
        <v>0.19</v>
      </c>
      <c r="CY24">
        <v>7.0000000000000007E-2</v>
      </c>
      <c r="CZ24">
        <v>13.143679780334301</v>
      </c>
      <c r="DA24">
        <v>0.51724934198682304</v>
      </c>
      <c r="DB24">
        <v>5.6138588483192003E-2</v>
      </c>
      <c r="DC24">
        <v>1</v>
      </c>
      <c r="DD24">
        <v>413.83390476190499</v>
      </c>
      <c r="DE24">
        <v>0.27366233766215697</v>
      </c>
      <c r="DF24">
        <v>3.82745778638761E-2</v>
      </c>
      <c r="DG24">
        <v>-1</v>
      </c>
      <c r="DH24">
        <v>749.95361904761899</v>
      </c>
      <c r="DI24">
        <v>3.3917312282466999E-2</v>
      </c>
      <c r="DJ24">
        <v>0.15814474267957301</v>
      </c>
      <c r="DK24">
        <v>1</v>
      </c>
      <c r="DL24">
        <v>2</v>
      </c>
      <c r="DM24">
        <v>2</v>
      </c>
      <c r="DN24" t="s">
        <v>354</v>
      </c>
      <c r="DO24">
        <v>3.24132</v>
      </c>
      <c r="DP24">
        <v>2.8401200000000002</v>
      </c>
      <c r="DQ24">
        <v>9.8020899999999994E-2</v>
      </c>
      <c r="DR24">
        <v>9.9267599999999998E-2</v>
      </c>
      <c r="DS24">
        <v>7.3953699999999997E-2</v>
      </c>
      <c r="DT24">
        <v>6.3306200000000007E-2</v>
      </c>
      <c r="DU24">
        <v>26456.400000000001</v>
      </c>
      <c r="DV24">
        <v>27831.4</v>
      </c>
      <c r="DW24">
        <v>27437.200000000001</v>
      </c>
      <c r="DX24">
        <v>28985.8</v>
      </c>
      <c r="DY24">
        <v>33501.1</v>
      </c>
      <c r="DZ24">
        <v>36152.199999999997</v>
      </c>
      <c r="EA24">
        <v>36687.5</v>
      </c>
      <c r="EB24">
        <v>39281.199999999997</v>
      </c>
      <c r="EC24">
        <v>2.32585</v>
      </c>
      <c r="ED24">
        <v>1.78087</v>
      </c>
      <c r="EE24">
        <v>8.1032499999999993E-2</v>
      </c>
      <c r="EF24">
        <v>0</v>
      </c>
      <c r="EG24">
        <v>16.728400000000001</v>
      </c>
      <c r="EH24">
        <v>999.9</v>
      </c>
      <c r="EI24">
        <v>48.015999999999998</v>
      </c>
      <c r="EJ24">
        <v>21.026</v>
      </c>
      <c r="EK24">
        <v>12.0076</v>
      </c>
      <c r="EL24">
        <v>62.613399999999999</v>
      </c>
      <c r="EM24">
        <v>35.961500000000001</v>
      </c>
      <c r="EN24">
        <v>1</v>
      </c>
      <c r="EO24">
        <v>-0.52188800000000002</v>
      </c>
      <c r="EP24">
        <v>4.97668</v>
      </c>
      <c r="EQ24">
        <v>19.384799999999998</v>
      </c>
      <c r="ER24">
        <v>5.2223800000000002</v>
      </c>
      <c r="ES24">
        <v>11.9207</v>
      </c>
      <c r="ET24">
        <v>4.9557000000000002</v>
      </c>
      <c r="EU24">
        <v>3.2978000000000001</v>
      </c>
      <c r="EV24">
        <v>75.099999999999994</v>
      </c>
      <c r="EW24">
        <v>9999</v>
      </c>
      <c r="EX24">
        <v>5185</v>
      </c>
      <c r="EY24">
        <v>144.4</v>
      </c>
      <c r="EZ24">
        <v>1.85981</v>
      </c>
      <c r="FA24">
        <v>1.8589599999999999</v>
      </c>
      <c r="FB24">
        <v>1.86483</v>
      </c>
      <c r="FC24">
        <v>1.86894</v>
      </c>
      <c r="FD24">
        <v>1.8635900000000001</v>
      </c>
      <c r="FE24">
        <v>1.86364</v>
      </c>
      <c r="FF24">
        <v>1.8636200000000001</v>
      </c>
      <c r="FG24">
        <v>1.8634200000000001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-4.4580000000000002</v>
      </c>
      <c r="FV24">
        <v>-0.25629999999999997</v>
      </c>
      <c r="FW24">
        <v>-4.4582000000000299</v>
      </c>
      <c r="FX24">
        <v>0</v>
      </c>
      <c r="FY24">
        <v>0</v>
      </c>
      <c r="FZ24">
        <v>0</v>
      </c>
      <c r="GA24">
        <v>-0.25627454545454698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6.7</v>
      </c>
      <c r="GJ24">
        <v>6.8</v>
      </c>
      <c r="GK24">
        <v>1.0546899999999999</v>
      </c>
      <c r="GL24">
        <v>2.5390600000000001</v>
      </c>
      <c r="GM24">
        <v>1.4489700000000001</v>
      </c>
      <c r="GN24">
        <v>2.3315399999999999</v>
      </c>
      <c r="GO24">
        <v>1.5466299999999999</v>
      </c>
      <c r="GP24">
        <v>2.4011200000000001</v>
      </c>
      <c r="GQ24">
        <v>23.9008</v>
      </c>
      <c r="GR24">
        <v>13.6067</v>
      </c>
      <c r="GS24">
        <v>18</v>
      </c>
      <c r="GT24">
        <v>621.20399999999995</v>
      </c>
      <c r="GU24">
        <v>394.11</v>
      </c>
      <c r="GV24">
        <v>16.799900000000001</v>
      </c>
      <c r="GW24">
        <v>20.349900000000002</v>
      </c>
      <c r="GX24">
        <v>30.0014</v>
      </c>
      <c r="GY24">
        <v>20.413599999999999</v>
      </c>
      <c r="GZ24">
        <v>20.410900000000002</v>
      </c>
      <c r="HA24">
        <v>21.1159</v>
      </c>
      <c r="HB24">
        <v>20</v>
      </c>
      <c r="HC24">
        <v>-30</v>
      </c>
      <c r="HD24">
        <v>15.641</v>
      </c>
      <c r="HE24">
        <v>413.86799999999999</v>
      </c>
      <c r="HF24">
        <v>0</v>
      </c>
      <c r="HG24">
        <v>101.06699999999999</v>
      </c>
      <c r="HH24">
        <v>95.5077</v>
      </c>
    </row>
    <row r="25" spans="1:216" x14ac:dyDescent="0.2">
      <c r="A25">
        <v>7</v>
      </c>
      <c r="B25">
        <v>1689891502.0999999</v>
      </c>
      <c r="C25">
        <v>366.09999990463302</v>
      </c>
      <c r="D25" t="s">
        <v>368</v>
      </c>
      <c r="E25" t="s">
        <v>369</v>
      </c>
      <c r="F25" t="s">
        <v>348</v>
      </c>
      <c r="G25" t="s">
        <v>396</v>
      </c>
      <c r="H25" t="s">
        <v>349</v>
      </c>
      <c r="I25" t="s">
        <v>350</v>
      </c>
      <c r="J25" t="s">
        <v>351</v>
      </c>
      <c r="K25" t="s">
        <v>352</v>
      </c>
      <c r="L25">
        <v>1689891502.0999999</v>
      </c>
      <c r="M25">
        <f t="shared" si="0"/>
        <v>1.900916832776498E-3</v>
      </c>
      <c r="N25">
        <f t="shared" si="1"/>
        <v>1.900916832776498</v>
      </c>
      <c r="O25">
        <f t="shared" si="2"/>
        <v>13.732224476709399</v>
      </c>
      <c r="P25">
        <f t="shared" si="3"/>
        <v>399.98399999999998</v>
      </c>
      <c r="Q25">
        <f t="shared" si="4"/>
        <v>292.00423188351863</v>
      </c>
      <c r="R25">
        <f t="shared" si="5"/>
        <v>29.221279941019223</v>
      </c>
      <c r="S25">
        <f t="shared" si="6"/>
        <v>40.026969337180802</v>
      </c>
      <c r="T25">
        <f t="shared" si="7"/>
        <v>0.22064712234664113</v>
      </c>
      <c r="U25">
        <f t="shared" si="8"/>
        <v>3.0067710120562792</v>
      </c>
      <c r="V25">
        <f t="shared" si="9"/>
        <v>0.2120302557860593</v>
      </c>
      <c r="W25">
        <f t="shared" si="10"/>
        <v>0.13326506221259726</v>
      </c>
      <c r="X25">
        <f t="shared" si="11"/>
        <v>99.22106660922789</v>
      </c>
      <c r="Y25">
        <f t="shared" si="12"/>
        <v>18.526782754438859</v>
      </c>
      <c r="Z25">
        <f t="shared" si="13"/>
        <v>17.907699999999998</v>
      </c>
      <c r="AA25">
        <f t="shared" si="14"/>
        <v>2.0592856602619971</v>
      </c>
      <c r="AB25">
        <f t="shared" si="15"/>
        <v>55.266766423713129</v>
      </c>
      <c r="AC25">
        <f t="shared" si="16"/>
        <v>1.1766198149743601</v>
      </c>
      <c r="AD25">
        <f t="shared" si="17"/>
        <v>2.1289825533731817</v>
      </c>
      <c r="AE25">
        <f t="shared" si="18"/>
        <v>0.88266584528763703</v>
      </c>
      <c r="AF25">
        <f t="shared" si="19"/>
        <v>-83.830432325443567</v>
      </c>
      <c r="AG25">
        <f t="shared" si="20"/>
        <v>85.91355056504861</v>
      </c>
      <c r="AH25">
        <f t="shared" si="21"/>
        <v>5.6379970120856218</v>
      </c>
      <c r="AI25">
        <f t="shared" si="22"/>
        <v>106.94218186091855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54496.673184086307</v>
      </c>
      <c r="AO25">
        <f t="shared" si="26"/>
        <v>599.91899999999998</v>
      </c>
      <c r="AP25">
        <f t="shared" si="27"/>
        <v>505.7319569995999</v>
      </c>
      <c r="AQ25">
        <f t="shared" si="28"/>
        <v>0.84300040005334043</v>
      </c>
      <c r="AR25">
        <f t="shared" si="29"/>
        <v>0.16539077210294706</v>
      </c>
      <c r="AS25">
        <v>1689891502.0999999</v>
      </c>
      <c r="AT25">
        <v>399.98399999999998</v>
      </c>
      <c r="AU25">
        <v>413.53100000000001</v>
      </c>
      <c r="AV25">
        <v>11.7578</v>
      </c>
      <c r="AW25">
        <v>10.001799999999999</v>
      </c>
      <c r="AX25">
        <v>404.44299999999998</v>
      </c>
      <c r="AY25">
        <v>12.014099999999999</v>
      </c>
      <c r="AZ25">
        <v>600.04999999999995</v>
      </c>
      <c r="BA25">
        <v>99.971699999999998</v>
      </c>
      <c r="BB25">
        <v>9.9726200000000001E-2</v>
      </c>
      <c r="BC25">
        <v>18.4377</v>
      </c>
      <c r="BD25">
        <v>17.907699999999998</v>
      </c>
      <c r="BE25">
        <v>999.9</v>
      </c>
      <c r="BF25">
        <v>0</v>
      </c>
      <c r="BG25">
        <v>0</v>
      </c>
      <c r="BH25">
        <v>10015.6</v>
      </c>
      <c r="BI25">
        <v>0</v>
      </c>
      <c r="BJ25">
        <v>8.15489</v>
      </c>
      <c r="BK25">
        <v>-13.545999999999999</v>
      </c>
      <c r="BL25">
        <v>404.74299999999999</v>
      </c>
      <c r="BM25">
        <v>417.70800000000003</v>
      </c>
      <c r="BN25">
        <v>1.7560800000000001</v>
      </c>
      <c r="BO25">
        <v>413.53100000000001</v>
      </c>
      <c r="BP25">
        <v>10.001799999999999</v>
      </c>
      <c r="BQ25">
        <v>1.1754500000000001</v>
      </c>
      <c r="BR25">
        <v>0.999892</v>
      </c>
      <c r="BS25">
        <v>9.2942199999999993</v>
      </c>
      <c r="BT25">
        <v>6.9148100000000001</v>
      </c>
      <c r="BU25">
        <v>599.91899999999998</v>
      </c>
      <c r="BV25">
        <v>0.89999300000000004</v>
      </c>
      <c r="BW25">
        <v>0.100007</v>
      </c>
      <c r="BX25">
        <v>0</v>
      </c>
      <c r="BY25">
        <v>2.4401999999999999</v>
      </c>
      <c r="BZ25">
        <v>0</v>
      </c>
      <c r="CA25">
        <v>4785.38</v>
      </c>
      <c r="CB25">
        <v>4631.01</v>
      </c>
      <c r="CC25">
        <v>37.811999999999998</v>
      </c>
      <c r="CD25">
        <v>41</v>
      </c>
      <c r="CE25">
        <v>40.375</v>
      </c>
      <c r="CF25">
        <v>39</v>
      </c>
      <c r="CG25">
        <v>37.561999999999998</v>
      </c>
      <c r="CH25">
        <v>539.91999999999996</v>
      </c>
      <c r="CI25">
        <v>60</v>
      </c>
      <c r="CJ25">
        <v>0</v>
      </c>
      <c r="CK25">
        <v>1689891512.7</v>
      </c>
      <c r="CL25">
        <v>0</v>
      </c>
      <c r="CM25">
        <v>1689891041</v>
      </c>
      <c r="CN25" t="s">
        <v>353</v>
      </c>
      <c r="CO25">
        <v>1689891041</v>
      </c>
      <c r="CP25">
        <v>1689891034</v>
      </c>
      <c r="CQ25">
        <v>43</v>
      </c>
      <c r="CR25">
        <v>-4.4999999999999998E-2</v>
      </c>
      <c r="CS25">
        <v>3.0000000000000001E-3</v>
      </c>
      <c r="CT25">
        <v>-4.4580000000000002</v>
      </c>
      <c r="CU25">
        <v>-0.25600000000000001</v>
      </c>
      <c r="CV25">
        <v>414</v>
      </c>
      <c r="CW25">
        <v>10</v>
      </c>
      <c r="CX25">
        <v>0.19</v>
      </c>
      <c r="CY25">
        <v>7.0000000000000007E-2</v>
      </c>
      <c r="CZ25">
        <v>12.815122390896301</v>
      </c>
      <c r="DA25">
        <v>0.18473648796998299</v>
      </c>
      <c r="DB25">
        <v>3.8142223956793599E-2</v>
      </c>
      <c r="DC25">
        <v>1</v>
      </c>
      <c r="DD25">
        <v>413.52379999999999</v>
      </c>
      <c r="DE25">
        <v>2.46315789473723E-2</v>
      </c>
      <c r="DF25">
        <v>2.6054941949658302E-2</v>
      </c>
      <c r="DG25">
        <v>-1</v>
      </c>
      <c r="DH25">
        <v>600.03144999999995</v>
      </c>
      <c r="DI25">
        <v>-0.31818623373480298</v>
      </c>
      <c r="DJ25">
        <v>0.159221692931583</v>
      </c>
      <c r="DK25">
        <v>1</v>
      </c>
      <c r="DL25">
        <v>2</v>
      </c>
      <c r="DM25">
        <v>2</v>
      </c>
      <c r="DN25" t="s">
        <v>354</v>
      </c>
      <c r="DO25">
        <v>3.24139</v>
      </c>
      <c r="DP25">
        <v>2.8400500000000002</v>
      </c>
      <c r="DQ25">
        <v>9.8032599999999998E-2</v>
      </c>
      <c r="DR25">
        <v>9.9203600000000003E-2</v>
      </c>
      <c r="DS25">
        <v>7.3824600000000004E-2</v>
      </c>
      <c r="DT25">
        <v>6.3358100000000001E-2</v>
      </c>
      <c r="DU25">
        <v>26458.9</v>
      </c>
      <c r="DV25">
        <v>27836.1</v>
      </c>
      <c r="DW25">
        <v>27440</v>
      </c>
      <c r="DX25">
        <v>28988.5</v>
      </c>
      <c r="DY25">
        <v>33509.699999999997</v>
      </c>
      <c r="DZ25">
        <v>36153.300000000003</v>
      </c>
      <c r="EA25">
        <v>36691.699999999997</v>
      </c>
      <c r="EB25">
        <v>39284.6</v>
      </c>
      <c r="EC25">
        <v>2.3263500000000001</v>
      </c>
      <c r="ED25">
        <v>1.78132</v>
      </c>
      <c r="EE25">
        <v>6.7517199999999999E-2</v>
      </c>
      <c r="EF25">
        <v>0</v>
      </c>
      <c r="EG25">
        <v>16.785799999999998</v>
      </c>
      <c r="EH25">
        <v>999.9</v>
      </c>
      <c r="EI25">
        <v>48.015999999999998</v>
      </c>
      <c r="EJ25">
        <v>21.026</v>
      </c>
      <c r="EK25">
        <v>12.0076</v>
      </c>
      <c r="EL25">
        <v>61.823399999999999</v>
      </c>
      <c r="EM25">
        <v>35.829300000000003</v>
      </c>
      <c r="EN25">
        <v>1</v>
      </c>
      <c r="EO25">
        <v>-0.52647900000000003</v>
      </c>
      <c r="EP25">
        <v>8.5974900000000007E-2</v>
      </c>
      <c r="EQ25">
        <v>19.974299999999999</v>
      </c>
      <c r="ER25">
        <v>5.2228300000000001</v>
      </c>
      <c r="ES25">
        <v>11.9201</v>
      </c>
      <c r="ET25">
        <v>4.9558</v>
      </c>
      <c r="EU25">
        <v>3.2975500000000002</v>
      </c>
      <c r="EV25">
        <v>75.099999999999994</v>
      </c>
      <c r="EW25">
        <v>9999</v>
      </c>
      <c r="EX25">
        <v>5186.5</v>
      </c>
      <c r="EY25">
        <v>144.4</v>
      </c>
      <c r="EZ25">
        <v>1.85991</v>
      </c>
      <c r="FA25">
        <v>1.85903</v>
      </c>
      <c r="FB25">
        <v>1.86493</v>
      </c>
      <c r="FC25">
        <v>1.8690500000000001</v>
      </c>
      <c r="FD25">
        <v>1.86365</v>
      </c>
      <c r="FE25">
        <v>1.86375</v>
      </c>
      <c r="FF25">
        <v>1.86371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-4.4589999999999996</v>
      </c>
      <c r="FV25">
        <v>-0.25629999999999997</v>
      </c>
      <c r="FW25">
        <v>-4.4582000000000299</v>
      </c>
      <c r="FX25">
        <v>0</v>
      </c>
      <c r="FY25">
        <v>0</v>
      </c>
      <c r="FZ25">
        <v>0</v>
      </c>
      <c r="GA25">
        <v>-0.25627454545454698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7.7</v>
      </c>
      <c r="GJ25">
        <v>7.8</v>
      </c>
      <c r="GK25">
        <v>1.0534699999999999</v>
      </c>
      <c r="GL25">
        <v>2.5317400000000001</v>
      </c>
      <c r="GM25">
        <v>1.4489700000000001</v>
      </c>
      <c r="GN25">
        <v>2.3315399999999999</v>
      </c>
      <c r="GO25">
        <v>1.5466299999999999</v>
      </c>
      <c r="GP25">
        <v>2.3950200000000001</v>
      </c>
      <c r="GQ25">
        <v>23.921099999999999</v>
      </c>
      <c r="GR25">
        <v>13.7118</v>
      </c>
      <c r="GS25">
        <v>18</v>
      </c>
      <c r="GT25">
        <v>621.22</v>
      </c>
      <c r="GU25">
        <v>394.17</v>
      </c>
      <c r="GV25">
        <v>16.3689</v>
      </c>
      <c r="GW25">
        <v>20.3201</v>
      </c>
      <c r="GX25">
        <v>29.9998</v>
      </c>
      <c r="GY25">
        <v>20.386800000000001</v>
      </c>
      <c r="GZ25">
        <v>20.385400000000001</v>
      </c>
      <c r="HA25">
        <v>21.102</v>
      </c>
      <c r="HB25">
        <v>20</v>
      </c>
      <c r="HC25">
        <v>-30</v>
      </c>
      <c r="HD25">
        <v>16.384</v>
      </c>
      <c r="HE25">
        <v>413.56700000000001</v>
      </c>
      <c r="HF25">
        <v>0</v>
      </c>
      <c r="HG25">
        <v>101.078</v>
      </c>
      <c r="HH25">
        <v>95.516099999999994</v>
      </c>
    </row>
    <row r="26" spans="1:216" x14ac:dyDescent="0.2">
      <c r="A26">
        <v>8</v>
      </c>
      <c r="B26">
        <v>1689891563.0999999</v>
      </c>
      <c r="C26">
        <v>427.09999990463302</v>
      </c>
      <c r="D26" t="s">
        <v>370</v>
      </c>
      <c r="E26" t="s">
        <v>371</v>
      </c>
      <c r="F26" t="s">
        <v>348</v>
      </c>
      <c r="G26" t="s">
        <v>396</v>
      </c>
      <c r="H26" t="s">
        <v>349</v>
      </c>
      <c r="I26" t="s">
        <v>350</v>
      </c>
      <c r="J26" t="s">
        <v>351</v>
      </c>
      <c r="K26" t="s">
        <v>352</v>
      </c>
      <c r="L26">
        <v>1689891563.0999999</v>
      </c>
      <c r="M26">
        <f t="shared" si="0"/>
        <v>1.888446323619413E-3</v>
      </c>
      <c r="N26">
        <f t="shared" si="1"/>
        <v>1.8884463236194129</v>
      </c>
      <c r="O26">
        <f t="shared" si="2"/>
        <v>13.362879636908174</v>
      </c>
      <c r="P26">
        <f t="shared" si="3"/>
        <v>399.976</v>
      </c>
      <c r="Q26">
        <f t="shared" si="4"/>
        <v>292.39841992700372</v>
      </c>
      <c r="R26">
        <f t="shared" si="5"/>
        <v>29.2607932166834</v>
      </c>
      <c r="S26">
        <f t="shared" si="6"/>
        <v>40.026259480328001</v>
      </c>
      <c r="T26">
        <f t="shared" si="7"/>
        <v>0.21557964269774726</v>
      </c>
      <c r="U26">
        <f t="shared" si="8"/>
        <v>2.9986507029341052</v>
      </c>
      <c r="V26">
        <f t="shared" si="9"/>
        <v>0.20732470798372832</v>
      </c>
      <c r="W26">
        <f t="shared" si="10"/>
        <v>0.13029327850037975</v>
      </c>
      <c r="X26">
        <f t="shared" si="11"/>
        <v>82.660135956951052</v>
      </c>
      <c r="Y26">
        <f t="shared" si="12"/>
        <v>18.576200565490002</v>
      </c>
      <c r="Z26">
        <f t="shared" si="13"/>
        <v>18.0168</v>
      </c>
      <c r="AA26">
        <f t="shared" si="14"/>
        <v>2.073466789944177</v>
      </c>
      <c r="AB26">
        <f t="shared" si="15"/>
        <v>54.783197698061301</v>
      </c>
      <c r="AC26">
        <f t="shared" si="16"/>
        <v>1.1767525747923</v>
      </c>
      <c r="AD26">
        <f t="shared" si="17"/>
        <v>2.148017319613206</v>
      </c>
      <c r="AE26">
        <f t="shared" si="18"/>
        <v>0.89671421515187699</v>
      </c>
      <c r="AF26">
        <f t="shared" si="19"/>
        <v>-83.280482871616115</v>
      </c>
      <c r="AG26">
        <f t="shared" si="20"/>
        <v>91.016413520176314</v>
      </c>
      <c r="AH26">
        <f t="shared" si="21"/>
        <v>5.9967963695020075</v>
      </c>
      <c r="AI26">
        <f t="shared" si="22"/>
        <v>96.392862975013259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54238.552248654509</v>
      </c>
      <c r="AO26">
        <f t="shared" si="26"/>
        <v>499.78500000000003</v>
      </c>
      <c r="AP26">
        <f t="shared" si="27"/>
        <v>421.31911500360155</v>
      </c>
      <c r="AQ26">
        <f t="shared" si="28"/>
        <v>0.8430007203169394</v>
      </c>
      <c r="AR26">
        <f t="shared" si="29"/>
        <v>0.16539139021169313</v>
      </c>
      <c r="AS26">
        <v>1689891563.0999999</v>
      </c>
      <c r="AT26">
        <v>399.976</v>
      </c>
      <c r="AU26">
        <v>413.17399999999998</v>
      </c>
      <c r="AV26">
        <v>11.7591</v>
      </c>
      <c r="AW26">
        <v>10.0145</v>
      </c>
      <c r="AX26">
        <v>404.43400000000003</v>
      </c>
      <c r="AY26">
        <v>12.0153</v>
      </c>
      <c r="AZ26">
        <v>600.00800000000004</v>
      </c>
      <c r="BA26">
        <v>99.971400000000003</v>
      </c>
      <c r="BB26">
        <v>0.10025299999999999</v>
      </c>
      <c r="BC26">
        <v>18.579799999999999</v>
      </c>
      <c r="BD26">
        <v>18.0168</v>
      </c>
      <c r="BE26">
        <v>999.9</v>
      </c>
      <c r="BF26">
        <v>0</v>
      </c>
      <c r="BG26">
        <v>0</v>
      </c>
      <c r="BH26">
        <v>9971.25</v>
      </c>
      <c r="BI26">
        <v>0</v>
      </c>
      <c r="BJ26">
        <v>7.7264600000000003</v>
      </c>
      <c r="BK26">
        <v>-13.198600000000001</v>
      </c>
      <c r="BL26">
        <v>404.73500000000001</v>
      </c>
      <c r="BM26">
        <v>417.35399999999998</v>
      </c>
      <c r="BN26">
        <v>1.7446200000000001</v>
      </c>
      <c r="BO26">
        <v>413.17399999999998</v>
      </c>
      <c r="BP26">
        <v>10.0145</v>
      </c>
      <c r="BQ26">
        <v>1.17557</v>
      </c>
      <c r="BR26">
        <v>1.00116</v>
      </c>
      <c r="BS26">
        <v>9.2957400000000003</v>
      </c>
      <c r="BT26">
        <v>6.9332700000000003</v>
      </c>
      <c r="BU26">
        <v>499.78500000000003</v>
      </c>
      <c r="BV26">
        <v>0.89997199999999999</v>
      </c>
      <c r="BW26">
        <v>0.10002800000000001</v>
      </c>
      <c r="BX26">
        <v>0</v>
      </c>
      <c r="BY26">
        <v>1.6554</v>
      </c>
      <c r="BZ26">
        <v>0</v>
      </c>
      <c r="CA26">
        <v>4180.9399999999996</v>
      </c>
      <c r="CB26">
        <v>3858.02</v>
      </c>
      <c r="CC26">
        <v>37.311999999999998</v>
      </c>
      <c r="CD26">
        <v>40.811999999999998</v>
      </c>
      <c r="CE26">
        <v>40</v>
      </c>
      <c r="CF26">
        <v>38.811999999999998</v>
      </c>
      <c r="CG26">
        <v>37.125</v>
      </c>
      <c r="CH26">
        <v>449.79</v>
      </c>
      <c r="CI26">
        <v>49.99</v>
      </c>
      <c r="CJ26">
        <v>0</v>
      </c>
      <c r="CK26">
        <v>1689891573.3</v>
      </c>
      <c r="CL26">
        <v>0</v>
      </c>
      <c r="CM26">
        <v>1689891041</v>
      </c>
      <c r="CN26" t="s">
        <v>353</v>
      </c>
      <c r="CO26">
        <v>1689891041</v>
      </c>
      <c r="CP26">
        <v>1689891034</v>
      </c>
      <c r="CQ26">
        <v>43</v>
      </c>
      <c r="CR26">
        <v>-4.4999999999999998E-2</v>
      </c>
      <c r="CS26">
        <v>3.0000000000000001E-3</v>
      </c>
      <c r="CT26">
        <v>-4.4580000000000002</v>
      </c>
      <c r="CU26">
        <v>-0.25600000000000001</v>
      </c>
      <c r="CV26">
        <v>414</v>
      </c>
      <c r="CW26">
        <v>10</v>
      </c>
      <c r="CX26">
        <v>0.19</v>
      </c>
      <c r="CY26">
        <v>7.0000000000000007E-2</v>
      </c>
      <c r="CZ26">
        <v>12.429560959436699</v>
      </c>
      <c r="DA26">
        <v>0.288068115958658</v>
      </c>
      <c r="DB26">
        <v>4.4156859119768903E-2</v>
      </c>
      <c r="DC26">
        <v>1</v>
      </c>
      <c r="DD26">
        <v>413.13720000000001</v>
      </c>
      <c r="DE26">
        <v>0.164481203007041</v>
      </c>
      <c r="DF26">
        <v>3.3284530941571598E-2</v>
      </c>
      <c r="DG26">
        <v>-1</v>
      </c>
      <c r="DH26">
        <v>500.01347619047601</v>
      </c>
      <c r="DI26">
        <v>4.5876999162409997E-2</v>
      </c>
      <c r="DJ26">
        <v>0.12670498883237399</v>
      </c>
      <c r="DK26">
        <v>1</v>
      </c>
      <c r="DL26">
        <v>2</v>
      </c>
      <c r="DM26">
        <v>2</v>
      </c>
      <c r="DN26" t="s">
        <v>354</v>
      </c>
      <c r="DO26">
        <v>3.24133</v>
      </c>
      <c r="DP26">
        <v>2.8401900000000002</v>
      </c>
      <c r="DQ26">
        <v>9.8036600000000002E-2</v>
      </c>
      <c r="DR26">
        <v>9.9144599999999999E-2</v>
      </c>
      <c r="DS26">
        <v>7.3834399999999994E-2</v>
      </c>
      <c r="DT26">
        <v>6.3422199999999998E-2</v>
      </c>
      <c r="DU26">
        <v>26458.7</v>
      </c>
      <c r="DV26">
        <v>27836.6</v>
      </c>
      <c r="DW26">
        <v>27439.8</v>
      </c>
      <c r="DX26">
        <v>28986.9</v>
      </c>
      <c r="DY26">
        <v>33508.800000000003</v>
      </c>
      <c r="DZ26">
        <v>36148.800000000003</v>
      </c>
      <c r="EA26">
        <v>36691.1</v>
      </c>
      <c r="EB26">
        <v>39282.400000000001</v>
      </c>
      <c r="EC26">
        <v>2.3263500000000001</v>
      </c>
      <c r="ED26">
        <v>1.78183</v>
      </c>
      <c r="EE26">
        <v>6.6578399999999996E-2</v>
      </c>
      <c r="EF26">
        <v>0</v>
      </c>
      <c r="EG26">
        <v>16.910699999999999</v>
      </c>
      <c r="EH26">
        <v>999.9</v>
      </c>
      <c r="EI26">
        <v>48.040999999999997</v>
      </c>
      <c r="EJ26">
        <v>21.036999999999999</v>
      </c>
      <c r="EK26">
        <v>12.021800000000001</v>
      </c>
      <c r="EL26">
        <v>62.263399999999997</v>
      </c>
      <c r="EM26">
        <v>35.997599999999998</v>
      </c>
      <c r="EN26">
        <v>1</v>
      </c>
      <c r="EO26">
        <v>-0.52690000000000003</v>
      </c>
      <c r="EP26">
        <v>1.2862199999999999</v>
      </c>
      <c r="EQ26">
        <v>19.939499999999999</v>
      </c>
      <c r="ER26">
        <v>5.2226800000000004</v>
      </c>
      <c r="ES26">
        <v>11.9201</v>
      </c>
      <c r="ET26">
        <v>4.9557500000000001</v>
      </c>
      <c r="EU26">
        <v>3.2976000000000001</v>
      </c>
      <c r="EV26">
        <v>75.099999999999994</v>
      </c>
      <c r="EW26">
        <v>9999</v>
      </c>
      <c r="EX26">
        <v>5187.7</v>
      </c>
      <c r="EY26">
        <v>144.4</v>
      </c>
      <c r="EZ26">
        <v>1.85989</v>
      </c>
      <c r="FA26">
        <v>1.859</v>
      </c>
      <c r="FB26">
        <v>1.86494</v>
      </c>
      <c r="FC26">
        <v>1.8690500000000001</v>
      </c>
      <c r="FD26">
        <v>1.8636900000000001</v>
      </c>
      <c r="FE26">
        <v>1.8637300000000001</v>
      </c>
      <c r="FF26">
        <v>1.86372</v>
      </c>
      <c r="FG26">
        <v>1.86355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-4.4580000000000002</v>
      </c>
      <c r="FV26">
        <v>-0.25619999999999998</v>
      </c>
      <c r="FW26">
        <v>-4.4582000000000299</v>
      </c>
      <c r="FX26">
        <v>0</v>
      </c>
      <c r="FY26">
        <v>0</v>
      </c>
      <c r="FZ26">
        <v>0</v>
      </c>
      <c r="GA26">
        <v>-0.25627454545454698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8.6999999999999993</v>
      </c>
      <c r="GJ26">
        <v>8.8000000000000007</v>
      </c>
      <c r="GK26">
        <v>1.0534699999999999</v>
      </c>
      <c r="GL26">
        <v>2.5341800000000001</v>
      </c>
      <c r="GM26">
        <v>1.4477500000000001</v>
      </c>
      <c r="GN26">
        <v>2.3315399999999999</v>
      </c>
      <c r="GO26">
        <v>1.5466299999999999</v>
      </c>
      <c r="GP26">
        <v>2.4194300000000002</v>
      </c>
      <c r="GQ26">
        <v>23.9617</v>
      </c>
      <c r="GR26">
        <v>13.702999999999999</v>
      </c>
      <c r="GS26">
        <v>18</v>
      </c>
      <c r="GT26">
        <v>620.93100000000004</v>
      </c>
      <c r="GU26">
        <v>394.27699999999999</v>
      </c>
      <c r="GV26">
        <v>16.040400000000002</v>
      </c>
      <c r="GW26">
        <v>20.2958</v>
      </c>
      <c r="GX26">
        <v>29.999600000000001</v>
      </c>
      <c r="GY26">
        <v>20.3628</v>
      </c>
      <c r="GZ26">
        <v>20.361999999999998</v>
      </c>
      <c r="HA26">
        <v>21.088000000000001</v>
      </c>
      <c r="HB26">
        <v>20</v>
      </c>
      <c r="HC26">
        <v>-30</v>
      </c>
      <c r="HD26">
        <v>16.094799999999999</v>
      </c>
      <c r="HE26">
        <v>413.24400000000003</v>
      </c>
      <c r="HF26">
        <v>0</v>
      </c>
      <c r="HG26">
        <v>101.07599999999999</v>
      </c>
      <c r="HH26">
        <v>95.510999999999996</v>
      </c>
    </row>
    <row r="27" spans="1:216" x14ac:dyDescent="0.2">
      <c r="A27">
        <v>9</v>
      </c>
      <c r="B27">
        <v>1689891624.0999999</v>
      </c>
      <c r="C27">
        <v>488.09999990463302</v>
      </c>
      <c r="D27" t="s">
        <v>372</v>
      </c>
      <c r="E27" t="s">
        <v>373</v>
      </c>
      <c r="F27" t="s">
        <v>348</v>
      </c>
      <c r="G27" t="s">
        <v>396</v>
      </c>
      <c r="H27" t="s">
        <v>349</v>
      </c>
      <c r="I27" t="s">
        <v>350</v>
      </c>
      <c r="J27" t="s">
        <v>351</v>
      </c>
      <c r="K27" t="s">
        <v>352</v>
      </c>
      <c r="L27">
        <v>1689891624.0999999</v>
      </c>
      <c r="M27">
        <f t="shared" si="0"/>
        <v>1.8768133806000638E-3</v>
      </c>
      <c r="N27">
        <f t="shared" si="1"/>
        <v>1.8768133806000638</v>
      </c>
      <c r="O27">
        <f t="shared" si="2"/>
        <v>12.214814718718472</v>
      </c>
      <c r="P27">
        <f t="shared" si="3"/>
        <v>399.935</v>
      </c>
      <c r="Q27">
        <f t="shared" si="4"/>
        <v>301.42668228486139</v>
      </c>
      <c r="R27">
        <f t="shared" si="5"/>
        <v>30.164638676789853</v>
      </c>
      <c r="S27">
        <f t="shared" si="6"/>
        <v>40.022650542266994</v>
      </c>
      <c r="T27">
        <f t="shared" si="7"/>
        <v>0.21622283410900256</v>
      </c>
      <c r="U27">
        <f t="shared" si="8"/>
        <v>3.0055521141087009</v>
      </c>
      <c r="V27">
        <f t="shared" si="9"/>
        <v>0.20793786861040206</v>
      </c>
      <c r="W27">
        <f t="shared" si="10"/>
        <v>0.13067908895693564</v>
      </c>
      <c r="X27">
        <f t="shared" si="11"/>
        <v>61.985806951544902</v>
      </c>
      <c r="Y27">
        <f t="shared" si="12"/>
        <v>18.484780396912864</v>
      </c>
      <c r="Z27">
        <f t="shared" si="13"/>
        <v>17.956399999999999</v>
      </c>
      <c r="AA27">
        <f t="shared" si="14"/>
        <v>2.0656052775518776</v>
      </c>
      <c r="AB27">
        <f t="shared" si="15"/>
        <v>54.707876837508493</v>
      </c>
      <c r="AC27">
        <f t="shared" si="16"/>
        <v>1.17699726727548</v>
      </c>
      <c r="AD27">
        <f t="shared" si="17"/>
        <v>2.1514219438114148</v>
      </c>
      <c r="AE27">
        <f t="shared" si="18"/>
        <v>0.88860801027639758</v>
      </c>
      <c r="AF27">
        <f t="shared" si="19"/>
        <v>-82.767470084462815</v>
      </c>
      <c r="AG27">
        <f t="shared" si="20"/>
        <v>105.11231570104007</v>
      </c>
      <c r="AH27">
        <f t="shared" si="21"/>
        <v>6.9083835296761666</v>
      </c>
      <c r="AI27">
        <f t="shared" si="22"/>
        <v>91.239036097798333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54430.639397569226</v>
      </c>
      <c r="AO27">
        <f t="shared" si="26"/>
        <v>374.78500000000003</v>
      </c>
      <c r="AP27">
        <f t="shared" si="27"/>
        <v>315.94381500080044</v>
      </c>
      <c r="AQ27">
        <f t="shared" si="28"/>
        <v>0.84300016009392165</v>
      </c>
      <c r="AR27">
        <f t="shared" si="29"/>
        <v>0.165390308981269</v>
      </c>
      <c r="AS27">
        <v>1689891624.0999999</v>
      </c>
      <c r="AT27">
        <v>399.935</v>
      </c>
      <c r="AU27">
        <v>412.05500000000001</v>
      </c>
      <c r="AV27">
        <v>11.7614</v>
      </c>
      <c r="AW27">
        <v>10.0276</v>
      </c>
      <c r="AX27">
        <v>404.39299999999997</v>
      </c>
      <c r="AY27">
        <v>12.0176</v>
      </c>
      <c r="AZ27">
        <v>600.02499999999998</v>
      </c>
      <c r="BA27">
        <v>99.972999999999999</v>
      </c>
      <c r="BB27">
        <v>9.9888199999999996E-2</v>
      </c>
      <c r="BC27">
        <v>18.6051</v>
      </c>
      <c r="BD27">
        <v>17.956399999999999</v>
      </c>
      <c r="BE27">
        <v>999.9</v>
      </c>
      <c r="BF27">
        <v>0</v>
      </c>
      <c r="BG27">
        <v>0</v>
      </c>
      <c r="BH27">
        <v>10008.799999999999</v>
      </c>
      <c r="BI27">
        <v>0</v>
      </c>
      <c r="BJ27">
        <v>7.6525999999999996</v>
      </c>
      <c r="BK27">
        <v>-12.120100000000001</v>
      </c>
      <c r="BL27">
        <v>404.69400000000002</v>
      </c>
      <c r="BM27">
        <v>416.22800000000001</v>
      </c>
      <c r="BN27">
        <v>1.73373</v>
      </c>
      <c r="BO27">
        <v>412.05500000000001</v>
      </c>
      <c r="BP27">
        <v>10.0276</v>
      </c>
      <c r="BQ27">
        <v>1.1758200000000001</v>
      </c>
      <c r="BR27">
        <v>1.0024900000000001</v>
      </c>
      <c r="BS27">
        <v>9.2988700000000009</v>
      </c>
      <c r="BT27">
        <v>6.9526700000000003</v>
      </c>
      <c r="BU27">
        <v>374.78500000000003</v>
      </c>
      <c r="BV27">
        <v>0.89999499999999999</v>
      </c>
      <c r="BW27">
        <v>0.100005</v>
      </c>
      <c r="BX27">
        <v>0</v>
      </c>
      <c r="BY27">
        <v>2.2446000000000002</v>
      </c>
      <c r="BZ27">
        <v>0</v>
      </c>
      <c r="CA27">
        <v>3290.83</v>
      </c>
      <c r="CB27">
        <v>2893.11</v>
      </c>
      <c r="CC27">
        <v>36.75</v>
      </c>
      <c r="CD27">
        <v>40.561999999999998</v>
      </c>
      <c r="CE27">
        <v>39.561999999999998</v>
      </c>
      <c r="CF27">
        <v>38.625</v>
      </c>
      <c r="CG27">
        <v>36.75</v>
      </c>
      <c r="CH27">
        <v>337.3</v>
      </c>
      <c r="CI27">
        <v>37.479999999999997</v>
      </c>
      <c r="CJ27">
        <v>0</v>
      </c>
      <c r="CK27">
        <v>1689891634.5</v>
      </c>
      <c r="CL27">
        <v>0</v>
      </c>
      <c r="CM27">
        <v>1689891041</v>
      </c>
      <c r="CN27" t="s">
        <v>353</v>
      </c>
      <c r="CO27">
        <v>1689891041</v>
      </c>
      <c r="CP27">
        <v>1689891034</v>
      </c>
      <c r="CQ27">
        <v>43</v>
      </c>
      <c r="CR27">
        <v>-4.4999999999999998E-2</v>
      </c>
      <c r="CS27">
        <v>3.0000000000000001E-3</v>
      </c>
      <c r="CT27">
        <v>-4.4580000000000002</v>
      </c>
      <c r="CU27">
        <v>-0.25600000000000001</v>
      </c>
      <c r="CV27">
        <v>414</v>
      </c>
      <c r="CW27">
        <v>10</v>
      </c>
      <c r="CX27">
        <v>0.19</v>
      </c>
      <c r="CY27">
        <v>7.0000000000000007E-2</v>
      </c>
      <c r="CZ27">
        <v>11.322121935184301</v>
      </c>
      <c r="DA27">
        <v>0.40644232660628099</v>
      </c>
      <c r="DB27">
        <v>5.8413116621186999E-2</v>
      </c>
      <c r="DC27">
        <v>1</v>
      </c>
      <c r="DD27">
        <v>412.06369999999998</v>
      </c>
      <c r="DE27">
        <v>0.18126315789459699</v>
      </c>
      <c r="DF27">
        <v>4.7484839685951602E-2</v>
      </c>
      <c r="DG27">
        <v>-1</v>
      </c>
      <c r="DH27">
        <v>375.03623809523799</v>
      </c>
      <c r="DI27">
        <v>0.20390236474234399</v>
      </c>
      <c r="DJ27">
        <v>0.144272858141689</v>
      </c>
      <c r="DK27">
        <v>1</v>
      </c>
      <c r="DL27">
        <v>2</v>
      </c>
      <c r="DM27">
        <v>2</v>
      </c>
      <c r="DN27" t="s">
        <v>354</v>
      </c>
      <c r="DO27">
        <v>3.2413799999999999</v>
      </c>
      <c r="DP27">
        <v>2.84016</v>
      </c>
      <c r="DQ27">
        <v>9.8036399999999996E-2</v>
      </c>
      <c r="DR27">
        <v>9.8948499999999995E-2</v>
      </c>
      <c r="DS27">
        <v>7.3850399999999997E-2</v>
      </c>
      <c r="DT27">
        <v>6.3489799999999999E-2</v>
      </c>
      <c r="DU27">
        <v>26460.1</v>
      </c>
      <c r="DV27">
        <v>27845.599999999999</v>
      </c>
      <c r="DW27">
        <v>27441.200000000001</v>
      </c>
      <c r="DX27">
        <v>28990</v>
      </c>
      <c r="DY27">
        <v>33510.199999999997</v>
      </c>
      <c r="DZ27">
        <v>36149.9</v>
      </c>
      <c r="EA27">
        <v>36693.4</v>
      </c>
      <c r="EB27">
        <v>39286.5</v>
      </c>
      <c r="EC27">
        <v>2.3266300000000002</v>
      </c>
      <c r="ED27">
        <v>1.7818000000000001</v>
      </c>
      <c r="EE27">
        <v>5.9671700000000001E-2</v>
      </c>
      <c r="EF27">
        <v>0</v>
      </c>
      <c r="EG27">
        <v>16.9651</v>
      </c>
      <c r="EH27">
        <v>999.9</v>
      </c>
      <c r="EI27">
        <v>48.076999999999998</v>
      </c>
      <c r="EJ27">
        <v>21.067</v>
      </c>
      <c r="EK27">
        <v>12.0526</v>
      </c>
      <c r="EL27">
        <v>62.013399999999997</v>
      </c>
      <c r="EM27">
        <v>36.013599999999997</v>
      </c>
      <c r="EN27">
        <v>1</v>
      </c>
      <c r="EO27">
        <v>-0.530277</v>
      </c>
      <c r="EP27">
        <v>0.189583</v>
      </c>
      <c r="EQ27">
        <v>19.9755</v>
      </c>
      <c r="ER27">
        <v>5.2183400000000004</v>
      </c>
      <c r="ES27">
        <v>11.9201</v>
      </c>
      <c r="ET27">
        <v>4.9557000000000002</v>
      </c>
      <c r="EU27">
        <v>3.29738</v>
      </c>
      <c r="EV27">
        <v>75.099999999999994</v>
      </c>
      <c r="EW27">
        <v>9999</v>
      </c>
      <c r="EX27">
        <v>5189.1000000000004</v>
      </c>
      <c r="EY27">
        <v>144.4</v>
      </c>
      <c r="EZ27">
        <v>1.85989</v>
      </c>
      <c r="FA27">
        <v>1.8590100000000001</v>
      </c>
      <c r="FB27">
        <v>1.86493</v>
      </c>
      <c r="FC27">
        <v>1.8690500000000001</v>
      </c>
      <c r="FD27">
        <v>1.86368</v>
      </c>
      <c r="FE27">
        <v>1.8637999999999999</v>
      </c>
      <c r="FF27">
        <v>1.86371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-4.4580000000000002</v>
      </c>
      <c r="FV27">
        <v>-0.25619999999999998</v>
      </c>
      <c r="FW27">
        <v>-4.4582000000000299</v>
      </c>
      <c r="FX27">
        <v>0</v>
      </c>
      <c r="FY27">
        <v>0</v>
      </c>
      <c r="FZ27">
        <v>0</v>
      </c>
      <c r="GA27">
        <v>-0.25627454545454698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9.6999999999999993</v>
      </c>
      <c r="GJ27">
        <v>9.8000000000000007</v>
      </c>
      <c r="GK27">
        <v>1.0510299999999999</v>
      </c>
      <c r="GL27">
        <v>2.5354000000000001</v>
      </c>
      <c r="GM27">
        <v>1.4489700000000001</v>
      </c>
      <c r="GN27">
        <v>2.3315399999999999</v>
      </c>
      <c r="GO27">
        <v>1.5466299999999999</v>
      </c>
      <c r="GP27">
        <v>2.4011200000000001</v>
      </c>
      <c r="GQ27">
        <v>23.981999999999999</v>
      </c>
      <c r="GR27">
        <v>13.6942</v>
      </c>
      <c r="GS27">
        <v>18</v>
      </c>
      <c r="GT27">
        <v>620.83500000000004</v>
      </c>
      <c r="GU27">
        <v>394.07400000000001</v>
      </c>
      <c r="GV27">
        <v>16.7301</v>
      </c>
      <c r="GW27">
        <v>20.274799999999999</v>
      </c>
      <c r="GX27">
        <v>29.9999</v>
      </c>
      <c r="GY27">
        <v>20.339300000000001</v>
      </c>
      <c r="GZ27">
        <v>20.338999999999999</v>
      </c>
      <c r="HA27">
        <v>21.0425</v>
      </c>
      <c r="HB27">
        <v>20</v>
      </c>
      <c r="HC27">
        <v>-30</v>
      </c>
      <c r="HD27">
        <v>16.755800000000001</v>
      </c>
      <c r="HE27">
        <v>412.19499999999999</v>
      </c>
      <c r="HF27">
        <v>0</v>
      </c>
      <c r="HG27">
        <v>101.08199999999999</v>
      </c>
      <c r="HH27">
        <v>95.520899999999997</v>
      </c>
    </row>
    <row r="28" spans="1:216" x14ac:dyDescent="0.2">
      <c r="A28">
        <v>10</v>
      </c>
      <c r="B28">
        <v>1689891685.0999999</v>
      </c>
      <c r="C28">
        <v>549.09999990463302</v>
      </c>
      <c r="D28" t="s">
        <v>374</v>
      </c>
      <c r="E28" t="s">
        <v>375</v>
      </c>
      <c r="F28" t="s">
        <v>348</v>
      </c>
      <c r="G28" t="s">
        <v>396</v>
      </c>
      <c r="H28" t="s">
        <v>349</v>
      </c>
      <c r="I28" t="s">
        <v>350</v>
      </c>
      <c r="J28" t="s">
        <v>351</v>
      </c>
      <c r="K28" t="s">
        <v>352</v>
      </c>
      <c r="L28">
        <v>1689891685.0999999</v>
      </c>
      <c r="M28">
        <f t="shared" si="0"/>
        <v>1.8516185453883972E-3</v>
      </c>
      <c r="N28">
        <f t="shared" si="1"/>
        <v>1.8516185453883971</v>
      </c>
      <c r="O28">
        <f t="shared" si="2"/>
        <v>9.6190669866745004</v>
      </c>
      <c r="P28">
        <f t="shared" si="3"/>
        <v>400.03199999999998</v>
      </c>
      <c r="Q28">
        <f t="shared" si="4"/>
        <v>319.30146192919756</v>
      </c>
      <c r="R28">
        <f t="shared" si="5"/>
        <v>31.952994926583216</v>
      </c>
      <c r="S28">
        <f t="shared" si="6"/>
        <v>40.031825689872001</v>
      </c>
      <c r="T28">
        <f t="shared" si="7"/>
        <v>0.21061181572573381</v>
      </c>
      <c r="U28">
        <f t="shared" si="8"/>
        <v>3.007574810124769</v>
      </c>
      <c r="V28">
        <f t="shared" si="9"/>
        <v>0.20274792690835544</v>
      </c>
      <c r="W28">
        <f t="shared" si="10"/>
        <v>0.12739952961625967</v>
      </c>
      <c r="X28">
        <f t="shared" si="11"/>
        <v>41.349037845284379</v>
      </c>
      <c r="Y28">
        <f t="shared" si="12"/>
        <v>18.493897925747387</v>
      </c>
      <c r="Z28">
        <f t="shared" si="13"/>
        <v>18.0275</v>
      </c>
      <c r="AA28">
        <f t="shared" si="14"/>
        <v>2.0748622082422048</v>
      </c>
      <c r="AB28">
        <f t="shared" si="15"/>
        <v>54.236243150503483</v>
      </c>
      <c r="AC28">
        <f t="shared" si="16"/>
        <v>1.1757907765957498</v>
      </c>
      <c r="AD28">
        <f t="shared" si="17"/>
        <v>2.1679060132040777</v>
      </c>
      <c r="AE28">
        <f t="shared" si="18"/>
        <v>0.89907143164645498</v>
      </c>
      <c r="AF28">
        <f t="shared" si="19"/>
        <v>-81.656377851628321</v>
      </c>
      <c r="AG28">
        <f t="shared" si="20"/>
        <v>113.43620346514724</v>
      </c>
      <c r="AH28">
        <f t="shared" si="21"/>
        <v>7.4578599213953014</v>
      </c>
      <c r="AI28">
        <f t="shared" si="22"/>
        <v>80.586723380198606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54465.540649138675</v>
      </c>
      <c r="AO28">
        <f t="shared" si="26"/>
        <v>250.017</v>
      </c>
      <c r="AP28">
        <f t="shared" si="27"/>
        <v>210.76367100791936</v>
      </c>
      <c r="AQ28">
        <f t="shared" si="28"/>
        <v>0.8429973602111831</v>
      </c>
      <c r="AR28">
        <f t="shared" si="29"/>
        <v>0.16538490520758339</v>
      </c>
      <c r="AS28">
        <v>1689891685.0999999</v>
      </c>
      <c r="AT28">
        <v>400.03199999999998</v>
      </c>
      <c r="AU28">
        <v>409.71600000000001</v>
      </c>
      <c r="AV28">
        <v>11.749499999999999</v>
      </c>
      <c r="AW28">
        <v>10.039</v>
      </c>
      <c r="AX28">
        <v>404.49099999999999</v>
      </c>
      <c r="AY28">
        <v>12.005800000000001</v>
      </c>
      <c r="AZ28">
        <v>600.04100000000005</v>
      </c>
      <c r="BA28">
        <v>99.971699999999998</v>
      </c>
      <c r="BB28">
        <v>9.9858500000000003E-2</v>
      </c>
      <c r="BC28">
        <v>18.7271</v>
      </c>
      <c r="BD28">
        <v>18.0275</v>
      </c>
      <c r="BE28">
        <v>999.9</v>
      </c>
      <c r="BF28">
        <v>0</v>
      </c>
      <c r="BG28">
        <v>0</v>
      </c>
      <c r="BH28">
        <v>10020</v>
      </c>
      <c r="BI28">
        <v>0</v>
      </c>
      <c r="BJ28">
        <v>7.3866800000000001</v>
      </c>
      <c r="BK28">
        <v>-9.6837499999999999</v>
      </c>
      <c r="BL28">
        <v>404.78800000000001</v>
      </c>
      <c r="BM28">
        <v>413.87099999999998</v>
      </c>
      <c r="BN28">
        <v>1.7104999999999999</v>
      </c>
      <c r="BO28">
        <v>409.71600000000001</v>
      </c>
      <c r="BP28">
        <v>10.039</v>
      </c>
      <c r="BQ28">
        <v>1.17462</v>
      </c>
      <c r="BR28">
        <v>1.00362</v>
      </c>
      <c r="BS28">
        <v>9.2836999999999996</v>
      </c>
      <c r="BT28">
        <v>6.9690000000000003</v>
      </c>
      <c r="BU28">
        <v>250.017</v>
      </c>
      <c r="BV28">
        <v>0.90008500000000002</v>
      </c>
      <c r="BW28">
        <v>9.9914900000000001E-2</v>
      </c>
      <c r="BX28">
        <v>0</v>
      </c>
      <c r="BY28">
        <v>2.4266000000000001</v>
      </c>
      <c r="BZ28">
        <v>0</v>
      </c>
      <c r="CA28">
        <v>2212.89</v>
      </c>
      <c r="CB28">
        <v>1930.03</v>
      </c>
      <c r="CC28">
        <v>36.186999999999998</v>
      </c>
      <c r="CD28">
        <v>40.311999999999998</v>
      </c>
      <c r="CE28">
        <v>39.125</v>
      </c>
      <c r="CF28">
        <v>38.375</v>
      </c>
      <c r="CG28">
        <v>36.311999999999998</v>
      </c>
      <c r="CH28">
        <v>225.04</v>
      </c>
      <c r="CI28">
        <v>24.98</v>
      </c>
      <c r="CJ28">
        <v>0</v>
      </c>
      <c r="CK28">
        <v>1689891695.7</v>
      </c>
      <c r="CL28">
        <v>0</v>
      </c>
      <c r="CM28">
        <v>1689891041</v>
      </c>
      <c r="CN28" t="s">
        <v>353</v>
      </c>
      <c r="CO28">
        <v>1689891041</v>
      </c>
      <c r="CP28">
        <v>1689891034</v>
      </c>
      <c r="CQ28">
        <v>43</v>
      </c>
      <c r="CR28">
        <v>-4.4999999999999998E-2</v>
      </c>
      <c r="CS28">
        <v>3.0000000000000001E-3</v>
      </c>
      <c r="CT28">
        <v>-4.4580000000000002</v>
      </c>
      <c r="CU28">
        <v>-0.25600000000000001</v>
      </c>
      <c r="CV28">
        <v>414</v>
      </c>
      <c r="CW28">
        <v>10</v>
      </c>
      <c r="CX28">
        <v>0.19</v>
      </c>
      <c r="CY28">
        <v>7.0000000000000007E-2</v>
      </c>
      <c r="CZ28">
        <v>8.8176267360581306</v>
      </c>
      <c r="DA28">
        <v>1.31687622460591</v>
      </c>
      <c r="DB28">
        <v>0.133766386666929</v>
      </c>
      <c r="DC28">
        <v>1</v>
      </c>
      <c r="DD28">
        <v>409.635285714286</v>
      </c>
      <c r="DE28">
        <v>0.286285714285962</v>
      </c>
      <c r="DF28">
        <v>5.9669041871170399E-2</v>
      </c>
      <c r="DG28">
        <v>-1</v>
      </c>
      <c r="DH28">
        <v>250.01138095238099</v>
      </c>
      <c r="DI28">
        <v>-5.7785813616803898E-2</v>
      </c>
      <c r="DJ28">
        <v>1.1606550656444101E-2</v>
      </c>
      <c r="DK28">
        <v>1</v>
      </c>
      <c r="DL28">
        <v>2</v>
      </c>
      <c r="DM28">
        <v>2</v>
      </c>
      <c r="DN28" t="s">
        <v>354</v>
      </c>
      <c r="DO28">
        <v>3.2414399999999999</v>
      </c>
      <c r="DP28">
        <v>2.84023</v>
      </c>
      <c r="DQ28">
        <v>9.8059400000000005E-2</v>
      </c>
      <c r="DR28">
        <v>9.8528099999999993E-2</v>
      </c>
      <c r="DS28">
        <v>7.3799699999999996E-2</v>
      </c>
      <c r="DT28">
        <v>6.3547400000000004E-2</v>
      </c>
      <c r="DU28">
        <v>26461</v>
      </c>
      <c r="DV28">
        <v>27859.4</v>
      </c>
      <c r="DW28">
        <v>27442.7</v>
      </c>
      <c r="DX28">
        <v>28990.7</v>
      </c>
      <c r="DY28">
        <v>33513.800000000003</v>
      </c>
      <c r="DZ28">
        <v>36148.6</v>
      </c>
      <c r="EA28">
        <v>36695.300000000003</v>
      </c>
      <c r="EB28">
        <v>39287.5</v>
      </c>
      <c r="EC28">
        <v>2.3265199999999999</v>
      </c>
      <c r="ED28">
        <v>1.7823</v>
      </c>
      <c r="EE28">
        <v>5.8397699999999997E-2</v>
      </c>
      <c r="EF28">
        <v>0</v>
      </c>
      <c r="EG28">
        <v>17.057400000000001</v>
      </c>
      <c r="EH28">
        <v>999.9</v>
      </c>
      <c r="EI28">
        <v>48.076999999999998</v>
      </c>
      <c r="EJ28">
        <v>21.077000000000002</v>
      </c>
      <c r="EK28">
        <v>12.0594</v>
      </c>
      <c r="EL28">
        <v>61.883400000000002</v>
      </c>
      <c r="EM28">
        <v>35.877400000000002</v>
      </c>
      <c r="EN28">
        <v>1</v>
      </c>
      <c r="EO28">
        <v>-0.53000999999999998</v>
      </c>
      <c r="EP28">
        <v>1.58405</v>
      </c>
      <c r="EQ28">
        <v>19.9251</v>
      </c>
      <c r="ER28">
        <v>5.2196899999999999</v>
      </c>
      <c r="ES28">
        <v>11.9201</v>
      </c>
      <c r="ET28">
        <v>4.9554499999999999</v>
      </c>
      <c r="EU28">
        <v>3.2976999999999999</v>
      </c>
      <c r="EV28">
        <v>75.2</v>
      </c>
      <c r="EW28">
        <v>9999</v>
      </c>
      <c r="EX28">
        <v>5190.3</v>
      </c>
      <c r="EY28">
        <v>144.4</v>
      </c>
      <c r="EZ28">
        <v>1.85991</v>
      </c>
      <c r="FA28">
        <v>1.8590500000000001</v>
      </c>
      <c r="FB28">
        <v>1.86493</v>
      </c>
      <c r="FC28">
        <v>1.8690500000000001</v>
      </c>
      <c r="FD28">
        <v>1.8636900000000001</v>
      </c>
      <c r="FE28">
        <v>1.8637699999999999</v>
      </c>
      <c r="FF28">
        <v>1.86371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-4.4589999999999996</v>
      </c>
      <c r="FV28">
        <v>-0.25629999999999997</v>
      </c>
      <c r="FW28">
        <v>-4.4582000000000299</v>
      </c>
      <c r="FX28">
        <v>0</v>
      </c>
      <c r="FY28">
        <v>0</v>
      </c>
      <c r="FZ28">
        <v>0</v>
      </c>
      <c r="GA28">
        <v>-0.25627454545454698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10.7</v>
      </c>
      <c r="GJ28">
        <v>10.9</v>
      </c>
      <c r="GK28">
        <v>1.0461400000000001</v>
      </c>
      <c r="GL28">
        <v>2.5329600000000001</v>
      </c>
      <c r="GM28">
        <v>1.4477500000000001</v>
      </c>
      <c r="GN28">
        <v>2.3315399999999999</v>
      </c>
      <c r="GO28">
        <v>1.5466299999999999</v>
      </c>
      <c r="GP28">
        <v>2.4328599999999998</v>
      </c>
      <c r="GQ28">
        <v>23.981999999999999</v>
      </c>
      <c r="GR28">
        <v>13.685499999999999</v>
      </c>
      <c r="GS28">
        <v>18</v>
      </c>
      <c r="GT28">
        <v>620.46299999999997</v>
      </c>
      <c r="GU28">
        <v>394.16300000000001</v>
      </c>
      <c r="GV28">
        <v>16.6737</v>
      </c>
      <c r="GW28">
        <v>20.2501</v>
      </c>
      <c r="GX28">
        <v>30.001000000000001</v>
      </c>
      <c r="GY28">
        <v>20.3141</v>
      </c>
      <c r="GZ28">
        <v>20.313500000000001</v>
      </c>
      <c r="HA28">
        <v>20.9451</v>
      </c>
      <c r="HB28">
        <v>20</v>
      </c>
      <c r="HC28">
        <v>-30</v>
      </c>
      <c r="HD28">
        <v>16.608899999999998</v>
      </c>
      <c r="HE28">
        <v>409.584</v>
      </c>
      <c r="HF28">
        <v>0</v>
      </c>
      <c r="HG28">
        <v>101.087</v>
      </c>
      <c r="HH28">
        <v>95.523300000000006</v>
      </c>
    </row>
    <row r="29" spans="1:216" x14ac:dyDescent="0.2">
      <c r="A29">
        <v>11</v>
      </c>
      <c r="B29">
        <v>1689891746.0999999</v>
      </c>
      <c r="C29">
        <v>610.09999990463302</v>
      </c>
      <c r="D29" t="s">
        <v>376</v>
      </c>
      <c r="E29" t="s">
        <v>377</v>
      </c>
      <c r="F29" t="s">
        <v>348</v>
      </c>
      <c r="G29" t="s">
        <v>396</v>
      </c>
      <c r="H29" t="s">
        <v>349</v>
      </c>
      <c r="I29" t="s">
        <v>350</v>
      </c>
      <c r="J29" t="s">
        <v>351</v>
      </c>
      <c r="K29" t="s">
        <v>352</v>
      </c>
      <c r="L29">
        <v>1689891746.0999999</v>
      </c>
      <c r="M29">
        <f t="shared" si="0"/>
        <v>1.8061261399521923E-3</v>
      </c>
      <c r="N29">
        <f t="shared" si="1"/>
        <v>1.8061261399521924</v>
      </c>
      <c r="O29">
        <f t="shared" si="2"/>
        <v>7.5514657342710274</v>
      </c>
      <c r="P29">
        <f t="shared" si="3"/>
        <v>399.99799999999999</v>
      </c>
      <c r="Q29">
        <f t="shared" si="4"/>
        <v>334.21322938567857</v>
      </c>
      <c r="R29">
        <f t="shared" si="5"/>
        <v>33.444775349300308</v>
      </c>
      <c r="S29">
        <f t="shared" si="6"/>
        <v>40.027868659656001</v>
      </c>
      <c r="T29">
        <f t="shared" si="7"/>
        <v>0.2062916015410507</v>
      </c>
      <c r="U29">
        <f t="shared" si="8"/>
        <v>3.0083527429324959</v>
      </c>
      <c r="V29">
        <f t="shared" si="9"/>
        <v>0.19874267725025105</v>
      </c>
      <c r="W29">
        <f t="shared" si="10"/>
        <v>0.12486939916915463</v>
      </c>
      <c r="X29">
        <f t="shared" si="11"/>
        <v>29.780437552282567</v>
      </c>
      <c r="Y29">
        <f t="shared" si="12"/>
        <v>18.416139670137447</v>
      </c>
      <c r="Z29">
        <f t="shared" si="13"/>
        <v>17.9697</v>
      </c>
      <c r="AA29">
        <f t="shared" si="14"/>
        <v>2.0673341236775906</v>
      </c>
      <c r="AB29">
        <f t="shared" si="15"/>
        <v>54.167178514850015</v>
      </c>
      <c r="AC29">
        <f t="shared" si="16"/>
        <v>1.1726422895303998</v>
      </c>
      <c r="AD29">
        <f t="shared" si="17"/>
        <v>2.1648576161464979</v>
      </c>
      <c r="AE29">
        <f t="shared" si="18"/>
        <v>0.89469183414719078</v>
      </c>
      <c r="AF29">
        <f t="shared" si="19"/>
        <v>-79.650162771891686</v>
      </c>
      <c r="AG29">
        <f t="shared" si="20"/>
        <v>119.19072148027016</v>
      </c>
      <c r="AH29">
        <f t="shared" si="21"/>
        <v>7.830927292533052</v>
      </c>
      <c r="AI29">
        <f t="shared" si="22"/>
        <v>77.151923553194081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54491.906860781535</v>
      </c>
      <c r="AO29">
        <f t="shared" si="26"/>
        <v>180.06399999999999</v>
      </c>
      <c r="AP29">
        <f t="shared" si="27"/>
        <v>151.79377199600131</v>
      </c>
      <c r="AQ29">
        <f t="shared" si="28"/>
        <v>0.84299900033322217</v>
      </c>
      <c r="AR29">
        <f t="shared" si="29"/>
        <v>0.16538807064311895</v>
      </c>
      <c r="AS29">
        <v>1689891746.0999999</v>
      </c>
      <c r="AT29">
        <v>399.99799999999999</v>
      </c>
      <c r="AU29">
        <v>407.733</v>
      </c>
      <c r="AV29">
        <v>11.7182</v>
      </c>
      <c r="AW29">
        <v>10.0495</v>
      </c>
      <c r="AX29">
        <v>404.45699999999999</v>
      </c>
      <c r="AY29">
        <v>11.974500000000001</v>
      </c>
      <c r="AZ29">
        <v>599.97900000000004</v>
      </c>
      <c r="BA29">
        <v>99.970299999999995</v>
      </c>
      <c r="BB29">
        <v>9.9872000000000002E-2</v>
      </c>
      <c r="BC29">
        <v>18.704599999999999</v>
      </c>
      <c r="BD29">
        <v>17.9697</v>
      </c>
      <c r="BE29">
        <v>999.9</v>
      </c>
      <c r="BF29">
        <v>0</v>
      </c>
      <c r="BG29">
        <v>0</v>
      </c>
      <c r="BH29">
        <v>10024.4</v>
      </c>
      <c r="BI29">
        <v>0</v>
      </c>
      <c r="BJ29">
        <v>7.0173399999999999</v>
      </c>
      <c r="BK29">
        <v>-7.7347999999999999</v>
      </c>
      <c r="BL29">
        <v>404.74099999999999</v>
      </c>
      <c r="BM29">
        <v>411.87200000000001</v>
      </c>
      <c r="BN29">
        <v>1.66875</v>
      </c>
      <c r="BO29">
        <v>407.733</v>
      </c>
      <c r="BP29">
        <v>10.0495</v>
      </c>
      <c r="BQ29">
        <v>1.1714800000000001</v>
      </c>
      <c r="BR29">
        <v>1.00465</v>
      </c>
      <c r="BS29">
        <v>9.2439099999999996</v>
      </c>
      <c r="BT29">
        <v>6.984</v>
      </c>
      <c r="BU29">
        <v>180.06399999999999</v>
      </c>
      <c r="BV29">
        <v>0.90001299999999995</v>
      </c>
      <c r="BW29">
        <v>9.9987099999999995E-2</v>
      </c>
      <c r="BX29">
        <v>0</v>
      </c>
      <c r="BY29">
        <v>2.1695000000000002</v>
      </c>
      <c r="BZ29">
        <v>0</v>
      </c>
      <c r="CA29">
        <v>1582.37</v>
      </c>
      <c r="CB29">
        <v>1389.99</v>
      </c>
      <c r="CC29">
        <v>35.625</v>
      </c>
      <c r="CD29">
        <v>40</v>
      </c>
      <c r="CE29">
        <v>38.686999999999998</v>
      </c>
      <c r="CF29">
        <v>38.125</v>
      </c>
      <c r="CG29">
        <v>35.875</v>
      </c>
      <c r="CH29">
        <v>162.06</v>
      </c>
      <c r="CI29">
        <v>18</v>
      </c>
      <c r="CJ29">
        <v>0</v>
      </c>
      <c r="CK29">
        <v>1689891756.3</v>
      </c>
      <c r="CL29">
        <v>0</v>
      </c>
      <c r="CM29">
        <v>1689891041</v>
      </c>
      <c r="CN29" t="s">
        <v>353</v>
      </c>
      <c r="CO29">
        <v>1689891041</v>
      </c>
      <c r="CP29">
        <v>1689891034</v>
      </c>
      <c r="CQ29">
        <v>43</v>
      </c>
      <c r="CR29">
        <v>-4.4999999999999998E-2</v>
      </c>
      <c r="CS29">
        <v>3.0000000000000001E-3</v>
      </c>
      <c r="CT29">
        <v>-4.4580000000000002</v>
      </c>
      <c r="CU29">
        <v>-0.25600000000000001</v>
      </c>
      <c r="CV29">
        <v>414</v>
      </c>
      <c r="CW29">
        <v>10</v>
      </c>
      <c r="CX29">
        <v>0.19</v>
      </c>
      <c r="CY29">
        <v>7.0000000000000007E-2</v>
      </c>
      <c r="CZ29">
        <v>6.86730236005564</v>
      </c>
      <c r="DA29">
        <v>1.1121639938574299</v>
      </c>
      <c r="DB29">
        <v>0.11664918650976901</v>
      </c>
      <c r="DC29">
        <v>1</v>
      </c>
      <c r="DD29">
        <v>407.67439999999999</v>
      </c>
      <c r="DE29">
        <v>0.27067669173014403</v>
      </c>
      <c r="DF29">
        <v>3.68787201513281E-2</v>
      </c>
      <c r="DG29">
        <v>-1</v>
      </c>
      <c r="DH29">
        <v>180.01159999999999</v>
      </c>
      <c r="DI29">
        <v>-0.22710429117119099</v>
      </c>
      <c r="DJ29">
        <v>0.123475665618777</v>
      </c>
      <c r="DK29">
        <v>1</v>
      </c>
      <c r="DL29">
        <v>2</v>
      </c>
      <c r="DM29">
        <v>2</v>
      </c>
      <c r="DN29" t="s">
        <v>354</v>
      </c>
      <c r="DO29">
        <v>3.24133</v>
      </c>
      <c r="DP29">
        <v>2.8402799999999999</v>
      </c>
      <c r="DQ29">
        <v>9.8058900000000004E-2</v>
      </c>
      <c r="DR29">
        <v>9.8172400000000007E-2</v>
      </c>
      <c r="DS29">
        <v>7.3660199999999995E-2</v>
      </c>
      <c r="DT29">
        <v>6.3601199999999997E-2</v>
      </c>
      <c r="DU29">
        <v>26463.4</v>
      </c>
      <c r="DV29">
        <v>27873.200000000001</v>
      </c>
      <c r="DW29">
        <v>27445.1</v>
      </c>
      <c r="DX29">
        <v>28993.5</v>
      </c>
      <c r="DY29">
        <v>33521.800000000003</v>
      </c>
      <c r="DZ29">
        <v>36150.5</v>
      </c>
      <c r="EA29">
        <v>36698.5</v>
      </c>
      <c r="EB29">
        <v>39291.9</v>
      </c>
      <c r="EC29">
        <v>2.3269700000000002</v>
      </c>
      <c r="ED29">
        <v>1.7826500000000001</v>
      </c>
      <c r="EE29">
        <v>5.2496800000000003E-2</v>
      </c>
      <c r="EF29">
        <v>0</v>
      </c>
      <c r="EG29">
        <v>17.0977</v>
      </c>
      <c r="EH29">
        <v>999.9</v>
      </c>
      <c r="EI29">
        <v>48.064999999999998</v>
      </c>
      <c r="EJ29">
        <v>21.097000000000001</v>
      </c>
      <c r="EK29">
        <v>12.071400000000001</v>
      </c>
      <c r="EL29">
        <v>61.543399999999998</v>
      </c>
      <c r="EM29">
        <v>36.061700000000002</v>
      </c>
      <c r="EN29">
        <v>1</v>
      </c>
      <c r="EO29">
        <v>-0.53422999999999998</v>
      </c>
      <c r="EP29">
        <v>0.179649</v>
      </c>
      <c r="EQ29">
        <v>19.977900000000002</v>
      </c>
      <c r="ER29">
        <v>5.2175900000000004</v>
      </c>
      <c r="ES29">
        <v>11.9201</v>
      </c>
      <c r="ET29">
        <v>4.9557500000000001</v>
      </c>
      <c r="EU29">
        <v>3.2977500000000002</v>
      </c>
      <c r="EV29">
        <v>75.2</v>
      </c>
      <c r="EW29">
        <v>9999</v>
      </c>
      <c r="EX29">
        <v>5191.8</v>
      </c>
      <c r="EY29">
        <v>144.4</v>
      </c>
      <c r="EZ29">
        <v>1.8599300000000001</v>
      </c>
      <c r="FA29">
        <v>1.8590800000000001</v>
      </c>
      <c r="FB29">
        <v>1.8649500000000001</v>
      </c>
      <c r="FC29">
        <v>1.8690500000000001</v>
      </c>
      <c r="FD29">
        <v>1.8636999999999999</v>
      </c>
      <c r="FE29">
        <v>1.86378</v>
      </c>
      <c r="FF29">
        <v>1.86371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-4.4589999999999996</v>
      </c>
      <c r="FV29">
        <v>-0.25629999999999997</v>
      </c>
      <c r="FW29">
        <v>-4.4582000000000299</v>
      </c>
      <c r="FX29">
        <v>0</v>
      </c>
      <c r="FY29">
        <v>0</v>
      </c>
      <c r="FZ29">
        <v>0</v>
      </c>
      <c r="GA29">
        <v>-0.25627454545454698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11.8</v>
      </c>
      <c r="GJ29">
        <v>11.9</v>
      </c>
      <c r="GK29">
        <v>1.0424800000000001</v>
      </c>
      <c r="GL29">
        <v>2.5341800000000001</v>
      </c>
      <c r="GM29">
        <v>1.4489700000000001</v>
      </c>
      <c r="GN29">
        <v>2.3315399999999999</v>
      </c>
      <c r="GO29">
        <v>1.5466299999999999</v>
      </c>
      <c r="GP29">
        <v>2.4194300000000002</v>
      </c>
      <c r="GQ29">
        <v>24.002300000000002</v>
      </c>
      <c r="GR29">
        <v>13.685499999999999</v>
      </c>
      <c r="GS29">
        <v>18</v>
      </c>
      <c r="GT29">
        <v>620.41800000000001</v>
      </c>
      <c r="GU29">
        <v>394.13099999999997</v>
      </c>
      <c r="GV29">
        <v>16.936199999999999</v>
      </c>
      <c r="GW29">
        <v>20.222000000000001</v>
      </c>
      <c r="GX29">
        <v>29.9998</v>
      </c>
      <c r="GY29">
        <v>20.2851</v>
      </c>
      <c r="GZ29">
        <v>20.284199999999998</v>
      </c>
      <c r="HA29">
        <v>20.867799999999999</v>
      </c>
      <c r="HB29">
        <v>20</v>
      </c>
      <c r="HC29">
        <v>-30</v>
      </c>
      <c r="HD29">
        <v>16.944600000000001</v>
      </c>
      <c r="HE29">
        <v>407.84100000000001</v>
      </c>
      <c r="HF29">
        <v>0</v>
      </c>
      <c r="HG29">
        <v>101.096</v>
      </c>
      <c r="HH29">
        <v>95.533500000000004</v>
      </c>
    </row>
    <row r="30" spans="1:216" x14ac:dyDescent="0.2">
      <c r="A30">
        <v>12</v>
      </c>
      <c r="B30">
        <v>1689891807.0999999</v>
      </c>
      <c r="C30">
        <v>671.09999990463302</v>
      </c>
      <c r="D30" t="s">
        <v>378</v>
      </c>
      <c r="E30" t="s">
        <v>379</v>
      </c>
      <c r="F30" t="s">
        <v>348</v>
      </c>
      <c r="G30" t="s">
        <v>396</v>
      </c>
      <c r="H30" t="s">
        <v>349</v>
      </c>
      <c r="I30" t="s">
        <v>350</v>
      </c>
      <c r="J30" t="s">
        <v>351</v>
      </c>
      <c r="K30" t="s">
        <v>352</v>
      </c>
      <c r="L30">
        <v>1689891807.0999999</v>
      </c>
      <c r="M30">
        <f t="shared" si="0"/>
        <v>1.7534821090880069E-3</v>
      </c>
      <c r="N30">
        <f t="shared" si="1"/>
        <v>1.7534821090880068</v>
      </c>
      <c r="O30">
        <f t="shared" si="2"/>
        <v>5.3719571042218579</v>
      </c>
      <c r="P30">
        <f t="shared" si="3"/>
        <v>399.99099999999999</v>
      </c>
      <c r="Q30">
        <f t="shared" si="4"/>
        <v>349.68068831002819</v>
      </c>
      <c r="R30">
        <f t="shared" si="5"/>
        <v>34.992840106058495</v>
      </c>
      <c r="S30">
        <f t="shared" si="6"/>
        <v>40.027435242442706</v>
      </c>
      <c r="T30">
        <f t="shared" si="7"/>
        <v>0.19773391366849732</v>
      </c>
      <c r="U30">
        <f t="shared" si="8"/>
        <v>3.004253989758026</v>
      </c>
      <c r="V30">
        <f t="shared" si="9"/>
        <v>0.19077784467688763</v>
      </c>
      <c r="W30">
        <f t="shared" si="10"/>
        <v>0.11984074135629658</v>
      </c>
      <c r="X30">
        <f t="shared" si="11"/>
        <v>20.699261326120652</v>
      </c>
      <c r="Y30">
        <f t="shared" si="12"/>
        <v>18.425131340894225</v>
      </c>
      <c r="Z30">
        <f t="shared" si="13"/>
        <v>18.015999999999998</v>
      </c>
      <c r="AA30">
        <f t="shared" si="14"/>
        <v>2.0733624926870191</v>
      </c>
      <c r="AB30">
        <f t="shared" si="15"/>
        <v>53.811792003466138</v>
      </c>
      <c r="AC30">
        <f t="shared" si="16"/>
        <v>1.1684871668410202</v>
      </c>
      <c r="AD30">
        <f t="shared" si="17"/>
        <v>2.1714332924756627</v>
      </c>
      <c r="AE30">
        <f t="shared" si="18"/>
        <v>0.90487532584599895</v>
      </c>
      <c r="AF30">
        <f t="shared" si="19"/>
        <v>-77.328561010781101</v>
      </c>
      <c r="AG30">
        <f t="shared" si="20"/>
        <v>119.38465292174003</v>
      </c>
      <c r="AH30">
        <f t="shared" si="21"/>
        <v>7.8582043600698244</v>
      </c>
      <c r="AI30">
        <f t="shared" si="22"/>
        <v>70.613557597149395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54365.972454247996</v>
      </c>
      <c r="AO30">
        <f t="shared" si="26"/>
        <v>125.15600000000001</v>
      </c>
      <c r="AP30">
        <f t="shared" si="27"/>
        <v>105.50635799280863</v>
      </c>
      <c r="AQ30">
        <f t="shared" si="28"/>
        <v>0.84299880143827399</v>
      </c>
      <c r="AR30">
        <f t="shared" si="29"/>
        <v>0.16538768677586893</v>
      </c>
      <c r="AS30">
        <v>1689891807.0999999</v>
      </c>
      <c r="AT30">
        <v>399.99099999999999</v>
      </c>
      <c r="AU30">
        <v>405.66899999999998</v>
      </c>
      <c r="AV30">
        <v>11.676600000000001</v>
      </c>
      <c r="AW30">
        <v>10.0564</v>
      </c>
      <c r="AX30">
        <v>404.44900000000001</v>
      </c>
      <c r="AY30">
        <v>11.9329</v>
      </c>
      <c r="AZ30">
        <v>599.95299999999997</v>
      </c>
      <c r="BA30">
        <v>99.971000000000004</v>
      </c>
      <c r="BB30">
        <v>9.9839700000000003E-2</v>
      </c>
      <c r="BC30">
        <v>18.7531</v>
      </c>
      <c r="BD30">
        <v>18.015999999999998</v>
      </c>
      <c r="BE30">
        <v>999.9</v>
      </c>
      <c r="BF30">
        <v>0</v>
      </c>
      <c r="BG30">
        <v>0</v>
      </c>
      <c r="BH30">
        <v>10001.9</v>
      </c>
      <c r="BI30">
        <v>0</v>
      </c>
      <c r="BJ30">
        <v>6.8991600000000002</v>
      </c>
      <c r="BK30">
        <v>-5.6780400000000002</v>
      </c>
      <c r="BL30">
        <v>404.71699999999998</v>
      </c>
      <c r="BM30">
        <v>409.79</v>
      </c>
      <c r="BN30">
        <v>1.6202300000000001</v>
      </c>
      <c r="BO30">
        <v>405.66899999999998</v>
      </c>
      <c r="BP30">
        <v>10.0564</v>
      </c>
      <c r="BQ30">
        <v>1.16733</v>
      </c>
      <c r="BR30">
        <v>1.00535</v>
      </c>
      <c r="BS30">
        <v>9.1912500000000001</v>
      </c>
      <c r="BT30">
        <v>6.9941399999999998</v>
      </c>
      <c r="BU30">
        <v>125.15600000000001</v>
      </c>
      <c r="BV30">
        <v>0.90002099999999996</v>
      </c>
      <c r="BW30">
        <v>9.9978800000000007E-2</v>
      </c>
      <c r="BX30">
        <v>0</v>
      </c>
      <c r="BY30">
        <v>2.1204999999999998</v>
      </c>
      <c r="BZ30">
        <v>0</v>
      </c>
      <c r="CA30">
        <v>1094.2</v>
      </c>
      <c r="CB30">
        <v>966.13499999999999</v>
      </c>
      <c r="CC30">
        <v>35.125</v>
      </c>
      <c r="CD30">
        <v>39.686999999999998</v>
      </c>
      <c r="CE30">
        <v>38.186999999999998</v>
      </c>
      <c r="CF30">
        <v>37.875</v>
      </c>
      <c r="CG30">
        <v>35.436999999999998</v>
      </c>
      <c r="CH30">
        <v>112.64</v>
      </c>
      <c r="CI30">
        <v>12.51</v>
      </c>
      <c r="CJ30">
        <v>0</v>
      </c>
      <c r="CK30">
        <v>1689891817.5</v>
      </c>
      <c r="CL30">
        <v>0</v>
      </c>
      <c r="CM30">
        <v>1689891041</v>
      </c>
      <c r="CN30" t="s">
        <v>353</v>
      </c>
      <c r="CO30">
        <v>1689891041</v>
      </c>
      <c r="CP30">
        <v>1689891034</v>
      </c>
      <c r="CQ30">
        <v>43</v>
      </c>
      <c r="CR30">
        <v>-4.4999999999999998E-2</v>
      </c>
      <c r="CS30">
        <v>3.0000000000000001E-3</v>
      </c>
      <c r="CT30">
        <v>-4.4580000000000002</v>
      </c>
      <c r="CU30">
        <v>-0.25600000000000001</v>
      </c>
      <c r="CV30">
        <v>414</v>
      </c>
      <c r="CW30">
        <v>10</v>
      </c>
      <c r="CX30">
        <v>0.19</v>
      </c>
      <c r="CY30">
        <v>7.0000000000000007E-2</v>
      </c>
      <c r="CZ30">
        <v>4.8689055610611298</v>
      </c>
      <c r="DA30">
        <v>0.60374984321394498</v>
      </c>
      <c r="DB30">
        <v>6.5992012321187302E-2</v>
      </c>
      <c r="DC30">
        <v>1</v>
      </c>
      <c r="DD30">
        <v>405.71204999999998</v>
      </c>
      <c r="DE30">
        <v>-0.18545864661689701</v>
      </c>
      <c r="DF30">
        <v>3.1428450486780501E-2</v>
      </c>
      <c r="DG30">
        <v>-1</v>
      </c>
      <c r="DH30">
        <v>124.98275</v>
      </c>
      <c r="DI30">
        <v>-2.49922937340992E-2</v>
      </c>
      <c r="DJ30">
        <v>0.169658738354379</v>
      </c>
      <c r="DK30">
        <v>1</v>
      </c>
      <c r="DL30">
        <v>2</v>
      </c>
      <c r="DM30">
        <v>2</v>
      </c>
      <c r="DN30" t="s">
        <v>354</v>
      </c>
      <c r="DO30">
        <v>3.2412999999999998</v>
      </c>
      <c r="DP30">
        <v>2.8400400000000001</v>
      </c>
      <c r="DQ30">
        <v>9.8065600000000003E-2</v>
      </c>
      <c r="DR30">
        <v>9.7803100000000004E-2</v>
      </c>
      <c r="DS30">
        <v>7.3474899999999996E-2</v>
      </c>
      <c r="DT30">
        <v>6.3639500000000002E-2</v>
      </c>
      <c r="DU30">
        <v>26463.599999999999</v>
      </c>
      <c r="DV30">
        <v>27886.6</v>
      </c>
      <c r="DW30">
        <v>27445.4</v>
      </c>
      <c r="DX30">
        <v>28995.5</v>
      </c>
      <c r="DY30">
        <v>33529.1</v>
      </c>
      <c r="DZ30">
        <v>36151.199999999997</v>
      </c>
      <c r="EA30">
        <v>36699.1</v>
      </c>
      <c r="EB30">
        <v>39294.300000000003</v>
      </c>
      <c r="EC30">
        <v>2.32687</v>
      </c>
      <c r="ED30">
        <v>1.78312</v>
      </c>
      <c r="EE30">
        <v>5.1692099999999998E-2</v>
      </c>
      <c r="EF30">
        <v>0</v>
      </c>
      <c r="EG30">
        <v>17.157399999999999</v>
      </c>
      <c r="EH30">
        <v>999.9</v>
      </c>
      <c r="EI30">
        <v>48.076999999999998</v>
      </c>
      <c r="EJ30">
        <v>21.097000000000001</v>
      </c>
      <c r="EK30">
        <v>12.075900000000001</v>
      </c>
      <c r="EL30">
        <v>62.133400000000002</v>
      </c>
      <c r="EM30">
        <v>36.037700000000001</v>
      </c>
      <c r="EN30">
        <v>1</v>
      </c>
      <c r="EO30">
        <v>-0.53584600000000004</v>
      </c>
      <c r="EP30">
        <v>0.87956699999999999</v>
      </c>
      <c r="EQ30">
        <v>19.961400000000001</v>
      </c>
      <c r="ER30">
        <v>5.22133</v>
      </c>
      <c r="ES30">
        <v>11.9201</v>
      </c>
      <c r="ET30">
        <v>4.9555499999999997</v>
      </c>
      <c r="EU30">
        <v>3.2975500000000002</v>
      </c>
      <c r="EV30">
        <v>75.2</v>
      </c>
      <c r="EW30">
        <v>9999</v>
      </c>
      <c r="EX30">
        <v>5193</v>
      </c>
      <c r="EY30">
        <v>144.4</v>
      </c>
      <c r="EZ30">
        <v>1.85995</v>
      </c>
      <c r="FA30">
        <v>1.85904</v>
      </c>
      <c r="FB30">
        <v>1.86494</v>
      </c>
      <c r="FC30">
        <v>1.8690500000000001</v>
      </c>
      <c r="FD30">
        <v>1.86371</v>
      </c>
      <c r="FE30">
        <v>1.86374</v>
      </c>
      <c r="FF30">
        <v>1.86371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-4.4580000000000002</v>
      </c>
      <c r="FV30">
        <v>-0.25629999999999997</v>
      </c>
      <c r="FW30">
        <v>-4.4582000000000299</v>
      </c>
      <c r="FX30">
        <v>0</v>
      </c>
      <c r="FY30">
        <v>0</v>
      </c>
      <c r="FZ30">
        <v>0</v>
      </c>
      <c r="GA30">
        <v>-0.25627454545454698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12.8</v>
      </c>
      <c r="GJ30">
        <v>12.9</v>
      </c>
      <c r="GK30">
        <v>1.0376000000000001</v>
      </c>
      <c r="GL30">
        <v>2.5305200000000001</v>
      </c>
      <c r="GM30">
        <v>1.4477500000000001</v>
      </c>
      <c r="GN30">
        <v>2.3315399999999999</v>
      </c>
      <c r="GO30">
        <v>1.5466299999999999</v>
      </c>
      <c r="GP30">
        <v>2.4035600000000001</v>
      </c>
      <c r="GQ30">
        <v>24.002300000000002</v>
      </c>
      <c r="GR30">
        <v>13.667999999999999</v>
      </c>
      <c r="GS30">
        <v>18</v>
      </c>
      <c r="GT30">
        <v>619.98599999999999</v>
      </c>
      <c r="GU30">
        <v>394.17</v>
      </c>
      <c r="GV30">
        <v>16.844000000000001</v>
      </c>
      <c r="GW30">
        <v>20.193200000000001</v>
      </c>
      <c r="GX30">
        <v>30</v>
      </c>
      <c r="GY30">
        <v>20.254799999999999</v>
      </c>
      <c r="GZ30">
        <v>20.2544</v>
      </c>
      <c r="HA30">
        <v>20.7864</v>
      </c>
      <c r="HB30">
        <v>20</v>
      </c>
      <c r="HC30">
        <v>-30</v>
      </c>
      <c r="HD30">
        <v>16.845700000000001</v>
      </c>
      <c r="HE30">
        <v>405.79300000000001</v>
      </c>
      <c r="HF30">
        <v>0</v>
      </c>
      <c r="HG30">
        <v>101.098</v>
      </c>
      <c r="HH30">
        <v>95.539500000000004</v>
      </c>
    </row>
    <row r="31" spans="1:216" x14ac:dyDescent="0.2">
      <c r="A31">
        <v>13</v>
      </c>
      <c r="B31">
        <v>1689891868.0999999</v>
      </c>
      <c r="C31">
        <v>732.09999990463302</v>
      </c>
      <c r="D31" t="s">
        <v>380</v>
      </c>
      <c r="E31" t="s">
        <v>381</v>
      </c>
      <c r="F31" t="s">
        <v>348</v>
      </c>
      <c r="G31" t="s">
        <v>396</v>
      </c>
      <c r="H31" t="s">
        <v>349</v>
      </c>
      <c r="I31" t="s">
        <v>350</v>
      </c>
      <c r="J31" t="s">
        <v>351</v>
      </c>
      <c r="K31" t="s">
        <v>352</v>
      </c>
      <c r="L31">
        <v>1689891868.0999999</v>
      </c>
      <c r="M31">
        <f t="shared" si="0"/>
        <v>1.6826360042255643E-3</v>
      </c>
      <c r="N31">
        <f t="shared" si="1"/>
        <v>1.6826360042255644</v>
      </c>
      <c r="O31">
        <f t="shared" si="2"/>
        <v>4.3570090031060396</v>
      </c>
      <c r="P31">
        <f t="shared" si="3"/>
        <v>400.03699999999998</v>
      </c>
      <c r="Q31">
        <f t="shared" si="4"/>
        <v>356.5442946012214</v>
      </c>
      <c r="R31">
        <f t="shared" si="5"/>
        <v>35.679224620001591</v>
      </c>
      <c r="S31">
        <f t="shared" si="6"/>
        <v>40.031519773090992</v>
      </c>
      <c r="T31">
        <f t="shared" si="7"/>
        <v>0.18920226463156836</v>
      </c>
      <c r="U31">
        <f t="shared" si="8"/>
        <v>2.9983814411293563</v>
      </c>
      <c r="V31">
        <f t="shared" si="9"/>
        <v>0.18281105555352248</v>
      </c>
      <c r="W31">
        <f t="shared" si="10"/>
        <v>0.11481314902190631</v>
      </c>
      <c r="X31">
        <f t="shared" si="11"/>
        <v>16.543564495561775</v>
      </c>
      <c r="Y31">
        <f t="shared" si="12"/>
        <v>18.374335202674615</v>
      </c>
      <c r="Z31">
        <f t="shared" si="13"/>
        <v>17.981200000000001</v>
      </c>
      <c r="AA31">
        <f t="shared" si="14"/>
        <v>2.0688300137475459</v>
      </c>
      <c r="AB31">
        <f t="shared" si="15"/>
        <v>53.690613493342155</v>
      </c>
      <c r="AC31">
        <f t="shared" si="16"/>
        <v>1.1626379714369</v>
      </c>
      <c r="AD31">
        <f t="shared" si="17"/>
        <v>2.1654399080037923</v>
      </c>
      <c r="AE31">
        <f t="shared" si="18"/>
        <v>0.90619204231064598</v>
      </c>
      <c r="AF31">
        <f t="shared" si="19"/>
        <v>-74.204247786347381</v>
      </c>
      <c r="AG31">
        <f t="shared" si="20"/>
        <v>117.63178828295631</v>
      </c>
      <c r="AH31">
        <f t="shared" si="21"/>
        <v>7.754836302899756</v>
      </c>
      <c r="AI31">
        <f t="shared" si="22"/>
        <v>67.725941295070456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54206.831869375157</v>
      </c>
      <c r="AO31">
        <f t="shared" si="26"/>
        <v>100.036</v>
      </c>
      <c r="AP31">
        <f t="shared" si="27"/>
        <v>84.329628028788477</v>
      </c>
      <c r="AQ31">
        <f t="shared" si="28"/>
        <v>0.84299280287884837</v>
      </c>
      <c r="AR31">
        <f t="shared" si="29"/>
        <v>0.16537610955617751</v>
      </c>
      <c r="AS31">
        <v>1689891868.0999999</v>
      </c>
      <c r="AT31">
        <v>400.03699999999998</v>
      </c>
      <c r="AU31">
        <v>404.73899999999998</v>
      </c>
      <c r="AV31">
        <v>11.6183</v>
      </c>
      <c r="AW31">
        <v>10.063700000000001</v>
      </c>
      <c r="AX31">
        <v>404.495</v>
      </c>
      <c r="AY31">
        <v>11.874499999999999</v>
      </c>
      <c r="AZ31">
        <v>600.04200000000003</v>
      </c>
      <c r="BA31">
        <v>99.969200000000001</v>
      </c>
      <c r="BB31">
        <v>0.100343</v>
      </c>
      <c r="BC31">
        <v>18.7089</v>
      </c>
      <c r="BD31">
        <v>17.981200000000001</v>
      </c>
      <c r="BE31">
        <v>999.9</v>
      </c>
      <c r="BF31">
        <v>0</v>
      </c>
      <c r="BG31">
        <v>0</v>
      </c>
      <c r="BH31">
        <v>9970</v>
      </c>
      <c r="BI31">
        <v>0</v>
      </c>
      <c r="BJ31">
        <v>7.0468900000000003</v>
      </c>
      <c r="BK31">
        <v>-4.702</v>
      </c>
      <c r="BL31">
        <v>404.73899999999998</v>
      </c>
      <c r="BM31">
        <v>408.85300000000001</v>
      </c>
      <c r="BN31">
        <v>1.55454</v>
      </c>
      <c r="BO31">
        <v>404.73899999999998</v>
      </c>
      <c r="BP31">
        <v>10.063700000000001</v>
      </c>
      <c r="BQ31">
        <v>1.16147</v>
      </c>
      <c r="BR31">
        <v>1.00606</v>
      </c>
      <c r="BS31">
        <v>9.1166199999999993</v>
      </c>
      <c r="BT31">
        <v>7.0044599999999999</v>
      </c>
      <c r="BU31">
        <v>100.036</v>
      </c>
      <c r="BV31">
        <v>0.90025699999999997</v>
      </c>
      <c r="BW31">
        <v>9.9742800000000006E-2</v>
      </c>
      <c r="BX31">
        <v>0</v>
      </c>
      <c r="BY31">
        <v>2.4106999999999998</v>
      </c>
      <c r="BZ31">
        <v>0</v>
      </c>
      <c r="CA31">
        <v>874.24699999999996</v>
      </c>
      <c r="CB31">
        <v>772.27499999999998</v>
      </c>
      <c r="CC31">
        <v>34.625</v>
      </c>
      <c r="CD31">
        <v>39.375</v>
      </c>
      <c r="CE31">
        <v>37.75</v>
      </c>
      <c r="CF31">
        <v>37.561999999999998</v>
      </c>
      <c r="CG31">
        <v>35</v>
      </c>
      <c r="CH31">
        <v>90.06</v>
      </c>
      <c r="CI31">
        <v>9.98</v>
      </c>
      <c r="CJ31">
        <v>0</v>
      </c>
      <c r="CK31">
        <v>1689891878.7</v>
      </c>
      <c r="CL31">
        <v>0</v>
      </c>
      <c r="CM31">
        <v>1689891041</v>
      </c>
      <c r="CN31" t="s">
        <v>353</v>
      </c>
      <c r="CO31">
        <v>1689891041</v>
      </c>
      <c r="CP31">
        <v>1689891034</v>
      </c>
      <c r="CQ31">
        <v>43</v>
      </c>
      <c r="CR31">
        <v>-4.4999999999999998E-2</v>
      </c>
      <c r="CS31">
        <v>3.0000000000000001E-3</v>
      </c>
      <c r="CT31">
        <v>-4.4580000000000002</v>
      </c>
      <c r="CU31">
        <v>-0.25600000000000001</v>
      </c>
      <c r="CV31">
        <v>414</v>
      </c>
      <c r="CW31">
        <v>10</v>
      </c>
      <c r="CX31">
        <v>0.19</v>
      </c>
      <c r="CY31">
        <v>7.0000000000000007E-2</v>
      </c>
      <c r="CZ31">
        <v>4.05480715214581</v>
      </c>
      <c r="DA31">
        <v>7.4700834891885101E-2</v>
      </c>
      <c r="DB31">
        <v>3.9334963228588198E-2</v>
      </c>
      <c r="DC31">
        <v>1</v>
      </c>
      <c r="DD31">
        <v>404.76760000000002</v>
      </c>
      <c r="DE31">
        <v>-0.29278195488693398</v>
      </c>
      <c r="DF31">
        <v>5.6970518691689002E-2</v>
      </c>
      <c r="DG31">
        <v>-1</v>
      </c>
      <c r="DH31">
        <v>100.026723809524</v>
      </c>
      <c r="DI31">
        <v>0.30723622996161698</v>
      </c>
      <c r="DJ31">
        <v>0.101565113549138</v>
      </c>
      <c r="DK31">
        <v>1</v>
      </c>
      <c r="DL31">
        <v>2</v>
      </c>
      <c r="DM31">
        <v>2</v>
      </c>
      <c r="DN31" t="s">
        <v>354</v>
      </c>
      <c r="DO31">
        <v>3.24153</v>
      </c>
      <c r="DP31">
        <v>2.8402799999999999</v>
      </c>
      <c r="DQ31">
        <v>9.8080600000000004E-2</v>
      </c>
      <c r="DR31">
        <v>9.7640000000000005E-2</v>
      </c>
      <c r="DS31">
        <v>7.3210899999999995E-2</v>
      </c>
      <c r="DT31">
        <v>6.3679100000000002E-2</v>
      </c>
      <c r="DU31">
        <v>26465.5</v>
      </c>
      <c r="DV31">
        <v>27892.5</v>
      </c>
      <c r="DW31">
        <v>27447.7</v>
      </c>
      <c r="DX31">
        <v>28996.2</v>
      </c>
      <c r="DY31">
        <v>33541.699999999997</v>
      </c>
      <c r="DZ31">
        <v>36150.6</v>
      </c>
      <c r="EA31">
        <v>36702.300000000003</v>
      </c>
      <c r="EB31">
        <v>39295.4</v>
      </c>
      <c r="EC31">
        <v>2.32762</v>
      </c>
      <c r="ED31">
        <v>1.7833000000000001</v>
      </c>
      <c r="EE31">
        <v>4.8704400000000002E-2</v>
      </c>
      <c r="EF31">
        <v>0</v>
      </c>
      <c r="EG31">
        <v>17.1723</v>
      </c>
      <c r="EH31">
        <v>999.9</v>
      </c>
      <c r="EI31">
        <v>48.088999999999999</v>
      </c>
      <c r="EJ31">
        <v>21.117000000000001</v>
      </c>
      <c r="EK31">
        <v>12.092000000000001</v>
      </c>
      <c r="EL31">
        <v>61.6434</v>
      </c>
      <c r="EM31">
        <v>36.049700000000001</v>
      </c>
      <c r="EN31">
        <v>1</v>
      </c>
      <c r="EO31">
        <v>-0.53897600000000001</v>
      </c>
      <c r="EP31">
        <v>0.34454800000000002</v>
      </c>
      <c r="EQ31">
        <v>19.976199999999999</v>
      </c>
      <c r="ER31">
        <v>5.2174399999999999</v>
      </c>
      <c r="ES31">
        <v>11.9201</v>
      </c>
      <c r="ET31">
        <v>4.9554499999999999</v>
      </c>
      <c r="EU31">
        <v>3.29765</v>
      </c>
      <c r="EV31">
        <v>75.2</v>
      </c>
      <c r="EW31">
        <v>9999</v>
      </c>
      <c r="EX31">
        <v>5194.3999999999996</v>
      </c>
      <c r="EY31">
        <v>144.4</v>
      </c>
      <c r="EZ31">
        <v>1.8599300000000001</v>
      </c>
      <c r="FA31">
        <v>1.8590100000000001</v>
      </c>
      <c r="FB31">
        <v>1.8649500000000001</v>
      </c>
      <c r="FC31">
        <v>1.8690500000000001</v>
      </c>
      <c r="FD31">
        <v>1.86371</v>
      </c>
      <c r="FE31">
        <v>1.86374</v>
      </c>
      <c r="FF31">
        <v>1.86372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-4.4580000000000002</v>
      </c>
      <c r="FV31">
        <v>-0.25619999999999998</v>
      </c>
      <c r="FW31">
        <v>-4.4582000000000299</v>
      </c>
      <c r="FX31">
        <v>0</v>
      </c>
      <c r="FY31">
        <v>0</v>
      </c>
      <c r="FZ31">
        <v>0</v>
      </c>
      <c r="GA31">
        <v>-0.25627454545454698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13.8</v>
      </c>
      <c r="GJ31">
        <v>13.9</v>
      </c>
      <c r="GK31">
        <v>1.0363800000000001</v>
      </c>
      <c r="GL31">
        <v>2.5427200000000001</v>
      </c>
      <c r="GM31">
        <v>1.4489700000000001</v>
      </c>
      <c r="GN31">
        <v>2.3315399999999999</v>
      </c>
      <c r="GO31">
        <v>1.5466299999999999</v>
      </c>
      <c r="GP31">
        <v>2.32666</v>
      </c>
      <c r="GQ31">
        <v>24.022600000000001</v>
      </c>
      <c r="GR31">
        <v>13.6417</v>
      </c>
      <c r="GS31">
        <v>18</v>
      </c>
      <c r="GT31">
        <v>620.06600000000003</v>
      </c>
      <c r="GU31">
        <v>393.97699999999998</v>
      </c>
      <c r="GV31">
        <v>16.9285</v>
      </c>
      <c r="GW31">
        <v>20.1587</v>
      </c>
      <c r="GX31">
        <v>29.9998</v>
      </c>
      <c r="GY31">
        <v>20.2193</v>
      </c>
      <c r="GZ31">
        <v>20.2182</v>
      </c>
      <c r="HA31">
        <v>20.747699999999998</v>
      </c>
      <c r="HB31">
        <v>20</v>
      </c>
      <c r="HC31">
        <v>-30</v>
      </c>
      <c r="HD31">
        <v>16.943100000000001</v>
      </c>
      <c r="HE31">
        <v>404.77800000000002</v>
      </c>
      <c r="HF31">
        <v>0</v>
      </c>
      <c r="HG31">
        <v>101.10599999999999</v>
      </c>
      <c r="HH31">
        <v>95.542100000000005</v>
      </c>
    </row>
    <row r="32" spans="1:216" x14ac:dyDescent="0.2">
      <c r="A32">
        <v>14</v>
      </c>
      <c r="B32">
        <v>1689891929.0999999</v>
      </c>
      <c r="C32">
        <v>793.09999990463302</v>
      </c>
      <c r="D32" t="s">
        <v>382</v>
      </c>
      <c r="E32" t="s">
        <v>383</v>
      </c>
      <c r="F32" t="s">
        <v>348</v>
      </c>
      <c r="G32" t="s">
        <v>396</v>
      </c>
      <c r="H32" t="s">
        <v>349</v>
      </c>
      <c r="I32" t="s">
        <v>350</v>
      </c>
      <c r="J32" t="s">
        <v>351</v>
      </c>
      <c r="K32" t="s">
        <v>352</v>
      </c>
      <c r="L32">
        <v>1689891929.0999999</v>
      </c>
      <c r="M32">
        <f t="shared" si="0"/>
        <v>1.6066592798461678E-3</v>
      </c>
      <c r="N32">
        <f t="shared" si="1"/>
        <v>1.6066592798461679</v>
      </c>
      <c r="O32">
        <f t="shared" si="2"/>
        <v>3.095851146206789</v>
      </c>
      <c r="P32">
        <f t="shared" si="3"/>
        <v>400.08600000000001</v>
      </c>
      <c r="Q32">
        <f t="shared" si="4"/>
        <v>365.90416185385908</v>
      </c>
      <c r="R32">
        <f t="shared" si="5"/>
        <v>36.614925909763528</v>
      </c>
      <c r="S32">
        <f t="shared" si="6"/>
        <v>40.035399360624005</v>
      </c>
      <c r="T32">
        <f t="shared" si="7"/>
        <v>0.17862460363451052</v>
      </c>
      <c r="U32">
        <f t="shared" si="8"/>
        <v>3.0000522726016019</v>
      </c>
      <c r="V32">
        <f t="shared" si="9"/>
        <v>0.17291950868250985</v>
      </c>
      <c r="W32">
        <f t="shared" si="10"/>
        <v>0.10857209408243754</v>
      </c>
      <c r="X32">
        <f t="shared" si="11"/>
        <v>12.432622538432884</v>
      </c>
      <c r="Y32">
        <f t="shared" si="12"/>
        <v>18.366999720892945</v>
      </c>
      <c r="Z32">
        <f t="shared" si="13"/>
        <v>17.996200000000002</v>
      </c>
      <c r="AA32">
        <f t="shared" si="14"/>
        <v>2.0707826015773585</v>
      </c>
      <c r="AB32">
        <f t="shared" si="15"/>
        <v>53.395061999068048</v>
      </c>
      <c r="AC32">
        <f t="shared" si="16"/>
        <v>1.1560138259616002</v>
      </c>
      <c r="AD32">
        <f t="shared" si="17"/>
        <v>2.1650201023865785</v>
      </c>
      <c r="AE32">
        <f t="shared" si="18"/>
        <v>0.91476877561575831</v>
      </c>
      <c r="AF32">
        <f t="shared" si="19"/>
        <v>-70.853674241215998</v>
      </c>
      <c r="AG32">
        <f t="shared" si="20"/>
        <v>114.76986533830478</v>
      </c>
      <c r="AH32">
        <f t="shared" si="21"/>
        <v>7.5624138662956932</v>
      </c>
      <c r="AI32">
        <f t="shared" si="22"/>
        <v>63.911227501817365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54254.942093015808</v>
      </c>
      <c r="AO32">
        <f t="shared" si="26"/>
        <v>75.174000000000007</v>
      </c>
      <c r="AP32">
        <f t="shared" si="27"/>
        <v>63.371471988825327</v>
      </c>
      <c r="AQ32">
        <f t="shared" si="28"/>
        <v>0.84299720633231334</v>
      </c>
      <c r="AR32">
        <f t="shared" si="29"/>
        <v>0.16538460822136489</v>
      </c>
      <c r="AS32">
        <v>1689891929.0999999</v>
      </c>
      <c r="AT32">
        <v>400.08600000000001</v>
      </c>
      <c r="AU32">
        <v>403.58100000000002</v>
      </c>
      <c r="AV32">
        <v>11.5524</v>
      </c>
      <c r="AW32">
        <v>10.0678</v>
      </c>
      <c r="AX32">
        <v>404.54399999999998</v>
      </c>
      <c r="AY32">
        <v>11.8087</v>
      </c>
      <c r="AZ32">
        <v>600.00300000000004</v>
      </c>
      <c r="BA32">
        <v>99.9666</v>
      </c>
      <c r="BB32">
        <v>0.100384</v>
      </c>
      <c r="BC32">
        <v>18.7058</v>
      </c>
      <c r="BD32">
        <v>17.996200000000002</v>
      </c>
      <c r="BE32">
        <v>999.9</v>
      </c>
      <c r="BF32">
        <v>0</v>
      </c>
      <c r="BG32">
        <v>0</v>
      </c>
      <c r="BH32">
        <v>9979.3799999999992</v>
      </c>
      <c r="BI32">
        <v>0</v>
      </c>
      <c r="BJ32">
        <v>7.0912100000000002</v>
      </c>
      <c r="BK32">
        <v>-3.4949300000000001</v>
      </c>
      <c r="BL32">
        <v>404.762</v>
      </c>
      <c r="BM32">
        <v>407.685</v>
      </c>
      <c r="BN32">
        <v>1.48461</v>
      </c>
      <c r="BO32">
        <v>403.58100000000002</v>
      </c>
      <c r="BP32">
        <v>10.0678</v>
      </c>
      <c r="BQ32">
        <v>1.1548499999999999</v>
      </c>
      <c r="BR32">
        <v>1.00644</v>
      </c>
      <c r="BS32">
        <v>9.0319400000000005</v>
      </c>
      <c r="BT32">
        <v>7.0099600000000004</v>
      </c>
      <c r="BU32">
        <v>75.174000000000007</v>
      </c>
      <c r="BV32">
        <v>0.90003200000000005</v>
      </c>
      <c r="BW32">
        <v>9.9967600000000004E-2</v>
      </c>
      <c r="BX32">
        <v>0</v>
      </c>
      <c r="BY32">
        <v>2.1345000000000001</v>
      </c>
      <c r="BZ32">
        <v>0</v>
      </c>
      <c r="CA32">
        <v>659.75</v>
      </c>
      <c r="CB32">
        <v>580.30399999999997</v>
      </c>
      <c r="CC32">
        <v>34.125</v>
      </c>
      <c r="CD32">
        <v>39</v>
      </c>
      <c r="CE32">
        <v>37.311999999999998</v>
      </c>
      <c r="CF32">
        <v>37.25</v>
      </c>
      <c r="CG32">
        <v>34.625</v>
      </c>
      <c r="CH32">
        <v>67.66</v>
      </c>
      <c r="CI32">
        <v>7.51</v>
      </c>
      <c r="CJ32">
        <v>0</v>
      </c>
      <c r="CK32">
        <v>1689891939.3</v>
      </c>
      <c r="CL32">
        <v>0</v>
      </c>
      <c r="CM32">
        <v>1689891041</v>
      </c>
      <c r="CN32" t="s">
        <v>353</v>
      </c>
      <c r="CO32">
        <v>1689891041</v>
      </c>
      <c r="CP32">
        <v>1689891034</v>
      </c>
      <c r="CQ32">
        <v>43</v>
      </c>
      <c r="CR32">
        <v>-4.4999999999999998E-2</v>
      </c>
      <c r="CS32">
        <v>3.0000000000000001E-3</v>
      </c>
      <c r="CT32">
        <v>-4.4580000000000002</v>
      </c>
      <c r="CU32">
        <v>-0.25600000000000001</v>
      </c>
      <c r="CV32">
        <v>414</v>
      </c>
      <c r="CW32">
        <v>10</v>
      </c>
      <c r="CX32">
        <v>0.19</v>
      </c>
      <c r="CY32">
        <v>7.0000000000000007E-2</v>
      </c>
      <c r="CZ32">
        <v>2.95386686172992</v>
      </c>
      <c r="DA32">
        <v>-5.7840454633002096E-3</v>
      </c>
      <c r="DB32">
        <v>1.9803777947846501E-2</v>
      </c>
      <c r="DC32">
        <v>1</v>
      </c>
      <c r="DD32">
        <v>403.66119047618997</v>
      </c>
      <c r="DE32">
        <v>-0.28729870129787699</v>
      </c>
      <c r="DF32">
        <v>3.3417444899072099E-2</v>
      </c>
      <c r="DG32">
        <v>-1</v>
      </c>
      <c r="DH32">
        <v>75.057744999999997</v>
      </c>
      <c r="DI32">
        <v>0.22490209887811599</v>
      </c>
      <c r="DJ32">
        <v>0.16021211400827401</v>
      </c>
      <c r="DK32">
        <v>1</v>
      </c>
      <c r="DL32">
        <v>2</v>
      </c>
      <c r="DM32">
        <v>2</v>
      </c>
      <c r="DN32" t="s">
        <v>354</v>
      </c>
      <c r="DO32">
        <v>3.2414900000000002</v>
      </c>
      <c r="DP32">
        <v>2.8403999999999998</v>
      </c>
      <c r="DQ32">
        <v>9.8097199999999996E-2</v>
      </c>
      <c r="DR32">
        <v>9.7435800000000003E-2</v>
      </c>
      <c r="DS32">
        <v>7.2912299999999999E-2</v>
      </c>
      <c r="DT32">
        <v>6.3703700000000002E-2</v>
      </c>
      <c r="DU32">
        <v>26467.599999999999</v>
      </c>
      <c r="DV32">
        <v>27901.7</v>
      </c>
      <c r="DW32">
        <v>27450.1</v>
      </c>
      <c r="DX32">
        <v>28999</v>
      </c>
      <c r="DY32">
        <v>33555.599999999999</v>
      </c>
      <c r="DZ32">
        <v>36153.4</v>
      </c>
      <c r="EA32">
        <v>36705.599999999999</v>
      </c>
      <c r="EB32">
        <v>39299.5</v>
      </c>
      <c r="EC32">
        <v>2.3278500000000002</v>
      </c>
      <c r="ED32">
        <v>1.7843</v>
      </c>
      <c r="EE32">
        <v>4.9307900000000002E-2</v>
      </c>
      <c r="EF32">
        <v>0</v>
      </c>
      <c r="EG32">
        <v>17.177299999999999</v>
      </c>
      <c r="EH32">
        <v>999.9</v>
      </c>
      <c r="EI32">
        <v>48.088999999999999</v>
      </c>
      <c r="EJ32">
        <v>21.117000000000001</v>
      </c>
      <c r="EK32">
        <v>12.093500000000001</v>
      </c>
      <c r="EL32">
        <v>61.933399999999999</v>
      </c>
      <c r="EM32">
        <v>35.9495</v>
      </c>
      <c r="EN32">
        <v>1</v>
      </c>
      <c r="EO32">
        <v>-0.54264699999999999</v>
      </c>
      <c r="EP32">
        <v>0.23361399999999999</v>
      </c>
      <c r="EQ32">
        <v>19.9785</v>
      </c>
      <c r="ER32">
        <v>5.2196899999999999</v>
      </c>
      <c r="ES32">
        <v>11.9201</v>
      </c>
      <c r="ET32">
        <v>4.95505</v>
      </c>
      <c r="EU32">
        <v>3.29765</v>
      </c>
      <c r="EV32">
        <v>75.2</v>
      </c>
      <c r="EW32">
        <v>9999</v>
      </c>
      <c r="EX32">
        <v>5195.6000000000004</v>
      </c>
      <c r="EY32">
        <v>144.4</v>
      </c>
      <c r="EZ32">
        <v>1.86</v>
      </c>
      <c r="FA32">
        <v>1.85904</v>
      </c>
      <c r="FB32">
        <v>1.86496</v>
      </c>
      <c r="FC32">
        <v>1.8690500000000001</v>
      </c>
      <c r="FD32">
        <v>1.86371</v>
      </c>
      <c r="FE32">
        <v>1.8637600000000001</v>
      </c>
      <c r="FF32">
        <v>1.86371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-4.4580000000000002</v>
      </c>
      <c r="FV32">
        <v>-0.25629999999999997</v>
      </c>
      <c r="FW32">
        <v>-4.4582000000000299</v>
      </c>
      <c r="FX32">
        <v>0</v>
      </c>
      <c r="FY32">
        <v>0</v>
      </c>
      <c r="FZ32">
        <v>0</v>
      </c>
      <c r="GA32">
        <v>-0.25627454545454698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14.8</v>
      </c>
      <c r="GJ32">
        <v>14.9</v>
      </c>
      <c r="GK32">
        <v>1.0339400000000001</v>
      </c>
      <c r="GL32">
        <v>2.5439500000000002</v>
      </c>
      <c r="GM32">
        <v>1.4489700000000001</v>
      </c>
      <c r="GN32">
        <v>2.3290999999999999</v>
      </c>
      <c r="GO32">
        <v>1.5466299999999999</v>
      </c>
      <c r="GP32">
        <v>2.3901400000000002</v>
      </c>
      <c r="GQ32">
        <v>24.022600000000001</v>
      </c>
      <c r="GR32">
        <v>13.632899999999999</v>
      </c>
      <c r="GS32">
        <v>18</v>
      </c>
      <c r="GT32">
        <v>619.71799999999996</v>
      </c>
      <c r="GU32">
        <v>394.22699999999998</v>
      </c>
      <c r="GV32">
        <v>17.099399999999999</v>
      </c>
      <c r="GW32">
        <v>20.117000000000001</v>
      </c>
      <c r="GX32">
        <v>29.9998</v>
      </c>
      <c r="GY32">
        <v>20.177900000000001</v>
      </c>
      <c r="GZ32">
        <v>20.176100000000002</v>
      </c>
      <c r="HA32">
        <v>20.700500000000002</v>
      </c>
      <c r="HB32">
        <v>20</v>
      </c>
      <c r="HC32">
        <v>-30</v>
      </c>
      <c r="HD32">
        <v>17.100200000000001</v>
      </c>
      <c r="HE32">
        <v>403.61200000000002</v>
      </c>
      <c r="HF32">
        <v>0</v>
      </c>
      <c r="HG32">
        <v>101.11499999999999</v>
      </c>
      <c r="HH32">
        <v>95.5518</v>
      </c>
    </row>
    <row r="33" spans="1:216" x14ac:dyDescent="0.2">
      <c r="A33">
        <v>15</v>
      </c>
      <c r="B33">
        <v>1689891990.0999999</v>
      </c>
      <c r="C33">
        <v>854.09999990463302</v>
      </c>
      <c r="D33" t="s">
        <v>384</v>
      </c>
      <c r="E33" t="s">
        <v>385</v>
      </c>
      <c r="F33" t="s">
        <v>348</v>
      </c>
      <c r="G33" t="s">
        <v>396</v>
      </c>
      <c r="H33" t="s">
        <v>349</v>
      </c>
      <c r="I33" t="s">
        <v>350</v>
      </c>
      <c r="J33" t="s">
        <v>351</v>
      </c>
      <c r="K33" t="s">
        <v>352</v>
      </c>
      <c r="L33">
        <v>1689891990.0999999</v>
      </c>
      <c r="M33">
        <f t="shared" si="0"/>
        <v>1.5243421786077978E-3</v>
      </c>
      <c r="N33">
        <f t="shared" si="1"/>
        <v>1.5243421786077977</v>
      </c>
      <c r="O33">
        <f t="shared" si="2"/>
        <v>2.4166926146372245</v>
      </c>
      <c r="P33">
        <f t="shared" si="3"/>
        <v>400.07299999999998</v>
      </c>
      <c r="Q33">
        <f t="shared" si="4"/>
        <v>370.7026663967269</v>
      </c>
      <c r="R33">
        <f t="shared" si="5"/>
        <v>37.094873660246506</v>
      </c>
      <c r="S33">
        <f t="shared" si="6"/>
        <v>40.033856605696201</v>
      </c>
      <c r="T33">
        <f t="shared" si="7"/>
        <v>0.16799572031486287</v>
      </c>
      <c r="U33">
        <f t="shared" si="8"/>
        <v>3.0078284587818973</v>
      </c>
      <c r="V33">
        <f t="shared" si="9"/>
        <v>0.16295168327338855</v>
      </c>
      <c r="W33">
        <f t="shared" si="10"/>
        <v>0.10228537355016551</v>
      </c>
      <c r="X33">
        <f t="shared" si="11"/>
        <v>9.8910994796187293</v>
      </c>
      <c r="Y33">
        <f t="shared" si="12"/>
        <v>18.345113447380108</v>
      </c>
      <c r="Z33">
        <f t="shared" si="13"/>
        <v>17.984200000000001</v>
      </c>
      <c r="AA33">
        <f t="shared" si="14"/>
        <v>2.0692204020583382</v>
      </c>
      <c r="AB33">
        <f t="shared" si="15"/>
        <v>53.130054127790473</v>
      </c>
      <c r="AC33">
        <f t="shared" si="16"/>
        <v>1.14819165714942</v>
      </c>
      <c r="AD33">
        <f t="shared" si="17"/>
        <v>2.1610963436772428</v>
      </c>
      <c r="AE33">
        <f t="shared" si="18"/>
        <v>0.92102874490891828</v>
      </c>
      <c r="AF33">
        <f t="shared" si="19"/>
        <v>-67.223490076603881</v>
      </c>
      <c r="AG33">
        <f t="shared" si="20"/>
        <v>112.31066395465766</v>
      </c>
      <c r="AH33">
        <f t="shared" si="21"/>
        <v>7.3796814347248967</v>
      </c>
      <c r="AI33">
        <f t="shared" si="22"/>
        <v>62.3579547923974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54482.055918586935</v>
      </c>
      <c r="AO33">
        <f t="shared" si="26"/>
        <v>59.801200000000001</v>
      </c>
      <c r="AP33">
        <f t="shared" si="27"/>
        <v>50.412711606020068</v>
      </c>
      <c r="AQ33">
        <f t="shared" si="28"/>
        <v>0.84300501672240802</v>
      </c>
      <c r="AR33">
        <f t="shared" si="29"/>
        <v>0.16539968227424748</v>
      </c>
      <c r="AS33">
        <v>1689891990.0999999</v>
      </c>
      <c r="AT33">
        <v>400.07299999999998</v>
      </c>
      <c r="AU33">
        <v>402.90199999999999</v>
      </c>
      <c r="AV33">
        <v>11.474299999999999</v>
      </c>
      <c r="AW33">
        <v>10.065799999999999</v>
      </c>
      <c r="AX33">
        <v>404.53100000000001</v>
      </c>
      <c r="AY33">
        <v>11.730600000000001</v>
      </c>
      <c r="AZ33">
        <v>600.06600000000003</v>
      </c>
      <c r="BA33">
        <v>99.9666</v>
      </c>
      <c r="BB33">
        <v>9.9779400000000004E-2</v>
      </c>
      <c r="BC33">
        <v>18.6768</v>
      </c>
      <c r="BD33">
        <v>17.984200000000001</v>
      </c>
      <c r="BE33">
        <v>999.9</v>
      </c>
      <c r="BF33">
        <v>0</v>
      </c>
      <c r="BG33">
        <v>0</v>
      </c>
      <c r="BH33">
        <v>10021.9</v>
      </c>
      <c r="BI33">
        <v>0</v>
      </c>
      <c r="BJ33">
        <v>7.22417</v>
      </c>
      <c r="BK33">
        <v>-2.82965</v>
      </c>
      <c r="BL33">
        <v>404.71600000000001</v>
      </c>
      <c r="BM33">
        <v>406.99900000000002</v>
      </c>
      <c r="BN33">
        <v>1.40852</v>
      </c>
      <c r="BO33">
        <v>402.90199999999999</v>
      </c>
      <c r="BP33">
        <v>10.065799999999999</v>
      </c>
      <c r="BQ33">
        <v>1.1470400000000001</v>
      </c>
      <c r="BR33">
        <v>1.00624</v>
      </c>
      <c r="BS33">
        <v>8.9314400000000003</v>
      </c>
      <c r="BT33">
        <v>7.0070300000000003</v>
      </c>
      <c r="BU33">
        <v>59.801200000000001</v>
      </c>
      <c r="BV33">
        <v>0.89983000000000002</v>
      </c>
      <c r="BW33">
        <v>0.10017</v>
      </c>
      <c r="BX33">
        <v>0</v>
      </c>
      <c r="BY33">
        <v>2.0552999999999999</v>
      </c>
      <c r="BZ33">
        <v>0</v>
      </c>
      <c r="CA33">
        <v>530.21500000000003</v>
      </c>
      <c r="CB33">
        <v>461.60899999999998</v>
      </c>
      <c r="CC33">
        <v>33.686999999999998</v>
      </c>
      <c r="CD33">
        <v>38.625</v>
      </c>
      <c r="CE33">
        <v>36.875</v>
      </c>
      <c r="CF33">
        <v>36.936999999999998</v>
      </c>
      <c r="CG33">
        <v>34.186999999999998</v>
      </c>
      <c r="CH33">
        <v>53.81</v>
      </c>
      <c r="CI33">
        <v>5.99</v>
      </c>
      <c r="CJ33">
        <v>0</v>
      </c>
      <c r="CK33">
        <v>1689892000.5</v>
      </c>
      <c r="CL33">
        <v>0</v>
      </c>
      <c r="CM33">
        <v>1689891041</v>
      </c>
      <c r="CN33" t="s">
        <v>353</v>
      </c>
      <c r="CO33">
        <v>1689891041</v>
      </c>
      <c r="CP33">
        <v>1689891034</v>
      </c>
      <c r="CQ33">
        <v>43</v>
      </c>
      <c r="CR33">
        <v>-4.4999999999999998E-2</v>
      </c>
      <c r="CS33">
        <v>3.0000000000000001E-3</v>
      </c>
      <c r="CT33">
        <v>-4.4580000000000002</v>
      </c>
      <c r="CU33">
        <v>-0.25600000000000001</v>
      </c>
      <c r="CV33">
        <v>414</v>
      </c>
      <c r="CW33">
        <v>10</v>
      </c>
      <c r="CX33">
        <v>0.19</v>
      </c>
      <c r="CY33">
        <v>7.0000000000000007E-2</v>
      </c>
      <c r="CZ33">
        <v>2.3107420810786001</v>
      </c>
      <c r="DA33">
        <v>-7.2362084989572806E-2</v>
      </c>
      <c r="DB33">
        <v>2.4200939864418899E-2</v>
      </c>
      <c r="DC33">
        <v>1</v>
      </c>
      <c r="DD33">
        <v>402.94925000000001</v>
      </c>
      <c r="DE33">
        <v>-8.9729323307843695E-2</v>
      </c>
      <c r="DF33">
        <v>1.9859191826451902E-2</v>
      </c>
      <c r="DG33">
        <v>-1</v>
      </c>
      <c r="DH33">
        <v>60.039495238095199</v>
      </c>
      <c r="DI33">
        <v>0.31494993585490699</v>
      </c>
      <c r="DJ33">
        <v>0.14438865037902601</v>
      </c>
      <c r="DK33">
        <v>1</v>
      </c>
      <c r="DL33">
        <v>2</v>
      </c>
      <c r="DM33">
        <v>2</v>
      </c>
      <c r="DN33" t="s">
        <v>354</v>
      </c>
      <c r="DO33">
        <v>3.2416700000000001</v>
      </c>
      <c r="DP33">
        <v>2.84016</v>
      </c>
      <c r="DQ33">
        <v>9.8105200000000004E-2</v>
      </c>
      <c r="DR33">
        <v>9.7322000000000006E-2</v>
      </c>
      <c r="DS33">
        <v>7.2558700000000004E-2</v>
      </c>
      <c r="DT33">
        <v>6.3701099999999997E-2</v>
      </c>
      <c r="DU33">
        <v>26469.8</v>
      </c>
      <c r="DV33">
        <v>27907.7</v>
      </c>
      <c r="DW33">
        <v>27452.5</v>
      </c>
      <c r="DX33">
        <v>29001.3</v>
      </c>
      <c r="DY33">
        <v>33571.699999999997</v>
      </c>
      <c r="DZ33">
        <v>36156.6</v>
      </c>
      <c r="EA33">
        <v>36709</v>
      </c>
      <c r="EB33">
        <v>39302.9</v>
      </c>
      <c r="EC33">
        <v>2.32822</v>
      </c>
      <c r="ED33">
        <v>1.7848999999999999</v>
      </c>
      <c r="EE33">
        <v>4.8242500000000001E-2</v>
      </c>
      <c r="EF33">
        <v>0</v>
      </c>
      <c r="EG33">
        <v>17.1829</v>
      </c>
      <c r="EH33">
        <v>999.9</v>
      </c>
      <c r="EI33">
        <v>48.064999999999998</v>
      </c>
      <c r="EJ33">
        <v>21.137</v>
      </c>
      <c r="EK33">
        <v>12.1022</v>
      </c>
      <c r="EL33">
        <v>61.443399999999997</v>
      </c>
      <c r="EM33">
        <v>35.801299999999998</v>
      </c>
      <c r="EN33">
        <v>1</v>
      </c>
      <c r="EO33">
        <v>-0.54576199999999997</v>
      </c>
      <c r="EP33">
        <v>0.27275100000000002</v>
      </c>
      <c r="EQ33">
        <v>19.977799999999998</v>
      </c>
      <c r="ER33">
        <v>5.2222299999999997</v>
      </c>
      <c r="ES33">
        <v>11.9201</v>
      </c>
      <c r="ET33">
        <v>4.9554999999999998</v>
      </c>
      <c r="EU33">
        <v>3.2974800000000002</v>
      </c>
      <c r="EV33">
        <v>75.2</v>
      </c>
      <c r="EW33">
        <v>9999</v>
      </c>
      <c r="EX33">
        <v>5197.1000000000004</v>
      </c>
      <c r="EY33">
        <v>144.4</v>
      </c>
      <c r="EZ33">
        <v>1.85999</v>
      </c>
      <c r="FA33">
        <v>1.8590599999999999</v>
      </c>
      <c r="FB33">
        <v>1.8649500000000001</v>
      </c>
      <c r="FC33">
        <v>1.8690500000000001</v>
      </c>
      <c r="FD33">
        <v>1.86371</v>
      </c>
      <c r="FE33">
        <v>1.8637900000000001</v>
      </c>
      <c r="FF33">
        <v>1.86374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-4.4580000000000002</v>
      </c>
      <c r="FV33">
        <v>-0.25629999999999997</v>
      </c>
      <c r="FW33">
        <v>-4.4582000000000299</v>
      </c>
      <c r="FX33">
        <v>0</v>
      </c>
      <c r="FY33">
        <v>0</v>
      </c>
      <c r="FZ33">
        <v>0</v>
      </c>
      <c r="GA33">
        <v>-0.25627454545454698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15.8</v>
      </c>
      <c r="GJ33">
        <v>15.9</v>
      </c>
      <c r="GK33">
        <v>1.03271</v>
      </c>
      <c r="GL33">
        <v>2.5341800000000001</v>
      </c>
      <c r="GM33">
        <v>1.4489700000000001</v>
      </c>
      <c r="GN33">
        <v>2.3290999999999999</v>
      </c>
      <c r="GO33">
        <v>1.5466299999999999</v>
      </c>
      <c r="GP33">
        <v>2.4133300000000002</v>
      </c>
      <c r="GQ33">
        <v>24.022600000000001</v>
      </c>
      <c r="GR33">
        <v>13.632899999999999</v>
      </c>
      <c r="GS33">
        <v>18</v>
      </c>
      <c r="GT33">
        <v>619.44100000000003</v>
      </c>
      <c r="GU33">
        <v>394.23099999999999</v>
      </c>
      <c r="GV33">
        <v>17.010899999999999</v>
      </c>
      <c r="GW33">
        <v>20.070699999999999</v>
      </c>
      <c r="GX33">
        <v>29.9999</v>
      </c>
      <c r="GY33">
        <v>20.133900000000001</v>
      </c>
      <c r="GZ33">
        <v>20.133099999999999</v>
      </c>
      <c r="HA33">
        <v>20.672599999999999</v>
      </c>
      <c r="HB33">
        <v>20</v>
      </c>
      <c r="HC33">
        <v>-30</v>
      </c>
      <c r="HD33">
        <v>17.017199999999999</v>
      </c>
      <c r="HE33">
        <v>402.87599999999998</v>
      </c>
      <c r="HF33">
        <v>0</v>
      </c>
      <c r="HG33">
        <v>101.125</v>
      </c>
      <c r="HH33">
        <v>95.559899999999999</v>
      </c>
    </row>
    <row r="34" spans="1:216" x14ac:dyDescent="0.2">
      <c r="A34">
        <v>16</v>
      </c>
      <c r="B34">
        <v>1689892051.0999999</v>
      </c>
      <c r="C34">
        <v>915.09999990463302</v>
      </c>
      <c r="D34" t="s">
        <v>386</v>
      </c>
      <c r="E34" t="s">
        <v>387</v>
      </c>
      <c r="F34" t="s">
        <v>348</v>
      </c>
      <c r="G34" t="s">
        <v>396</v>
      </c>
      <c r="H34" t="s">
        <v>349</v>
      </c>
      <c r="I34" t="s">
        <v>350</v>
      </c>
      <c r="J34" t="s">
        <v>351</v>
      </c>
      <c r="K34" t="s">
        <v>352</v>
      </c>
      <c r="L34">
        <v>1689892051.0999999</v>
      </c>
      <c r="M34">
        <f t="shared" si="0"/>
        <v>1.4484124233340781E-3</v>
      </c>
      <c r="N34">
        <f t="shared" si="1"/>
        <v>1.448412423334078</v>
      </c>
      <c r="O34">
        <f t="shared" si="2"/>
        <v>1.954015654145473</v>
      </c>
      <c r="P34">
        <f t="shared" si="3"/>
        <v>400.02</v>
      </c>
      <c r="Q34">
        <f t="shared" si="4"/>
        <v>373.89548740984395</v>
      </c>
      <c r="R34">
        <f t="shared" si="5"/>
        <v>37.413822036027035</v>
      </c>
      <c r="S34">
        <f t="shared" si="6"/>
        <v>40.027969298399995</v>
      </c>
      <c r="T34">
        <f t="shared" si="7"/>
        <v>0.15784618975617204</v>
      </c>
      <c r="U34">
        <f t="shared" si="8"/>
        <v>3.0008177251964483</v>
      </c>
      <c r="V34">
        <f t="shared" si="9"/>
        <v>0.15337439763999627</v>
      </c>
      <c r="W34">
        <f t="shared" si="10"/>
        <v>9.6250218975587151E-2</v>
      </c>
      <c r="X34">
        <f t="shared" si="11"/>
        <v>8.2193953756590865</v>
      </c>
      <c r="Y34">
        <f t="shared" si="12"/>
        <v>18.342106192484497</v>
      </c>
      <c r="Z34">
        <f t="shared" si="13"/>
        <v>18</v>
      </c>
      <c r="AA34">
        <f t="shared" si="14"/>
        <v>2.0712775137239858</v>
      </c>
      <c r="AB34">
        <f t="shared" si="15"/>
        <v>52.858718106231741</v>
      </c>
      <c r="AC34">
        <f t="shared" si="16"/>
        <v>1.1414705619159997</v>
      </c>
      <c r="AD34">
        <f t="shared" si="17"/>
        <v>2.1594745442406538</v>
      </c>
      <c r="AE34">
        <f t="shared" si="18"/>
        <v>0.92980695180798612</v>
      </c>
      <c r="AF34">
        <f t="shared" si="19"/>
        <v>-63.874987869032843</v>
      </c>
      <c r="AG34">
        <f t="shared" si="20"/>
        <v>107.55140064148574</v>
      </c>
      <c r="AH34">
        <f t="shared" si="21"/>
        <v>7.0836090978191004</v>
      </c>
      <c r="AI34">
        <f t="shared" si="22"/>
        <v>58.979417245931089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54284.337959774151</v>
      </c>
      <c r="AO34">
        <f t="shared" si="26"/>
        <v>49.689700000000002</v>
      </c>
      <c r="AP34">
        <f t="shared" si="27"/>
        <v>41.889047096196414</v>
      </c>
      <c r="AQ34">
        <f t="shared" si="28"/>
        <v>0.84301267860736562</v>
      </c>
      <c r="AR34">
        <f t="shared" si="29"/>
        <v>0.16541446971221574</v>
      </c>
      <c r="AS34">
        <v>1689892051.0999999</v>
      </c>
      <c r="AT34">
        <v>400.02</v>
      </c>
      <c r="AU34">
        <v>402.38799999999998</v>
      </c>
      <c r="AV34">
        <v>11.407299999999999</v>
      </c>
      <c r="AW34">
        <v>10.068899999999999</v>
      </c>
      <c r="AX34">
        <v>404.47800000000001</v>
      </c>
      <c r="AY34">
        <v>11.663500000000001</v>
      </c>
      <c r="AZ34">
        <v>600.08000000000004</v>
      </c>
      <c r="BA34">
        <v>99.964699999999993</v>
      </c>
      <c r="BB34">
        <v>0.10022</v>
      </c>
      <c r="BC34">
        <v>18.6648</v>
      </c>
      <c r="BD34">
        <v>18</v>
      </c>
      <c r="BE34">
        <v>999.9</v>
      </c>
      <c r="BF34">
        <v>0</v>
      </c>
      <c r="BG34">
        <v>0</v>
      </c>
      <c r="BH34">
        <v>9983.75</v>
      </c>
      <c r="BI34">
        <v>0</v>
      </c>
      <c r="BJ34">
        <v>7.6525999999999996</v>
      </c>
      <c r="BK34">
        <v>-2.3683200000000002</v>
      </c>
      <c r="BL34">
        <v>404.63499999999999</v>
      </c>
      <c r="BM34">
        <v>406.48099999999999</v>
      </c>
      <c r="BN34">
        <v>1.3384</v>
      </c>
      <c r="BO34">
        <v>402.38799999999998</v>
      </c>
      <c r="BP34">
        <v>10.068899999999999</v>
      </c>
      <c r="BQ34">
        <v>1.14032</v>
      </c>
      <c r="BR34">
        <v>1.0065299999999999</v>
      </c>
      <c r="BS34">
        <v>8.8444500000000001</v>
      </c>
      <c r="BT34">
        <v>7.0112500000000004</v>
      </c>
      <c r="BU34">
        <v>49.689700000000002</v>
      </c>
      <c r="BV34">
        <v>0.89949999999999997</v>
      </c>
      <c r="BW34">
        <v>0.10050000000000001</v>
      </c>
      <c r="BX34">
        <v>0</v>
      </c>
      <c r="BY34">
        <v>2.1261999999999999</v>
      </c>
      <c r="BZ34">
        <v>0</v>
      </c>
      <c r="CA34">
        <v>447.20100000000002</v>
      </c>
      <c r="CB34">
        <v>383.52300000000002</v>
      </c>
      <c r="CC34">
        <v>33.311999999999998</v>
      </c>
      <c r="CD34">
        <v>38.311999999999998</v>
      </c>
      <c r="CE34">
        <v>36.436999999999998</v>
      </c>
      <c r="CF34">
        <v>36.625</v>
      </c>
      <c r="CG34">
        <v>33.811999999999998</v>
      </c>
      <c r="CH34">
        <v>44.7</v>
      </c>
      <c r="CI34">
        <v>4.99</v>
      </c>
      <c r="CJ34">
        <v>0</v>
      </c>
      <c r="CK34">
        <v>1689892061.7</v>
      </c>
      <c r="CL34">
        <v>0</v>
      </c>
      <c r="CM34">
        <v>1689891041</v>
      </c>
      <c r="CN34" t="s">
        <v>353</v>
      </c>
      <c r="CO34">
        <v>1689891041</v>
      </c>
      <c r="CP34">
        <v>1689891034</v>
      </c>
      <c r="CQ34">
        <v>43</v>
      </c>
      <c r="CR34">
        <v>-4.4999999999999998E-2</v>
      </c>
      <c r="CS34">
        <v>3.0000000000000001E-3</v>
      </c>
      <c r="CT34">
        <v>-4.4580000000000002</v>
      </c>
      <c r="CU34">
        <v>-0.25600000000000001</v>
      </c>
      <c r="CV34">
        <v>414</v>
      </c>
      <c r="CW34">
        <v>10</v>
      </c>
      <c r="CX34">
        <v>0.19</v>
      </c>
      <c r="CY34">
        <v>7.0000000000000007E-2</v>
      </c>
      <c r="CZ34">
        <v>1.8394017047022899</v>
      </c>
      <c r="DA34">
        <v>0.100815416601991</v>
      </c>
      <c r="DB34">
        <v>4.28397553794179E-2</v>
      </c>
      <c r="DC34">
        <v>1</v>
      </c>
      <c r="DD34">
        <v>402.42119047619099</v>
      </c>
      <c r="DE34">
        <v>-9.1246753246433901E-2</v>
      </c>
      <c r="DF34">
        <v>2.41850387589789E-2</v>
      </c>
      <c r="DG34">
        <v>-1</v>
      </c>
      <c r="DH34">
        <v>50.0005047619048</v>
      </c>
      <c r="DI34">
        <v>8.5404149092471099E-2</v>
      </c>
      <c r="DJ34">
        <v>7.0670950967548593E-2</v>
      </c>
      <c r="DK34">
        <v>1</v>
      </c>
      <c r="DL34">
        <v>2</v>
      </c>
      <c r="DM34">
        <v>2</v>
      </c>
      <c r="DN34" t="s">
        <v>354</v>
      </c>
      <c r="DO34">
        <v>3.2417400000000001</v>
      </c>
      <c r="DP34">
        <v>2.8402699999999999</v>
      </c>
      <c r="DQ34">
        <v>9.8103800000000005E-2</v>
      </c>
      <c r="DR34">
        <v>9.7236400000000001E-2</v>
      </c>
      <c r="DS34">
        <v>7.2253999999999999E-2</v>
      </c>
      <c r="DT34">
        <v>6.3721700000000006E-2</v>
      </c>
      <c r="DU34">
        <v>26471.200000000001</v>
      </c>
      <c r="DV34">
        <v>27911.200000000001</v>
      </c>
      <c r="DW34">
        <v>27453.7</v>
      </c>
      <c r="DX34">
        <v>29002.1</v>
      </c>
      <c r="DY34">
        <v>33584.400000000001</v>
      </c>
      <c r="DZ34">
        <v>36156.6</v>
      </c>
      <c r="EA34">
        <v>36710.699999999997</v>
      </c>
      <c r="EB34">
        <v>39303.9</v>
      </c>
      <c r="EC34">
        <v>2.3288199999999999</v>
      </c>
      <c r="ED34">
        <v>1.78505</v>
      </c>
      <c r="EE34">
        <v>4.8823699999999998E-2</v>
      </c>
      <c r="EF34">
        <v>0</v>
      </c>
      <c r="EG34">
        <v>17.1891</v>
      </c>
      <c r="EH34">
        <v>999.9</v>
      </c>
      <c r="EI34">
        <v>48.064999999999998</v>
      </c>
      <c r="EJ34">
        <v>21.137</v>
      </c>
      <c r="EK34">
        <v>12.1035</v>
      </c>
      <c r="EL34">
        <v>62.0334</v>
      </c>
      <c r="EM34">
        <v>35.821300000000001</v>
      </c>
      <c r="EN34">
        <v>1</v>
      </c>
      <c r="EO34">
        <v>-0.54940800000000001</v>
      </c>
      <c r="EP34">
        <v>0.206315</v>
      </c>
      <c r="EQ34">
        <v>19.9803</v>
      </c>
      <c r="ER34">
        <v>5.2183400000000004</v>
      </c>
      <c r="ES34">
        <v>11.9201</v>
      </c>
      <c r="ET34">
        <v>4.9555999999999996</v>
      </c>
      <c r="EU34">
        <v>3.29752</v>
      </c>
      <c r="EV34">
        <v>75.3</v>
      </c>
      <c r="EW34">
        <v>9999</v>
      </c>
      <c r="EX34">
        <v>5198.5</v>
      </c>
      <c r="EY34">
        <v>144.4</v>
      </c>
      <c r="EZ34">
        <v>1.8599300000000001</v>
      </c>
      <c r="FA34">
        <v>1.8590199999999999</v>
      </c>
      <c r="FB34">
        <v>1.8649500000000001</v>
      </c>
      <c r="FC34">
        <v>1.8690599999999999</v>
      </c>
      <c r="FD34">
        <v>1.86371</v>
      </c>
      <c r="FE34">
        <v>1.8637600000000001</v>
      </c>
      <c r="FF34">
        <v>1.8637900000000001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-4.4580000000000002</v>
      </c>
      <c r="FV34">
        <v>-0.25619999999999998</v>
      </c>
      <c r="FW34">
        <v>-4.4582000000000299</v>
      </c>
      <c r="FX34">
        <v>0</v>
      </c>
      <c r="FY34">
        <v>0</v>
      </c>
      <c r="FZ34">
        <v>0</v>
      </c>
      <c r="GA34">
        <v>-0.25627454545454698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16.8</v>
      </c>
      <c r="GJ34">
        <v>17</v>
      </c>
      <c r="GK34">
        <v>1.03149</v>
      </c>
      <c r="GL34">
        <v>2.5305200000000001</v>
      </c>
      <c r="GM34">
        <v>1.4489700000000001</v>
      </c>
      <c r="GN34">
        <v>2.3290999999999999</v>
      </c>
      <c r="GO34">
        <v>1.5466299999999999</v>
      </c>
      <c r="GP34">
        <v>2.4206500000000002</v>
      </c>
      <c r="GQ34">
        <v>24.042899999999999</v>
      </c>
      <c r="GR34">
        <v>13.6242</v>
      </c>
      <c r="GS34">
        <v>18</v>
      </c>
      <c r="GT34">
        <v>619.33199999999999</v>
      </c>
      <c r="GU34">
        <v>393.971</v>
      </c>
      <c r="GV34">
        <v>17.096</v>
      </c>
      <c r="GW34">
        <v>20.027000000000001</v>
      </c>
      <c r="GX34">
        <v>29.9998</v>
      </c>
      <c r="GY34">
        <v>20.0913</v>
      </c>
      <c r="GZ34">
        <v>20.090699999999998</v>
      </c>
      <c r="HA34">
        <v>20.6538</v>
      </c>
      <c r="HB34">
        <v>20</v>
      </c>
      <c r="HC34">
        <v>-30</v>
      </c>
      <c r="HD34">
        <v>17.1007</v>
      </c>
      <c r="HE34">
        <v>402.34699999999998</v>
      </c>
      <c r="HF34">
        <v>0</v>
      </c>
      <c r="HG34">
        <v>101.129</v>
      </c>
      <c r="HH34">
        <v>95.562200000000004</v>
      </c>
    </row>
    <row r="35" spans="1:216" x14ac:dyDescent="0.2">
      <c r="A35">
        <v>17</v>
      </c>
      <c r="B35">
        <v>1689892112.0999999</v>
      </c>
      <c r="C35">
        <v>976.09999990463302</v>
      </c>
      <c r="D35" t="s">
        <v>388</v>
      </c>
      <c r="E35" t="s">
        <v>389</v>
      </c>
      <c r="F35" t="s">
        <v>348</v>
      </c>
      <c r="G35" t="s">
        <v>396</v>
      </c>
      <c r="H35" t="s">
        <v>349</v>
      </c>
      <c r="I35" t="s">
        <v>350</v>
      </c>
      <c r="J35" t="s">
        <v>351</v>
      </c>
      <c r="K35" t="s">
        <v>352</v>
      </c>
      <c r="L35">
        <v>1689892112.0999999</v>
      </c>
      <c r="M35">
        <f t="shared" si="0"/>
        <v>1.3698322254992248E-3</v>
      </c>
      <c r="N35">
        <f t="shared" si="1"/>
        <v>1.3698322254992248</v>
      </c>
      <c r="O35">
        <f t="shared" si="2"/>
        <v>0.90352241741050088</v>
      </c>
      <c r="P35">
        <f t="shared" si="3"/>
        <v>400.053</v>
      </c>
      <c r="Q35">
        <f t="shared" si="4"/>
        <v>384.13203194289866</v>
      </c>
      <c r="R35">
        <f t="shared" si="5"/>
        <v>38.438629277616194</v>
      </c>
      <c r="S35">
        <f t="shared" si="6"/>
        <v>40.031779908122999</v>
      </c>
      <c r="T35">
        <f t="shared" si="7"/>
        <v>0.1481696481729331</v>
      </c>
      <c r="U35">
        <f t="shared" si="8"/>
        <v>3.0026717415451909</v>
      </c>
      <c r="V35">
        <f t="shared" si="9"/>
        <v>0.14422430921856755</v>
      </c>
      <c r="W35">
        <f t="shared" si="10"/>
        <v>9.0485916182885012E-2</v>
      </c>
      <c r="X35">
        <f t="shared" si="11"/>
        <v>4.9668601710519305</v>
      </c>
      <c r="Y35">
        <f t="shared" si="12"/>
        <v>18.317221121462175</v>
      </c>
      <c r="Z35">
        <f t="shared" si="13"/>
        <v>17.991199999999999</v>
      </c>
      <c r="AA35">
        <f t="shared" si="14"/>
        <v>2.0701315594267027</v>
      </c>
      <c r="AB35">
        <f t="shared" si="15"/>
        <v>52.642431420180394</v>
      </c>
      <c r="AC35">
        <f t="shared" si="16"/>
        <v>1.1349307250837999</v>
      </c>
      <c r="AD35">
        <f t="shared" si="17"/>
        <v>2.155923832668424</v>
      </c>
      <c r="AE35">
        <f t="shared" si="18"/>
        <v>0.9352008343429028</v>
      </c>
      <c r="AF35">
        <f t="shared" si="19"/>
        <v>-60.409601144515818</v>
      </c>
      <c r="AG35">
        <f t="shared" si="20"/>
        <v>104.78494919950853</v>
      </c>
      <c r="AH35">
        <f t="shared" si="21"/>
        <v>6.8958954003222477</v>
      </c>
      <c r="AI35">
        <f t="shared" si="22"/>
        <v>56.238103626366893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54342.108734231013</v>
      </c>
      <c r="AO35">
        <f t="shared" si="26"/>
        <v>30.032599999999999</v>
      </c>
      <c r="AP35">
        <f t="shared" si="27"/>
        <v>25.317361829560582</v>
      </c>
      <c r="AQ35">
        <f t="shared" si="28"/>
        <v>0.84299600532623165</v>
      </c>
      <c r="AR35">
        <f t="shared" si="29"/>
        <v>0.16538229027962717</v>
      </c>
      <c r="AS35">
        <v>1689892112.0999999</v>
      </c>
      <c r="AT35">
        <v>400.053</v>
      </c>
      <c r="AU35">
        <v>401.41</v>
      </c>
      <c r="AV35">
        <v>11.341799999999999</v>
      </c>
      <c r="AW35">
        <v>10.075699999999999</v>
      </c>
      <c r="AX35">
        <v>404.51100000000002</v>
      </c>
      <c r="AY35">
        <v>11.598100000000001</v>
      </c>
      <c r="AZ35">
        <v>599.97199999999998</v>
      </c>
      <c r="BA35">
        <v>99.965999999999994</v>
      </c>
      <c r="BB35">
        <v>0.100191</v>
      </c>
      <c r="BC35">
        <v>18.638500000000001</v>
      </c>
      <c r="BD35">
        <v>17.991199999999999</v>
      </c>
      <c r="BE35">
        <v>999.9</v>
      </c>
      <c r="BF35">
        <v>0</v>
      </c>
      <c r="BG35">
        <v>0</v>
      </c>
      <c r="BH35">
        <v>9993.75</v>
      </c>
      <c r="BI35">
        <v>0</v>
      </c>
      <c r="BJ35">
        <v>8.2139799999999994</v>
      </c>
      <c r="BK35">
        <v>-1.35663</v>
      </c>
      <c r="BL35">
        <v>404.642</v>
      </c>
      <c r="BM35">
        <v>405.495</v>
      </c>
      <c r="BN35">
        <v>1.2661500000000001</v>
      </c>
      <c r="BO35">
        <v>401.41</v>
      </c>
      <c r="BP35">
        <v>10.075699999999999</v>
      </c>
      <c r="BQ35">
        <v>1.1337999999999999</v>
      </c>
      <c r="BR35">
        <v>1.00722</v>
      </c>
      <c r="BS35">
        <v>8.7595399999999994</v>
      </c>
      <c r="BT35">
        <v>7.0213099999999997</v>
      </c>
      <c r="BU35">
        <v>30.032599999999999</v>
      </c>
      <c r="BV35">
        <v>0.90020699999999998</v>
      </c>
      <c r="BW35">
        <v>9.9793199999999999E-2</v>
      </c>
      <c r="BX35">
        <v>0</v>
      </c>
      <c r="BY35">
        <v>2.4607000000000001</v>
      </c>
      <c r="BZ35">
        <v>0</v>
      </c>
      <c r="CA35">
        <v>286.053</v>
      </c>
      <c r="CB35">
        <v>231.84700000000001</v>
      </c>
      <c r="CC35">
        <v>32.875</v>
      </c>
      <c r="CD35">
        <v>37.936999999999998</v>
      </c>
      <c r="CE35">
        <v>36.061999999999998</v>
      </c>
      <c r="CF35">
        <v>36.311999999999998</v>
      </c>
      <c r="CG35">
        <v>33.5</v>
      </c>
      <c r="CH35">
        <v>27.04</v>
      </c>
      <c r="CI35">
        <v>3</v>
      </c>
      <c r="CJ35">
        <v>0</v>
      </c>
      <c r="CK35">
        <v>1689892122.3</v>
      </c>
      <c r="CL35">
        <v>0</v>
      </c>
      <c r="CM35">
        <v>1689891041</v>
      </c>
      <c r="CN35" t="s">
        <v>353</v>
      </c>
      <c r="CO35">
        <v>1689891041</v>
      </c>
      <c r="CP35">
        <v>1689891034</v>
      </c>
      <c r="CQ35">
        <v>43</v>
      </c>
      <c r="CR35">
        <v>-4.4999999999999998E-2</v>
      </c>
      <c r="CS35">
        <v>3.0000000000000001E-3</v>
      </c>
      <c r="CT35">
        <v>-4.4580000000000002</v>
      </c>
      <c r="CU35">
        <v>-0.25600000000000001</v>
      </c>
      <c r="CV35">
        <v>414</v>
      </c>
      <c r="CW35">
        <v>10</v>
      </c>
      <c r="CX35">
        <v>0.19</v>
      </c>
      <c r="CY35">
        <v>7.0000000000000007E-2</v>
      </c>
      <c r="CZ35">
        <v>0.85787167652053198</v>
      </c>
      <c r="DA35">
        <v>-7.9774075367858202E-2</v>
      </c>
      <c r="DB35">
        <v>2.9493145345506001E-2</v>
      </c>
      <c r="DC35">
        <v>1</v>
      </c>
      <c r="DD35">
        <v>401.47444999999999</v>
      </c>
      <c r="DE35">
        <v>-0.145308270675408</v>
      </c>
      <c r="DF35">
        <v>2.5364295771808199E-2</v>
      </c>
      <c r="DG35">
        <v>-1</v>
      </c>
      <c r="DH35">
        <v>29.988334999999999</v>
      </c>
      <c r="DI35">
        <v>0.21765070657560601</v>
      </c>
      <c r="DJ35">
        <v>9.7055959502752698E-2</v>
      </c>
      <c r="DK35">
        <v>1</v>
      </c>
      <c r="DL35">
        <v>2</v>
      </c>
      <c r="DM35">
        <v>2</v>
      </c>
      <c r="DN35" t="s">
        <v>354</v>
      </c>
      <c r="DO35">
        <v>3.2415500000000002</v>
      </c>
      <c r="DP35">
        <v>2.8403299999999998</v>
      </c>
      <c r="DQ35">
        <v>9.8121299999999995E-2</v>
      </c>
      <c r="DR35">
        <v>9.7068100000000004E-2</v>
      </c>
      <c r="DS35">
        <v>7.19582E-2</v>
      </c>
      <c r="DT35">
        <v>6.3761799999999993E-2</v>
      </c>
      <c r="DU35">
        <v>26473.3</v>
      </c>
      <c r="DV35">
        <v>27919.4</v>
      </c>
      <c r="DW35">
        <v>27456.3</v>
      </c>
      <c r="DX35">
        <v>29005</v>
      </c>
      <c r="DY35">
        <v>33598.6</v>
      </c>
      <c r="DZ35">
        <v>36158.6</v>
      </c>
      <c r="EA35">
        <v>36714.400000000001</v>
      </c>
      <c r="EB35">
        <v>39307.800000000003</v>
      </c>
      <c r="EC35">
        <v>2.3290000000000002</v>
      </c>
      <c r="ED35">
        <v>1.7857700000000001</v>
      </c>
      <c r="EE35">
        <v>4.8018999999999999E-2</v>
      </c>
      <c r="EF35">
        <v>0</v>
      </c>
      <c r="EG35">
        <v>17.1937</v>
      </c>
      <c r="EH35">
        <v>999.9</v>
      </c>
      <c r="EI35">
        <v>48.064999999999998</v>
      </c>
      <c r="EJ35">
        <v>21.146999999999998</v>
      </c>
      <c r="EK35">
        <v>12.109400000000001</v>
      </c>
      <c r="EL35">
        <v>61.7834</v>
      </c>
      <c r="EM35">
        <v>35.933500000000002</v>
      </c>
      <c r="EN35">
        <v>1</v>
      </c>
      <c r="EO35">
        <v>-0.552477</v>
      </c>
      <c r="EP35">
        <v>0.21107300000000001</v>
      </c>
      <c r="EQ35">
        <v>19.978999999999999</v>
      </c>
      <c r="ER35">
        <v>5.2199900000000001</v>
      </c>
      <c r="ES35">
        <v>11.9201</v>
      </c>
      <c r="ET35">
        <v>4.9555499999999997</v>
      </c>
      <c r="EU35">
        <v>3.2977500000000002</v>
      </c>
      <c r="EV35">
        <v>75.3</v>
      </c>
      <c r="EW35">
        <v>9999</v>
      </c>
      <c r="EX35">
        <v>5199.7</v>
      </c>
      <c r="EY35">
        <v>144.4</v>
      </c>
      <c r="EZ35">
        <v>1.85992</v>
      </c>
      <c r="FA35">
        <v>1.8590100000000001</v>
      </c>
      <c r="FB35">
        <v>1.86493</v>
      </c>
      <c r="FC35">
        <v>1.8690500000000001</v>
      </c>
      <c r="FD35">
        <v>1.86371</v>
      </c>
      <c r="FE35">
        <v>1.8637600000000001</v>
      </c>
      <c r="FF35">
        <v>1.86374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-4.4580000000000002</v>
      </c>
      <c r="FV35">
        <v>-0.25629999999999997</v>
      </c>
      <c r="FW35">
        <v>-4.4582000000000299</v>
      </c>
      <c r="FX35">
        <v>0</v>
      </c>
      <c r="FY35">
        <v>0</v>
      </c>
      <c r="FZ35">
        <v>0</v>
      </c>
      <c r="GA35">
        <v>-0.25627454545454698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17.899999999999999</v>
      </c>
      <c r="GJ35">
        <v>18</v>
      </c>
      <c r="GK35">
        <v>1.03027</v>
      </c>
      <c r="GL35">
        <v>2.5439500000000002</v>
      </c>
      <c r="GM35">
        <v>1.4489700000000001</v>
      </c>
      <c r="GN35">
        <v>2.3303199999999999</v>
      </c>
      <c r="GO35">
        <v>1.5466299999999999</v>
      </c>
      <c r="GP35">
        <v>2.4133300000000002</v>
      </c>
      <c r="GQ35">
        <v>24.042899999999999</v>
      </c>
      <c r="GR35">
        <v>13.6067</v>
      </c>
      <c r="GS35">
        <v>18</v>
      </c>
      <c r="GT35">
        <v>618.93700000000001</v>
      </c>
      <c r="GU35">
        <v>394.05799999999999</v>
      </c>
      <c r="GV35">
        <v>17.100999999999999</v>
      </c>
      <c r="GW35">
        <v>19.985199999999999</v>
      </c>
      <c r="GX35">
        <v>29.9999</v>
      </c>
      <c r="GY35">
        <v>20.0488</v>
      </c>
      <c r="GZ35">
        <v>20.0488</v>
      </c>
      <c r="HA35">
        <v>20.610700000000001</v>
      </c>
      <c r="HB35">
        <v>20</v>
      </c>
      <c r="HC35">
        <v>-30</v>
      </c>
      <c r="HD35">
        <v>17.102</v>
      </c>
      <c r="HE35">
        <v>401.495</v>
      </c>
      <c r="HF35">
        <v>0</v>
      </c>
      <c r="HG35">
        <v>101.139</v>
      </c>
      <c r="HH35">
        <v>95.571799999999996</v>
      </c>
    </row>
    <row r="36" spans="1:216" x14ac:dyDescent="0.2">
      <c r="A36">
        <v>18</v>
      </c>
      <c r="B36">
        <v>1689892173.0999999</v>
      </c>
      <c r="C36">
        <v>1037.0999999046301</v>
      </c>
      <c r="D36" t="s">
        <v>390</v>
      </c>
      <c r="E36" t="s">
        <v>391</v>
      </c>
      <c r="F36" t="s">
        <v>348</v>
      </c>
      <c r="G36" t="s">
        <v>396</v>
      </c>
      <c r="H36" t="s">
        <v>349</v>
      </c>
      <c r="I36" t="s">
        <v>350</v>
      </c>
      <c r="J36" t="s">
        <v>351</v>
      </c>
      <c r="K36" t="s">
        <v>352</v>
      </c>
      <c r="L36">
        <v>1689892173.0999999</v>
      </c>
      <c r="M36">
        <f t="shared" si="0"/>
        <v>1.3037088379230972E-3</v>
      </c>
      <c r="N36">
        <f t="shared" si="1"/>
        <v>1.3037088379230972</v>
      </c>
      <c r="O36">
        <f t="shared" si="2"/>
        <v>0.38994267002136102</v>
      </c>
      <c r="P36">
        <f t="shared" si="3"/>
        <v>400.03</v>
      </c>
      <c r="Q36">
        <f t="shared" si="4"/>
        <v>389.45381150927795</v>
      </c>
      <c r="R36">
        <f t="shared" si="5"/>
        <v>38.97079005227981</v>
      </c>
      <c r="S36">
        <f t="shared" si="6"/>
        <v>40.029098917272002</v>
      </c>
      <c r="T36">
        <f t="shared" si="7"/>
        <v>0.13986820785785387</v>
      </c>
      <c r="U36">
        <f t="shared" si="8"/>
        <v>3.0079160627824475</v>
      </c>
      <c r="V36">
        <f t="shared" si="9"/>
        <v>0.13635288780137123</v>
      </c>
      <c r="W36">
        <f t="shared" si="10"/>
        <v>8.5529033644382968E-2</v>
      </c>
      <c r="X36">
        <f t="shared" si="11"/>
        <v>3.3154658160299251</v>
      </c>
      <c r="Y36">
        <f t="shared" si="12"/>
        <v>18.31346069504416</v>
      </c>
      <c r="Z36">
        <f t="shared" si="13"/>
        <v>17.995799999999999</v>
      </c>
      <c r="AA36">
        <f t="shared" si="14"/>
        <v>2.070730511596699</v>
      </c>
      <c r="AB36">
        <f t="shared" si="15"/>
        <v>52.418194655016457</v>
      </c>
      <c r="AC36">
        <f t="shared" si="16"/>
        <v>1.12927628658096</v>
      </c>
      <c r="AD36">
        <f t="shared" si="17"/>
        <v>2.154359367034949</v>
      </c>
      <c r="AE36">
        <f t="shared" si="18"/>
        <v>0.94145422501573894</v>
      </c>
      <c r="AF36">
        <f t="shared" si="19"/>
        <v>-57.493559752408586</v>
      </c>
      <c r="AG36">
        <f t="shared" si="20"/>
        <v>102.3409246371926</v>
      </c>
      <c r="AH36">
        <f t="shared" si="21"/>
        <v>6.7230688435842829</v>
      </c>
      <c r="AI36">
        <f t="shared" si="22"/>
        <v>54.885899544398221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54493.851390732249</v>
      </c>
      <c r="AO36">
        <f t="shared" si="26"/>
        <v>20.044599999999999</v>
      </c>
      <c r="AP36">
        <f t="shared" si="27"/>
        <v>16.897747759600996</v>
      </c>
      <c r="AQ36">
        <f t="shared" si="28"/>
        <v>0.84300748129675807</v>
      </c>
      <c r="AR36">
        <f t="shared" si="29"/>
        <v>0.16540443890274314</v>
      </c>
      <c r="AS36">
        <v>1689892173.0999999</v>
      </c>
      <c r="AT36">
        <v>400.03</v>
      </c>
      <c r="AU36">
        <v>400.88200000000001</v>
      </c>
      <c r="AV36">
        <v>11.285399999999999</v>
      </c>
      <c r="AW36">
        <v>10.080500000000001</v>
      </c>
      <c r="AX36">
        <v>404.488</v>
      </c>
      <c r="AY36">
        <v>11.541700000000001</v>
      </c>
      <c r="AZ36">
        <v>600.048</v>
      </c>
      <c r="BA36">
        <v>99.965400000000002</v>
      </c>
      <c r="BB36">
        <v>9.9842399999999998E-2</v>
      </c>
      <c r="BC36">
        <v>18.626899999999999</v>
      </c>
      <c r="BD36">
        <v>17.995799999999999</v>
      </c>
      <c r="BE36">
        <v>999.9</v>
      </c>
      <c r="BF36">
        <v>0</v>
      </c>
      <c r="BG36">
        <v>0</v>
      </c>
      <c r="BH36">
        <v>10022.5</v>
      </c>
      <c r="BI36">
        <v>0</v>
      </c>
      <c r="BJ36">
        <v>8.4946800000000007</v>
      </c>
      <c r="BK36">
        <v>-0.852051</v>
      </c>
      <c r="BL36">
        <v>404.596</v>
      </c>
      <c r="BM36">
        <v>404.964</v>
      </c>
      <c r="BN36">
        <v>1.2049000000000001</v>
      </c>
      <c r="BO36">
        <v>400.88200000000001</v>
      </c>
      <c r="BP36">
        <v>10.080500000000001</v>
      </c>
      <c r="BQ36">
        <v>1.12815</v>
      </c>
      <c r="BR36">
        <v>1.0077</v>
      </c>
      <c r="BS36">
        <v>8.6857199999999999</v>
      </c>
      <c r="BT36">
        <v>7.0282</v>
      </c>
      <c r="BU36">
        <v>20.044599999999999</v>
      </c>
      <c r="BV36">
        <v>0.89989699999999995</v>
      </c>
      <c r="BW36">
        <v>0.100103</v>
      </c>
      <c r="BX36">
        <v>0</v>
      </c>
      <c r="BY36">
        <v>2.3144999999999998</v>
      </c>
      <c r="BZ36">
        <v>0</v>
      </c>
      <c r="CA36">
        <v>204.923</v>
      </c>
      <c r="CB36">
        <v>154.72800000000001</v>
      </c>
      <c r="CC36">
        <v>32.5</v>
      </c>
      <c r="CD36">
        <v>37.625</v>
      </c>
      <c r="CE36">
        <v>35.686999999999998</v>
      </c>
      <c r="CF36">
        <v>36.061999999999998</v>
      </c>
      <c r="CG36">
        <v>33.125</v>
      </c>
      <c r="CH36">
        <v>18.04</v>
      </c>
      <c r="CI36">
        <v>2.0099999999999998</v>
      </c>
      <c r="CJ36">
        <v>0</v>
      </c>
      <c r="CK36">
        <v>1689892183.5</v>
      </c>
      <c r="CL36">
        <v>0</v>
      </c>
      <c r="CM36">
        <v>1689891041</v>
      </c>
      <c r="CN36" t="s">
        <v>353</v>
      </c>
      <c r="CO36">
        <v>1689891041</v>
      </c>
      <c r="CP36">
        <v>1689891034</v>
      </c>
      <c r="CQ36">
        <v>43</v>
      </c>
      <c r="CR36">
        <v>-4.4999999999999998E-2</v>
      </c>
      <c r="CS36">
        <v>3.0000000000000001E-3</v>
      </c>
      <c r="CT36">
        <v>-4.4580000000000002</v>
      </c>
      <c r="CU36">
        <v>-0.25600000000000001</v>
      </c>
      <c r="CV36">
        <v>414</v>
      </c>
      <c r="CW36">
        <v>10</v>
      </c>
      <c r="CX36">
        <v>0.19</v>
      </c>
      <c r="CY36">
        <v>7.0000000000000007E-2</v>
      </c>
      <c r="CZ36">
        <v>0.34808309617202299</v>
      </c>
      <c r="DA36">
        <v>7.9838133276320805E-2</v>
      </c>
      <c r="DB36">
        <v>3.1102535653772599E-2</v>
      </c>
      <c r="DC36">
        <v>1</v>
      </c>
      <c r="DD36">
        <v>400.90661904761902</v>
      </c>
      <c r="DE36">
        <v>-0.16215584415589601</v>
      </c>
      <c r="DF36">
        <v>4.5535413942365599E-2</v>
      </c>
      <c r="DG36">
        <v>-1</v>
      </c>
      <c r="DH36">
        <v>20.000814285714299</v>
      </c>
      <c r="DI36">
        <v>0.43614264569262601</v>
      </c>
      <c r="DJ36">
        <v>0.104872735962686</v>
      </c>
      <c r="DK36">
        <v>1</v>
      </c>
      <c r="DL36">
        <v>2</v>
      </c>
      <c r="DM36">
        <v>2</v>
      </c>
      <c r="DN36" t="s">
        <v>354</v>
      </c>
      <c r="DO36">
        <v>3.2417500000000001</v>
      </c>
      <c r="DP36">
        <v>2.84023</v>
      </c>
      <c r="DQ36">
        <v>9.81263E-2</v>
      </c>
      <c r="DR36">
        <v>9.6980700000000003E-2</v>
      </c>
      <c r="DS36">
        <v>7.1702100000000005E-2</v>
      </c>
      <c r="DT36">
        <v>6.3791100000000003E-2</v>
      </c>
      <c r="DU36">
        <v>26474.7</v>
      </c>
      <c r="DV36">
        <v>27924.2</v>
      </c>
      <c r="DW36">
        <v>27457.7</v>
      </c>
      <c r="DX36">
        <v>29007</v>
      </c>
      <c r="DY36">
        <v>33609.4</v>
      </c>
      <c r="DZ36">
        <v>36159.9</v>
      </c>
      <c r="EA36">
        <v>36715.9</v>
      </c>
      <c r="EB36">
        <v>39310.5</v>
      </c>
      <c r="EC36">
        <v>2.3292999999999999</v>
      </c>
      <c r="ED36">
        <v>1.78657</v>
      </c>
      <c r="EE36">
        <v>4.7191999999999998E-2</v>
      </c>
      <c r="EF36">
        <v>0</v>
      </c>
      <c r="EG36">
        <v>17.212</v>
      </c>
      <c r="EH36">
        <v>999.9</v>
      </c>
      <c r="EI36">
        <v>48.064999999999998</v>
      </c>
      <c r="EJ36">
        <v>21.157</v>
      </c>
      <c r="EK36">
        <v>12.1173</v>
      </c>
      <c r="EL36">
        <v>61.653399999999998</v>
      </c>
      <c r="EM36">
        <v>35.7973</v>
      </c>
      <c r="EN36">
        <v>1</v>
      </c>
      <c r="EO36">
        <v>-0.55489299999999997</v>
      </c>
      <c r="EP36">
        <v>0.252249</v>
      </c>
      <c r="EQ36">
        <v>19.979800000000001</v>
      </c>
      <c r="ER36">
        <v>5.2220800000000001</v>
      </c>
      <c r="ES36">
        <v>11.9201</v>
      </c>
      <c r="ET36">
        <v>4.9554999999999998</v>
      </c>
      <c r="EU36">
        <v>3.2976700000000001</v>
      </c>
      <c r="EV36">
        <v>75.3</v>
      </c>
      <c r="EW36">
        <v>9999</v>
      </c>
      <c r="EX36">
        <v>5201.2</v>
      </c>
      <c r="EY36">
        <v>144.4</v>
      </c>
      <c r="EZ36">
        <v>1.8599699999999999</v>
      </c>
      <c r="FA36">
        <v>1.85904</v>
      </c>
      <c r="FB36">
        <v>1.86493</v>
      </c>
      <c r="FC36">
        <v>1.8690500000000001</v>
      </c>
      <c r="FD36">
        <v>1.86371</v>
      </c>
      <c r="FE36">
        <v>1.8637900000000001</v>
      </c>
      <c r="FF36">
        <v>1.86375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-4.4580000000000002</v>
      </c>
      <c r="FV36">
        <v>-0.25629999999999997</v>
      </c>
      <c r="FW36">
        <v>-4.4582000000000299</v>
      </c>
      <c r="FX36">
        <v>0</v>
      </c>
      <c r="FY36">
        <v>0</v>
      </c>
      <c r="FZ36">
        <v>0</v>
      </c>
      <c r="GA36">
        <v>-0.25627454545454698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18.899999999999999</v>
      </c>
      <c r="GJ36">
        <v>19</v>
      </c>
      <c r="GK36">
        <v>1.02905</v>
      </c>
      <c r="GL36">
        <v>2.5451700000000002</v>
      </c>
      <c r="GM36">
        <v>1.4489700000000001</v>
      </c>
      <c r="GN36">
        <v>2.3303199999999999</v>
      </c>
      <c r="GO36">
        <v>1.5466299999999999</v>
      </c>
      <c r="GP36">
        <v>2.33765</v>
      </c>
      <c r="GQ36">
        <v>24.063199999999998</v>
      </c>
      <c r="GR36">
        <v>13.5892</v>
      </c>
      <c r="GS36">
        <v>18</v>
      </c>
      <c r="GT36">
        <v>618.64800000000002</v>
      </c>
      <c r="GU36">
        <v>394.2</v>
      </c>
      <c r="GV36">
        <v>17.103300000000001</v>
      </c>
      <c r="GW36">
        <v>19.946400000000001</v>
      </c>
      <c r="GX36">
        <v>29.9999</v>
      </c>
      <c r="GY36">
        <v>20.008099999999999</v>
      </c>
      <c r="GZ36">
        <v>20.008199999999999</v>
      </c>
      <c r="HA36">
        <v>20.591999999999999</v>
      </c>
      <c r="HB36">
        <v>20</v>
      </c>
      <c r="HC36">
        <v>-30</v>
      </c>
      <c r="HD36">
        <v>17.1097</v>
      </c>
      <c r="HE36">
        <v>400.96800000000002</v>
      </c>
      <c r="HF36">
        <v>0</v>
      </c>
      <c r="HG36">
        <v>101.14400000000001</v>
      </c>
      <c r="HH36">
        <v>95.578400000000002</v>
      </c>
    </row>
    <row r="37" spans="1:216" x14ac:dyDescent="0.2">
      <c r="A37">
        <v>19</v>
      </c>
      <c r="B37">
        <v>1689892234.0999999</v>
      </c>
      <c r="C37">
        <v>1098.0999999046301</v>
      </c>
      <c r="D37" t="s">
        <v>392</v>
      </c>
      <c r="E37" t="s">
        <v>393</v>
      </c>
      <c r="F37" t="s">
        <v>348</v>
      </c>
      <c r="G37" t="s">
        <v>396</v>
      </c>
      <c r="H37" t="s">
        <v>349</v>
      </c>
      <c r="I37" t="s">
        <v>350</v>
      </c>
      <c r="J37" t="s">
        <v>351</v>
      </c>
      <c r="K37" t="s">
        <v>352</v>
      </c>
      <c r="L37">
        <v>1689892234.0999999</v>
      </c>
      <c r="M37">
        <f t="shared" si="0"/>
        <v>1.2456330996447685E-3</v>
      </c>
      <c r="N37">
        <f t="shared" si="1"/>
        <v>1.2456330996447684</v>
      </c>
      <c r="O37">
        <f t="shared" si="2"/>
        <v>-0.59889325753370359</v>
      </c>
      <c r="P37">
        <f t="shared" si="3"/>
        <v>400.065</v>
      </c>
      <c r="Q37">
        <f t="shared" si="4"/>
        <v>401.29233325274294</v>
      </c>
      <c r="R37">
        <f t="shared" si="5"/>
        <v>40.155286828718395</v>
      </c>
      <c r="S37">
        <f t="shared" si="6"/>
        <v>40.032473820060005</v>
      </c>
      <c r="T37">
        <f t="shared" si="7"/>
        <v>0.1328329941915932</v>
      </c>
      <c r="U37">
        <f t="shared" si="8"/>
        <v>2.998760936514933</v>
      </c>
      <c r="V37">
        <f t="shared" si="9"/>
        <v>0.12964864781990854</v>
      </c>
      <c r="W37">
        <f t="shared" si="10"/>
        <v>8.1310147703841679E-2</v>
      </c>
      <c r="X37">
        <f t="shared" si="11"/>
        <v>0</v>
      </c>
      <c r="Y37">
        <f t="shared" si="12"/>
        <v>18.291583200239206</v>
      </c>
      <c r="Z37">
        <f t="shared" si="13"/>
        <v>17.994800000000001</v>
      </c>
      <c r="AA37">
        <f t="shared" si="14"/>
        <v>2.0706002916736219</v>
      </c>
      <c r="AB37">
        <f t="shared" si="15"/>
        <v>52.253054197262095</v>
      </c>
      <c r="AC37">
        <f t="shared" si="16"/>
        <v>1.1245496288968002</v>
      </c>
      <c r="AD37">
        <f t="shared" si="17"/>
        <v>2.1521222944241281</v>
      </c>
      <c r="AE37">
        <f t="shared" si="18"/>
        <v>0.9460506627768217</v>
      </c>
      <c r="AF37">
        <f t="shared" si="19"/>
        <v>-54.932419694334293</v>
      </c>
      <c r="AG37">
        <f t="shared" si="20"/>
        <v>99.50739235958099</v>
      </c>
      <c r="AH37">
        <f t="shared" si="21"/>
        <v>6.5562884462083328</v>
      </c>
      <c r="AI37">
        <f t="shared" si="22"/>
        <v>51.131261111455032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54235.878151477897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1689892234.0999999</v>
      </c>
      <c r="AT37">
        <v>400.065</v>
      </c>
      <c r="AU37">
        <v>399.971</v>
      </c>
      <c r="AV37">
        <v>11.238200000000001</v>
      </c>
      <c r="AW37">
        <v>10.0869</v>
      </c>
      <c r="AX37">
        <v>404.524</v>
      </c>
      <c r="AY37">
        <v>11.4945</v>
      </c>
      <c r="AZ37">
        <v>600.03800000000001</v>
      </c>
      <c r="BA37">
        <v>99.9649</v>
      </c>
      <c r="BB37">
        <v>0.100024</v>
      </c>
      <c r="BC37">
        <v>18.610299999999999</v>
      </c>
      <c r="BD37">
        <v>17.994800000000001</v>
      </c>
      <c r="BE37">
        <v>999.9</v>
      </c>
      <c r="BF37">
        <v>0</v>
      </c>
      <c r="BG37">
        <v>0</v>
      </c>
      <c r="BH37">
        <v>9972.5</v>
      </c>
      <c r="BI37">
        <v>0</v>
      </c>
      <c r="BJ37">
        <v>8.15489</v>
      </c>
      <c r="BK37">
        <v>9.41467E-2</v>
      </c>
      <c r="BL37">
        <v>404.61200000000002</v>
      </c>
      <c r="BM37">
        <v>404.04700000000003</v>
      </c>
      <c r="BN37">
        <v>1.1513</v>
      </c>
      <c r="BO37">
        <v>399.971</v>
      </c>
      <c r="BP37">
        <v>10.0869</v>
      </c>
      <c r="BQ37">
        <v>1.1234200000000001</v>
      </c>
      <c r="BR37">
        <v>1.00834</v>
      </c>
      <c r="BS37">
        <v>8.6237200000000005</v>
      </c>
      <c r="BT37">
        <v>7.0373799999999997</v>
      </c>
      <c r="BU37">
        <v>0</v>
      </c>
      <c r="BV37">
        <v>0</v>
      </c>
      <c r="BW37">
        <v>0</v>
      </c>
      <c r="BX37">
        <v>0</v>
      </c>
      <c r="BY37">
        <v>4.4800000000000004</v>
      </c>
      <c r="BZ37">
        <v>0</v>
      </c>
      <c r="CA37">
        <v>36.71</v>
      </c>
      <c r="CB37">
        <v>4.33</v>
      </c>
      <c r="CC37">
        <v>32.125</v>
      </c>
      <c r="CD37">
        <v>37.311999999999998</v>
      </c>
      <c r="CE37">
        <v>35.311999999999998</v>
      </c>
      <c r="CF37">
        <v>35.811999999999998</v>
      </c>
      <c r="CG37">
        <v>32.811999999999998</v>
      </c>
      <c r="CH37">
        <v>0</v>
      </c>
      <c r="CI37">
        <v>0</v>
      </c>
      <c r="CJ37">
        <v>0</v>
      </c>
      <c r="CK37">
        <v>1689892244.2</v>
      </c>
      <c r="CL37">
        <v>0</v>
      </c>
      <c r="CM37">
        <v>1689891041</v>
      </c>
      <c r="CN37" t="s">
        <v>353</v>
      </c>
      <c r="CO37">
        <v>1689891041</v>
      </c>
      <c r="CP37">
        <v>1689891034</v>
      </c>
      <c r="CQ37">
        <v>43</v>
      </c>
      <c r="CR37">
        <v>-4.4999999999999998E-2</v>
      </c>
      <c r="CS37">
        <v>3.0000000000000001E-3</v>
      </c>
      <c r="CT37">
        <v>-4.4580000000000002</v>
      </c>
      <c r="CU37">
        <v>-0.25600000000000001</v>
      </c>
      <c r="CV37">
        <v>414</v>
      </c>
      <c r="CW37">
        <v>10</v>
      </c>
      <c r="CX37">
        <v>0.19</v>
      </c>
      <c r="CY37">
        <v>7.0000000000000007E-2</v>
      </c>
      <c r="CZ37">
        <v>-0.58304608766426103</v>
      </c>
      <c r="DA37">
        <v>-5.3739357173730601E-2</v>
      </c>
      <c r="DB37">
        <v>2.0922455129719901E-2</v>
      </c>
      <c r="DC37">
        <v>1</v>
      </c>
      <c r="DD37">
        <v>399.98860000000002</v>
      </c>
      <c r="DE37">
        <v>-0.283488721804594</v>
      </c>
      <c r="DF37">
        <v>3.9068401554198003E-2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3.2417600000000002</v>
      </c>
      <c r="DP37">
        <v>2.8399800000000002</v>
      </c>
      <c r="DQ37">
        <v>9.8141599999999996E-2</v>
      </c>
      <c r="DR37">
        <v>9.6821900000000002E-2</v>
      </c>
      <c r="DS37">
        <v>7.1488300000000005E-2</v>
      </c>
      <c r="DT37">
        <v>6.3827499999999995E-2</v>
      </c>
      <c r="DU37">
        <v>26476.2</v>
      </c>
      <c r="DV37">
        <v>27929.8</v>
      </c>
      <c r="DW37">
        <v>27459.599999999999</v>
      </c>
      <c r="DX37">
        <v>29007.599999999999</v>
      </c>
      <c r="DY37">
        <v>33619.800000000003</v>
      </c>
      <c r="DZ37">
        <v>36159.300000000003</v>
      </c>
      <c r="EA37">
        <v>36718.800000000003</v>
      </c>
      <c r="EB37">
        <v>39311.4</v>
      </c>
      <c r="EC37">
        <v>2.3299699999999999</v>
      </c>
      <c r="ED37">
        <v>1.7867999999999999</v>
      </c>
      <c r="EE37">
        <v>4.6856700000000001E-2</v>
      </c>
      <c r="EF37">
        <v>0</v>
      </c>
      <c r="EG37">
        <v>17.2165</v>
      </c>
      <c r="EH37">
        <v>999.9</v>
      </c>
      <c r="EI37">
        <v>48.064999999999998</v>
      </c>
      <c r="EJ37">
        <v>21.157</v>
      </c>
      <c r="EK37">
        <v>12.117699999999999</v>
      </c>
      <c r="EL37">
        <v>62.2134</v>
      </c>
      <c r="EM37">
        <v>35.857399999999998</v>
      </c>
      <c r="EN37">
        <v>1</v>
      </c>
      <c r="EO37">
        <v>-0.55798300000000001</v>
      </c>
      <c r="EP37">
        <v>0.120558</v>
      </c>
      <c r="EQ37">
        <v>19.979700000000001</v>
      </c>
      <c r="ER37">
        <v>5.2223800000000002</v>
      </c>
      <c r="ES37">
        <v>11.9201</v>
      </c>
      <c r="ET37">
        <v>4.9558</v>
      </c>
      <c r="EU37">
        <v>3.2976999999999999</v>
      </c>
      <c r="EV37">
        <v>75.3</v>
      </c>
      <c r="EW37">
        <v>9999</v>
      </c>
      <c r="EX37">
        <v>5202.3999999999996</v>
      </c>
      <c r="EY37">
        <v>144.4</v>
      </c>
      <c r="EZ37">
        <v>1.85995</v>
      </c>
      <c r="FA37">
        <v>1.85903</v>
      </c>
      <c r="FB37">
        <v>1.86496</v>
      </c>
      <c r="FC37">
        <v>1.8690500000000001</v>
      </c>
      <c r="FD37">
        <v>1.8636999999999999</v>
      </c>
      <c r="FE37">
        <v>1.8637999999999999</v>
      </c>
      <c r="FF37">
        <v>1.8637600000000001</v>
      </c>
      <c r="FG37">
        <v>1.8635600000000001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-4.4589999999999996</v>
      </c>
      <c r="FV37">
        <v>-0.25629999999999997</v>
      </c>
      <c r="FW37">
        <v>-4.4582000000000299</v>
      </c>
      <c r="FX37">
        <v>0</v>
      </c>
      <c r="FY37">
        <v>0</v>
      </c>
      <c r="FZ37">
        <v>0</v>
      </c>
      <c r="GA37">
        <v>-0.25627454545454698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19.899999999999999</v>
      </c>
      <c r="GJ37">
        <v>20</v>
      </c>
      <c r="GK37">
        <v>1.02661</v>
      </c>
      <c r="GL37">
        <v>2.5378400000000001</v>
      </c>
      <c r="GM37">
        <v>1.4489700000000001</v>
      </c>
      <c r="GN37">
        <v>2.3303199999999999</v>
      </c>
      <c r="GO37">
        <v>1.5466299999999999</v>
      </c>
      <c r="GP37">
        <v>2.3925800000000002</v>
      </c>
      <c r="GQ37">
        <v>24.063199999999998</v>
      </c>
      <c r="GR37">
        <v>13.5892</v>
      </c>
      <c r="GS37">
        <v>18</v>
      </c>
      <c r="GT37">
        <v>618.64300000000003</v>
      </c>
      <c r="GU37">
        <v>394.02</v>
      </c>
      <c r="GV37">
        <v>17.221499999999999</v>
      </c>
      <c r="GW37">
        <v>19.9115</v>
      </c>
      <c r="GX37">
        <v>29.9999</v>
      </c>
      <c r="GY37">
        <v>19.97</v>
      </c>
      <c r="GZ37">
        <v>19.970300000000002</v>
      </c>
      <c r="HA37">
        <v>20.550699999999999</v>
      </c>
      <c r="HB37">
        <v>20</v>
      </c>
      <c r="HC37">
        <v>-30</v>
      </c>
      <c r="HD37">
        <v>17.227799999999998</v>
      </c>
      <c r="HE37">
        <v>399.84699999999998</v>
      </c>
      <c r="HF37">
        <v>0</v>
      </c>
      <c r="HG37">
        <v>101.151</v>
      </c>
      <c r="HH37">
        <v>95.580500000000001</v>
      </c>
    </row>
    <row r="38" spans="1:216" x14ac:dyDescent="0.2">
      <c r="A38">
        <v>20</v>
      </c>
      <c r="B38">
        <v>1689892295.0999999</v>
      </c>
      <c r="C38">
        <v>1159.0999999046301</v>
      </c>
      <c r="D38" t="s">
        <v>394</v>
      </c>
      <c r="E38" t="s">
        <v>395</v>
      </c>
      <c r="F38" t="s">
        <v>348</v>
      </c>
      <c r="G38" t="s">
        <v>396</v>
      </c>
      <c r="H38" t="s">
        <v>349</v>
      </c>
      <c r="I38" t="s">
        <v>350</v>
      </c>
      <c r="J38" t="s">
        <v>351</v>
      </c>
      <c r="K38" t="s">
        <v>352</v>
      </c>
      <c r="L38">
        <v>1689892295.0999999</v>
      </c>
      <c r="M38">
        <f t="shared" si="0"/>
        <v>1.2150190683106227E-3</v>
      </c>
      <c r="N38">
        <f t="shared" si="1"/>
        <v>1.2150190683106228</v>
      </c>
      <c r="O38">
        <f t="shared" si="2"/>
        <v>9.2920907535852688</v>
      </c>
      <c r="P38">
        <f t="shared" si="3"/>
        <v>399.20100000000002</v>
      </c>
      <c r="Q38">
        <f t="shared" si="4"/>
        <v>263.34257079558267</v>
      </c>
      <c r="R38">
        <f t="shared" si="5"/>
        <v>26.350709274997431</v>
      </c>
      <c r="S38">
        <f t="shared" si="6"/>
        <v>39.945039882874504</v>
      </c>
      <c r="T38">
        <f t="shared" si="7"/>
        <v>0.11627240714786713</v>
      </c>
      <c r="U38">
        <f t="shared" si="8"/>
        <v>3.0034089836815117</v>
      </c>
      <c r="V38">
        <f t="shared" si="9"/>
        <v>0.11382838560083124</v>
      </c>
      <c r="W38">
        <f t="shared" si="10"/>
        <v>7.135804783264546E-2</v>
      </c>
      <c r="X38">
        <f t="shared" si="11"/>
        <v>297.69619499999999</v>
      </c>
      <c r="Y38">
        <f t="shared" si="12"/>
        <v>19.561104793607587</v>
      </c>
      <c r="Z38">
        <f t="shared" si="13"/>
        <v>18.764800000000001</v>
      </c>
      <c r="AA38">
        <f t="shared" si="14"/>
        <v>2.1730222092054481</v>
      </c>
      <c r="AB38">
        <f t="shared" si="15"/>
        <v>53.698720882220265</v>
      </c>
      <c r="AC38">
        <f t="shared" si="16"/>
        <v>1.1225308576833499</v>
      </c>
      <c r="AD38">
        <f t="shared" si="17"/>
        <v>2.0904238299184921</v>
      </c>
      <c r="AE38">
        <f t="shared" si="18"/>
        <v>1.0504913515220982</v>
      </c>
      <c r="AF38">
        <f t="shared" si="19"/>
        <v>-53.582340912498459</v>
      </c>
      <c r="AG38">
        <f t="shared" si="20"/>
        <v>-100.13119512330236</v>
      </c>
      <c r="AH38">
        <f t="shared" si="21"/>
        <v>-6.5975673686476126</v>
      </c>
      <c r="AI38">
        <f t="shared" si="22"/>
        <v>137.38509159555156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54454.93818844419</v>
      </c>
      <c r="AO38">
        <f t="shared" si="26"/>
        <v>1799.96</v>
      </c>
      <c r="AP38">
        <f t="shared" si="27"/>
        <v>1517.3667</v>
      </c>
      <c r="AQ38">
        <f t="shared" si="28"/>
        <v>0.84300023333851859</v>
      </c>
      <c r="AR38">
        <f t="shared" si="29"/>
        <v>0.16539045034334096</v>
      </c>
      <c r="AS38">
        <v>1689892295.0999999</v>
      </c>
      <c r="AT38">
        <v>399.20100000000002</v>
      </c>
      <c r="AU38">
        <v>408.34100000000001</v>
      </c>
      <c r="AV38">
        <v>11.218299999999999</v>
      </c>
      <c r="AW38">
        <v>10.0952</v>
      </c>
      <c r="AX38">
        <v>403.65899999999999</v>
      </c>
      <c r="AY38">
        <v>11.474500000000001</v>
      </c>
      <c r="AZ38">
        <v>599.99900000000002</v>
      </c>
      <c r="BA38">
        <v>99.962599999999995</v>
      </c>
      <c r="BB38">
        <v>9.9874500000000005E-2</v>
      </c>
      <c r="BC38">
        <v>18.1464</v>
      </c>
      <c r="BD38">
        <v>18.764800000000001</v>
      </c>
      <c r="BE38">
        <v>999.9</v>
      </c>
      <c r="BF38">
        <v>0</v>
      </c>
      <c r="BG38">
        <v>0</v>
      </c>
      <c r="BH38">
        <v>9998.1200000000008</v>
      </c>
      <c r="BI38">
        <v>0</v>
      </c>
      <c r="BJ38">
        <v>7.8742000000000001</v>
      </c>
      <c r="BK38">
        <v>-9.13992</v>
      </c>
      <c r="BL38">
        <v>403.73</v>
      </c>
      <c r="BM38">
        <v>412.505</v>
      </c>
      <c r="BN38">
        <v>1.12304</v>
      </c>
      <c r="BO38">
        <v>408.34100000000001</v>
      </c>
      <c r="BP38">
        <v>10.0952</v>
      </c>
      <c r="BQ38">
        <v>1.12141</v>
      </c>
      <c r="BR38">
        <v>1.0091399999999999</v>
      </c>
      <c r="BS38">
        <v>8.5971700000000002</v>
      </c>
      <c r="BT38">
        <v>7.0490899999999996</v>
      </c>
      <c r="BU38">
        <v>1799.96</v>
      </c>
      <c r="BV38">
        <v>0.89998999999999996</v>
      </c>
      <c r="BW38">
        <v>0.10001</v>
      </c>
      <c r="BX38">
        <v>0</v>
      </c>
      <c r="BY38">
        <v>2.0367999999999999</v>
      </c>
      <c r="BZ38">
        <v>0</v>
      </c>
      <c r="CA38">
        <v>14276.6</v>
      </c>
      <c r="CB38">
        <v>13894.6</v>
      </c>
      <c r="CC38">
        <v>33.25</v>
      </c>
      <c r="CD38">
        <v>37.061999999999998</v>
      </c>
      <c r="CE38">
        <v>35.25</v>
      </c>
      <c r="CF38">
        <v>35.561999999999998</v>
      </c>
      <c r="CG38">
        <v>33.186999999999998</v>
      </c>
      <c r="CH38">
        <v>1619.95</v>
      </c>
      <c r="CI38">
        <v>180.01</v>
      </c>
      <c r="CJ38">
        <v>0</v>
      </c>
      <c r="CK38">
        <v>1689892305.4000001</v>
      </c>
      <c r="CL38">
        <v>0</v>
      </c>
      <c r="CM38">
        <v>1689891041</v>
      </c>
      <c r="CN38" t="s">
        <v>353</v>
      </c>
      <c r="CO38">
        <v>1689891041</v>
      </c>
      <c r="CP38">
        <v>1689891034</v>
      </c>
      <c r="CQ38">
        <v>43</v>
      </c>
      <c r="CR38">
        <v>-4.4999999999999998E-2</v>
      </c>
      <c r="CS38">
        <v>3.0000000000000001E-3</v>
      </c>
      <c r="CT38">
        <v>-4.4580000000000002</v>
      </c>
      <c r="CU38">
        <v>-0.25600000000000001</v>
      </c>
      <c r="CV38">
        <v>414</v>
      </c>
      <c r="CW38">
        <v>10</v>
      </c>
      <c r="CX38">
        <v>0.19</v>
      </c>
      <c r="CY38">
        <v>7.0000000000000007E-2</v>
      </c>
      <c r="CZ38">
        <v>8.3331758836600098</v>
      </c>
      <c r="DA38">
        <v>1.8567692312141899</v>
      </c>
      <c r="DB38">
        <v>0.17945462633464401</v>
      </c>
      <c r="DC38">
        <v>1</v>
      </c>
      <c r="DD38">
        <v>407.66871428571397</v>
      </c>
      <c r="DE38">
        <v>3.81303896103968</v>
      </c>
      <c r="DF38">
        <v>0.38497868127211299</v>
      </c>
      <c r="DG38">
        <v>-1</v>
      </c>
      <c r="DH38">
        <v>1799.9719047619001</v>
      </c>
      <c r="DI38">
        <v>-7.6942551288502997E-2</v>
      </c>
      <c r="DJ38">
        <v>0.114751036829805</v>
      </c>
      <c r="DK38">
        <v>1</v>
      </c>
      <c r="DL38">
        <v>2</v>
      </c>
      <c r="DM38">
        <v>2</v>
      </c>
      <c r="DN38" t="s">
        <v>354</v>
      </c>
      <c r="DO38">
        <v>3.2416999999999998</v>
      </c>
      <c r="DP38">
        <v>2.8400400000000001</v>
      </c>
      <c r="DQ38">
        <v>9.7989099999999996E-2</v>
      </c>
      <c r="DR38">
        <v>9.8365599999999997E-2</v>
      </c>
      <c r="DS38">
        <v>7.1400199999999997E-2</v>
      </c>
      <c r="DT38">
        <v>6.3871700000000003E-2</v>
      </c>
      <c r="DU38">
        <v>26483.4</v>
      </c>
      <c r="DV38">
        <v>27884.2</v>
      </c>
      <c r="DW38">
        <v>27462.3</v>
      </c>
      <c r="DX38">
        <v>29009.7</v>
      </c>
      <c r="DY38">
        <v>33626.199999999997</v>
      </c>
      <c r="DZ38">
        <v>36160.400000000001</v>
      </c>
      <c r="EA38">
        <v>36722.199999999997</v>
      </c>
      <c r="EB38">
        <v>39314.5</v>
      </c>
      <c r="EC38">
        <v>2.3297300000000001</v>
      </c>
      <c r="ED38">
        <v>1.78715</v>
      </c>
      <c r="EE38">
        <v>9.8779800000000001E-2</v>
      </c>
      <c r="EF38">
        <v>0</v>
      </c>
      <c r="EG38">
        <v>17.1251</v>
      </c>
      <c r="EH38">
        <v>999.9</v>
      </c>
      <c r="EI38">
        <v>48.076999999999998</v>
      </c>
      <c r="EJ38">
        <v>21.178000000000001</v>
      </c>
      <c r="EK38">
        <v>12.136699999999999</v>
      </c>
      <c r="EL38">
        <v>62.923400000000001</v>
      </c>
      <c r="EM38">
        <v>36.053699999999999</v>
      </c>
      <c r="EN38">
        <v>1</v>
      </c>
      <c r="EO38">
        <v>-0.56524399999999997</v>
      </c>
      <c r="EP38">
        <v>9.2810500000000005</v>
      </c>
      <c r="EQ38">
        <v>18.704699999999999</v>
      </c>
      <c r="ER38">
        <v>5.2192400000000001</v>
      </c>
      <c r="ES38">
        <v>11.9261</v>
      </c>
      <c r="ET38">
        <v>4.9557000000000002</v>
      </c>
      <c r="EU38">
        <v>3.29765</v>
      </c>
      <c r="EV38">
        <v>75.3</v>
      </c>
      <c r="EW38">
        <v>9999</v>
      </c>
      <c r="EX38">
        <v>5203.8</v>
      </c>
      <c r="EY38">
        <v>144.4</v>
      </c>
      <c r="EZ38">
        <v>1.8597399999999999</v>
      </c>
      <c r="FA38">
        <v>1.85883</v>
      </c>
      <c r="FB38">
        <v>1.8647800000000001</v>
      </c>
      <c r="FC38">
        <v>1.86886</v>
      </c>
      <c r="FD38">
        <v>1.8634200000000001</v>
      </c>
      <c r="FE38">
        <v>1.8635600000000001</v>
      </c>
      <c r="FF38">
        <v>1.8635600000000001</v>
      </c>
      <c r="FG38">
        <v>1.86338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-4.4580000000000002</v>
      </c>
      <c r="FV38">
        <v>-0.25619999999999998</v>
      </c>
      <c r="FW38">
        <v>-4.4582000000000299</v>
      </c>
      <c r="FX38">
        <v>0</v>
      </c>
      <c r="FY38">
        <v>0</v>
      </c>
      <c r="FZ38">
        <v>0</v>
      </c>
      <c r="GA38">
        <v>-0.25627454545454698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20.9</v>
      </c>
      <c r="GJ38">
        <v>21</v>
      </c>
      <c r="GK38">
        <v>1.0437000000000001</v>
      </c>
      <c r="GL38">
        <v>2.5378400000000001</v>
      </c>
      <c r="GM38">
        <v>1.4489700000000001</v>
      </c>
      <c r="GN38">
        <v>2.3315399999999999</v>
      </c>
      <c r="GO38">
        <v>1.5466299999999999</v>
      </c>
      <c r="GP38">
        <v>2.3742700000000001</v>
      </c>
      <c r="GQ38">
        <v>24.1648</v>
      </c>
      <c r="GR38">
        <v>13.221399999999999</v>
      </c>
      <c r="GS38">
        <v>18</v>
      </c>
      <c r="GT38">
        <v>618.029</v>
      </c>
      <c r="GU38">
        <v>393.92500000000001</v>
      </c>
      <c r="GV38">
        <v>11.068199999999999</v>
      </c>
      <c r="GW38">
        <v>19.892600000000002</v>
      </c>
      <c r="GX38">
        <v>29.9998</v>
      </c>
      <c r="GY38">
        <v>19.933299999999999</v>
      </c>
      <c r="GZ38">
        <v>19.933700000000002</v>
      </c>
      <c r="HA38">
        <v>20.9</v>
      </c>
      <c r="HB38">
        <v>20</v>
      </c>
      <c r="HC38">
        <v>-30</v>
      </c>
      <c r="HD38">
        <v>9.3029299999999999</v>
      </c>
      <c r="HE38">
        <v>408.51900000000001</v>
      </c>
      <c r="HF38">
        <v>0</v>
      </c>
      <c r="HG38">
        <v>101.161</v>
      </c>
      <c r="HH38">
        <v>95.587800000000001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2023-07-20T14:33:59Z</dcterms:created>
  <dcterms:modified xsi:type="dcterms:W3CDTF">2023-07-25T18:23:08Z</dcterms:modified>
</cp:coreProperties>
</file>