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BB4B5FBF-32D9-CC4B-95B7-789AF369B527}" xr6:coauthVersionLast="47" xr6:coauthVersionMax="47" xr10:uidLastSave="{00000000-0000-0000-0000-000000000000}"/>
  <bookViews>
    <workbookView xWindow="240" yWindow="760" windowWidth="19900" windowHeight="124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S38" i="1" s="1"/>
  <c r="AD38" i="1"/>
  <c r="AC38" i="1"/>
  <c r="AB38" i="1"/>
  <c r="U38" i="1"/>
  <c r="AR37" i="1"/>
  <c r="AQ37" i="1"/>
  <c r="AO37" i="1"/>
  <c r="AP37" i="1" s="1"/>
  <c r="AN37" i="1"/>
  <c r="AL37" i="1" s="1"/>
  <c r="AD37" i="1"/>
  <c r="AC37" i="1"/>
  <c r="AB37" i="1" s="1"/>
  <c r="U37" i="1"/>
  <c r="AR36" i="1"/>
  <c r="AQ36" i="1"/>
  <c r="AP36" i="1"/>
  <c r="AO36" i="1"/>
  <c r="AN36" i="1"/>
  <c r="AL36" i="1"/>
  <c r="N36" i="1" s="1"/>
  <c r="M36" i="1" s="1"/>
  <c r="AD36" i="1"/>
  <c r="AC36" i="1"/>
  <c r="AB36" i="1"/>
  <c r="X36" i="1"/>
  <c r="U36" i="1"/>
  <c r="S36" i="1"/>
  <c r="P36" i="1"/>
  <c r="O36" i="1"/>
  <c r="AR35" i="1"/>
  <c r="AQ35" i="1"/>
  <c r="AO35" i="1"/>
  <c r="AP35" i="1" s="1"/>
  <c r="AN35" i="1"/>
  <c r="AL35" i="1" s="1"/>
  <c r="AM35" i="1"/>
  <c r="AD35" i="1"/>
  <c r="AC35" i="1"/>
  <c r="AB35" i="1" s="1"/>
  <c r="U35" i="1"/>
  <c r="N35" i="1"/>
  <c r="M35" i="1" s="1"/>
  <c r="AR34" i="1"/>
  <c r="AQ34" i="1"/>
  <c r="AO34" i="1"/>
  <c r="AP34" i="1" s="1"/>
  <c r="AN34" i="1"/>
  <c r="AL34" i="1"/>
  <c r="AD34" i="1"/>
  <c r="AC34" i="1"/>
  <c r="AB34" i="1"/>
  <c r="U34" i="1"/>
  <c r="S34" i="1"/>
  <c r="AR33" i="1"/>
  <c r="AQ33" i="1"/>
  <c r="AO33" i="1"/>
  <c r="AN33" i="1"/>
  <c r="AL33" i="1" s="1"/>
  <c r="AD33" i="1"/>
  <c r="AC33" i="1"/>
  <c r="AB33" i="1" s="1"/>
  <c r="U33" i="1"/>
  <c r="AR32" i="1"/>
  <c r="AQ32" i="1"/>
  <c r="AO32" i="1"/>
  <c r="X32" i="1" s="1"/>
  <c r="AN32" i="1"/>
  <c r="AL32" i="1"/>
  <c r="N32" i="1" s="1"/>
  <c r="M32" i="1" s="1"/>
  <c r="AF32" i="1"/>
  <c r="AD32" i="1"/>
  <c r="AC32" i="1"/>
  <c r="AB32" i="1"/>
  <c r="U32" i="1"/>
  <c r="S32" i="1"/>
  <c r="P32" i="1"/>
  <c r="O32" i="1"/>
  <c r="AR31" i="1"/>
  <c r="AQ31" i="1"/>
  <c r="AO31" i="1"/>
  <c r="AP31" i="1" s="1"/>
  <c r="AN31" i="1"/>
  <c r="AL31" i="1" s="1"/>
  <c r="N31" i="1" s="1"/>
  <c r="M31" i="1" s="1"/>
  <c r="AD31" i="1"/>
  <c r="AC31" i="1"/>
  <c r="AB31" i="1" s="1"/>
  <c r="U31" i="1"/>
  <c r="AR30" i="1"/>
  <c r="AQ30" i="1"/>
  <c r="AO30" i="1"/>
  <c r="AP30" i="1" s="1"/>
  <c r="AN30" i="1"/>
  <c r="AL30" i="1"/>
  <c r="AD30" i="1"/>
  <c r="AC30" i="1"/>
  <c r="AB30" i="1"/>
  <c r="U30" i="1"/>
  <c r="S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O28" i="1"/>
  <c r="AP28" i="1" s="1"/>
  <c r="AN28" i="1"/>
  <c r="AL28" i="1"/>
  <c r="N28" i="1" s="1"/>
  <c r="M28" i="1" s="1"/>
  <c r="AF28" i="1"/>
  <c r="AD28" i="1"/>
  <c r="AC28" i="1"/>
  <c r="AB28" i="1"/>
  <c r="X28" i="1"/>
  <c r="U28" i="1"/>
  <c r="S28" i="1"/>
  <c r="P28" i="1"/>
  <c r="O28" i="1"/>
  <c r="AR27" i="1"/>
  <c r="AQ27" i="1"/>
  <c r="AO27" i="1"/>
  <c r="AP27" i="1" s="1"/>
  <c r="AN27" i="1"/>
  <c r="AL27" i="1" s="1"/>
  <c r="AM27" i="1"/>
  <c r="AD27" i="1"/>
  <c r="AC27" i="1"/>
  <c r="U27" i="1"/>
  <c r="AR26" i="1"/>
  <c r="AQ26" i="1"/>
  <c r="AO26" i="1"/>
  <c r="AP26" i="1" s="1"/>
  <c r="AN26" i="1"/>
  <c r="AL26" i="1"/>
  <c r="AD26" i="1"/>
  <c r="AC26" i="1"/>
  <c r="AB26" i="1"/>
  <c r="U26" i="1"/>
  <c r="S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O24" i="1"/>
  <c r="X24" i="1" s="1"/>
  <c r="AN24" i="1"/>
  <c r="AL24" i="1"/>
  <c r="N24" i="1" s="1"/>
  <c r="M24" i="1" s="1"/>
  <c r="AF24" i="1"/>
  <c r="AD24" i="1"/>
  <c r="AC24" i="1"/>
  <c r="AB24" i="1"/>
  <c r="U24" i="1"/>
  <c r="S24" i="1"/>
  <c r="P24" i="1"/>
  <c r="O24" i="1"/>
  <c r="AR23" i="1"/>
  <c r="AQ23" i="1"/>
  <c r="AO23" i="1"/>
  <c r="AN23" i="1"/>
  <c r="AL23" i="1" s="1"/>
  <c r="O23" i="1" s="1"/>
  <c r="AM23" i="1"/>
  <c r="AD23" i="1"/>
  <c r="AC23" i="1"/>
  <c r="AB23" i="1" s="1"/>
  <c r="U23" i="1"/>
  <c r="N23" i="1"/>
  <c r="M23" i="1"/>
  <c r="AF23" i="1" s="1"/>
  <c r="AR22" i="1"/>
  <c r="AQ22" i="1"/>
  <c r="AO22" i="1"/>
  <c r="AP22" i="1" s="1"/>
  <c r="AN22" i="1"/>
  <c r="AL22" i="1"/>
  <c r="AM22" i="1" s="1"/>
  <c r="AD22" i="1"/>
  <c r="AC22" i="1"/>
  <c r="AB22" i="1"/>
  <c r="U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O20" i="1"/>
  <c r="X20" i="1" s="1"/>
  <c r="AN20" i="1"/>
  <c r="AL20" i="1"/>
  <c r="N20" i="1" s="1"/>
  <c r="M20" i="1" s="1"/>
  <c r="AF20" i="1"/>
  <c r="AD20" i="1"/>
  <c r="AC20" i="1"/>
  <c r="AB20" i="1" s="1"/>
  <c r="U20" i="1"/>
  <c r="S20" i="1"/>
  <c r="P20" i="1"/>
  <c r="O20" i="1"/>
  <c r="AR19" i="1"/>
  <c r="AQ19" i="1"/>
  <c r="AO19" i="1"/>
  <c r="AN19" i="1"/>
  <c r="AL19" i="1" s="1"/>
  <c r="AM19" i="1"/>
  <c r="AD19" i="1"/>
  <c r="AC19" i="1"/>
  <c r="AB19" i="1" s="1"/>
  <c r="U19" i="1"/>
  <c r="N19" i="1"/>
  <c r="M19" i="1"/>
  <c r="AF19" i="1" s="1"/>
  <c r="Y24" i="1" l="1"/>
  <c r="Z24" i="1" s="1"/>
  <c r="AF35" i="1"/>
  <c r="Y20" i="1"/>
  <c r="Z20" i="1" s="1"/>
  <c r="Y32" i="1"/>
  <c r="Z32" i="1" s="1"/>
  <c r="AF31" i="1"/>
  <c r="AP20" i="1"/>
  <c r="S35" i="1"/>
  <c r="P35" i="1"/>
  <c r="O35" i="1"/>
  <c r="P21" i="1"/>
  <c r="O21" i="1"/>
  <c r="N21" i="1"/>
  <c r="M21" i="1" s="1"/>
  <c r="AM21" i="1"/>
  <c r="V36" i="1"/>
  <c r="T36" i="1" s="1"/>
  <c r="W36" i="1" s="1"/>
  <c r="Q36" i="1" s="1"/>
  <c r="R36" i="1" s="1"/>
  <c r="AP24" i="1"/>
  <c r="P26" i="1"/>
  <c r="AM26" i="1"/>
  <c r="O26" i="1"/>
  <c r="N26" i="1"/>
  <c r="M26" i="1" s="1"/>
  <c r="P33" i="1"/>
  <c r="O33" i="1"/>
  <c r="N33" i="1"/>
  <c r="M33" i="1" s="1"/>
  <c r="AM33" i="1"/>
  <c r="S33" i="1"/>
  <c r="AB27" i="1"/>
  <c r="AM31" i="1"/>
  <c r="AP33" i="1"/>
  <c r="Y36" i="1"/>
  <c r="Z36" i="1" s="1"/>
  <c r="P29" i="1"/>
  <c r="O29" i="1"/>
  <c r="N29" i="1"/>
  <c r="M29" i="1" s="1"/>
  <c r="AM29" i="1"/>
  <c r="S29" i="1"/>
  <c r="S19" i="1"/>
  <c r="P19" i="1"/>
  <c r="S22" i="1"/>
  <c r="O27" i="1"/>
  <c r="S27" i="1"/>
  <c r="P27" i="1"/>
  <c r="AP32" i="1"/>
  <c r="P34" i="1"/>
  <c r="O34" i="1"/>
  <c r="N34" i="1"/>
  <c r="M34" i="1" s="1"/>
  <c r="AM34" i="1"/>
  <c r="S31" i="1"/>
  <c r="P31" i="1"/>
  <c r="O31" i="1"/>
  <c r="P38" i="1"/>
  <c r="O38" i="1"/>
  <c r="N38" i="1"/>
  <c r="M38" i="1" s="1"/>
  <c r="AM38" i="1"/>
  <c r="S23" i="1"/>
  <c r="P23" i="1"/>
  <c r="P25" i="1"/>
  <c r="AM25" i="1"/>
  <c r="O25" i="1"/>
  <c r="S25" i="1"/>
  <c r="N25" i="1"/>
  <c r="M25" i="1" s="1"/>
  <c r="V20" i="1"/>
  <c r="T20" i="1" s="1"/>
  <c r="W20" i="1" s="1"/>
  <c r="Q20" i="1" s="1"/>
  <c r="R20" i="1" s="1"/>
  <c r="S21" i="1"/>
  <c r="AP23" i="1"/>
  <c r="X23" i="1"/>
  <c r="Y28" i="1"/>
  <c r="Z28" i="1" s="1"/>
  <c r="V28" i="1"/>
  <c r="T28" i="1" s="1"/>
  <c r="W28" i="1" s="1"/>
  <c r="Q28" i="1" s="1"/>
  <c r="R28" i="1" s="1"/>
  <c r="O19" i="1"/>
  <c r="O22" i="1"/>
  <c r="P22" i="1"/>
  <c r="N22" i="1"/>
  <c r="M22" i="1" s="1"/>
  <c r="AP19" i="1"/>
  <c r="X19" i="1"/>
  <c r="V24" i="1"/>
  <c r="T24" i="1" s="1"/>
  <c r="W24" i="1" s="1"/>
  <c r="Q24" i="1" s="1"/>
  <c r="R24" i="1" s="1"/>
  <c r="N27" i="1"/>
  <c r="M27" i="1" s="1"/>
  <c r="P30" i="1"/>
  <c r="O30" i="1"/>
  <c r="N30" i="1"/>
  <c r="M30" i="1" s="1"/>
  <c r="AM30" i="1"/>
  <c r="AF36" i="1"/>
  <c r="P37" i="1"/>
  <c r="O37" i="1"/>
  <c r="N37" i="1"/>
  <c r="M37" i="1" s="1"/>
  <c r="AM37" i="1"/>
  <c r="S37" i="1"/>
  <c r="X27" i="1"/>
  <c r="X31" i="1"/>
  <c r="X35" i="1"/>
  <c r="X22" i="1"/>
  <c r="X26" i="1"/>
  <c r="X30" i="1"/>
  <c r="X34" i="1"/>
  <c r="X38" i="1"/>
  <c r="AM20" i="1"/>
  <c r="AM24" i="1"/>
  <c r="AM28" i="1"/>
  <c r="AM32" i="1"/>
  <c r="AM36" i="1"/>
  <c r="X21" i="1"/>
  <c r="X25" i="1"/>
  <c r="X29" i="1"/>
  <c r="X33" i="1"/>
  <c r="X37" i="1"/>
  <c r="Y29" i="1" l="1"/>
  <c r="Z29" i="1" s="1"/>
  <c r="AF38" i="1"/>
  <c r="V38" i="1"/>
  <c r="T38" i="1" s="1"/>
  <c r="W38" i="1" s="1"/>
  <c r="Q38" i="1" s="1"/>
  <c r="R38" i="1" s="1"/>
  <c r="Y37" i="1"/>
  <c r="Z37" i="1" s="1"/>
  <c r="Y31" i="1"/>
  <c r="Z31" i="1" s="1"/>
  <c r="Y38" i="1"/>
  <c r="Z38" i="1" s="1"/>
  <c r="AF30" i="1"/>
  <c r="V30" i="1"/>
  <c r="T30" i="1" s="1"/>
  <c r="W30" i="1" s="1"/>
  <c r="Q30" i="1" s="1"/>
  <c r="R30" i="1" s="1"/>
  <c r="AF25" i="1"/>
  <c r="AF34" i="1"/>
  <c r="V34" i="1"/>
  <c r="T34" i="1" s="1"/>
  <c r="W34" i="1" s="1"/>
  <c r="Q34" i="1" s="1"/>
  <c r="R34" i="1" s="1"/>
  <c r="AA20" i="1"/>
  <c r="AE20" i="1" s="1"/>
  <c r="AH20" i="1"/>
  <c r="AG20" i="1"/>
  <c r="Y25" i="1"/>
  <c r="Z25" i="1" s="1"/>
  <c r="V25" i="1" s="1"/>
  <c r="T25" i="1" s="1"/>
  <c r="W25" i="1" s="1"/>
  <c r="Q25" i="1" s="1"/>
  <c r="R25" i="1" s="1"/>
  <c r="Y34" i="1"/>
  <c r="Z34" i="1" s="1"/>
  <c r="Y19" i="1"/>
  <c r="Z19" i="1" s="1"/>
  <c r="AA36" i="1"/>
  <c r="AE36" i="1" s="1"/>
  <c r="AH36" i="1"/>
  <c r="AG36" i="1"/>
  <c r="AF33" i="1"/>
  <c r="Y21" i="1"/>
  <c r="Z21" i="1" s="1"/>
  <c r="AF37" i="1"/>
  <c r="AA32" i="1"/>
  <c r="AE32" i="1" s="1"/>
  <c r="AH32" i="1"/>
  <c r="AG32" i="1"/>
  <c r="Y33" i="1"/>
  <c r="Z33" i="1" s="1"/>
  <c r="Y27" i="1"/>
  <c r="Z27" i="1" s="1"/>
  <c r="Y30" i="1"/>
  <c r="Z30" i="1" s="1"/>
  <c r="Y26" i="1"/>
  <c r="Z26" i="1" s="1"/>
  <c r="AF27" i="1"/>
  <c r="V27" i="1"/>
  <c r="T27" i="1" s="1"/>
  <c r="W27" i="1" s="1"/>
  <c r="Q27" i="1" s="1"/>
  <c r="R27" i="1" s="1"/>
  <c r="AG28" i="1"/>
  <c r="AA28" i="1"/>
  <c r="AE28" i="1" s="1"/>
  <c r="AH28" i="1"/>
  <c r="Y22" i="1"/>
  <c r="Z22" i="1" s="1"/>
  <c r="AF22" i="1"/>
  <c r="V22" i="1"/>
  <c r="T22" i="1" s="1"/>
  <c r="W22" i="1" s="1"/>
  <c r="Q22" i="1" s="1"/>
  <c r="R22" i="1" s="1"/>
  <c r="Y23" i="1"/>
  <c r="Z23" i="1" s="1"/>
  <c r="V32" i="1"/>
  <c r="T32" i="1" s="1"/>
  <c r="W32" i="1" s="1"/>
  <c r="Q32" i="1" s="1"/>
  <c r="R32" i="1" s="1"/>
  <c r="AA24" i="1"/>
  <c r="AE24" i="1" s="1"/>
  <c r="AH24" i="1"/>
  <c r="AG24" i="1"/>
  <c r="Y35" i="1"/>
  <c r="Z35" i="1" s="1"/>
  <c r="AF29" i="1"/>
  <c r="V29" i="1"/>
  <c r="T29" i="1" s="1"/>
  <c r="W29" i="1" s="1"/>
  <c r="Q29" i="1" s="1"/>
  <c r="R29" i="1" s="1"/>
  <c r="AF26" i="1"/>
  <c r="AF21" i="1"/>
  <c r="AA23" i="1" l="1"/>
  <c r="AE23" i="1" s="1"/>
  <c r="AH23" i="1"/>
  <c r="V23" i="1"/>
  <c r="T23" i="1" s="1"/>
  <c r="W23" i="1" s="1"/>
  <c r="Q23" i="1" s="1"/>
  <c r="R23" i="1" s="1"/>
  <c r="AG23" i="1"/>
  <c r="AH21" i="1"/>
  <c r="AI21" i="1" s="1"/>
  <c r="AG21" i="1"/>
  <c r="AA21" i="1"/>
  <c r="AE21" i="1" s="1"/>
  <c r="AA31" i="1"/>
  <c r="AE31" i="1" s="1"/>
  <c r="AH31" i="1"/>
  <c r="V31" i="1"/>
  <c r="T31" i="1" s="1"/>
  <c r="W31" i="1" s="1"/>
  <c r="Q31" i="1" s="1"/>
  <c r="R31" i="1" s="1"/>
  <c r="AG31" i="1"/>
  <c r="AA33" i="1"/>
  <c r="AE33" i="1" s="1"/>
  <c r="AG33" i="1"/>
  <c r="AH33" i="1"/>
  <c r="AA35" i="1"/>
  <c r="AE35" i="1" s="1"/>
  <c r="AH35" i="1"/>
  <c r="AI35" i="1" s="1"/>
  <c r="V35" i="1"/>
  <c r="T35" i="1" s="1"/>
  <c r="W35" i="1" s="1"/>
  <c r="Q35" i="1" s="1"/>
  <c r="R35" i="1" s="1"/>
  <c r="AG35" i="1"/>
  <c r="V33" i="1"/>
  <c r="T33" i="1" s="1"/>
  <c r="W33" i="1" s="1"/>
  <c r="Q33" i="1" s="1"/>
  <c r="R33" i="1" s="1"/>
  <c r="AH34" i="1"/>
  <c r="AI34" i="1" s="1"/>
  <c r="AA34" i="1"/>
  <c r="AE34" i="1" s="1"/>
  <c r="AG34" i="1"/>
  <c r="AA37" i="1"/>
  <c r="AE37" i="1" s="1"/>
  <c r="AH37" i="1"/>
  <c r="AI37" i="1" s="1"/>
  <c r="AG37" i="1"/>
  <c r="AI24" i="1"/>
  <c r="AI28" i="1"/>
  <c r="AA25" i="1"/>
  <c r="AE25" i="1" s="1"/>
  <c r="AH25" i="1"/>
  <c r="AI25" i="1" s="1"/>
  <c r="AG25" i="1"/>
  <c r="V21" i="1"/>
  <c r="T21" i="1" s="1"/>
  <c r="W21" i="1" s="1"/>
  <c r="Q21" i="1" s="1"/>
  <c r="R21" i="1" s="1"/>
  <c r="AH26" i="1"/>
  <c r="AI26" i="1" s="1"/>
  <c r="AA26" i="1"/>
  <c r="AE26" i="1" s="1"/>
  <c r="AG26" i="1"/>
  <c r="AI32" i="1"/>
  <c r="AH22" i="1"/>
  <c r="AI22" i="1" s="1"/>
  <c r="AA22" i="1"/>
  <c r="AE22" i="1" s="1"/>
  <c r="AG22" i="1"/>
  <c r="AI36" i="1"/>
  <c r="V26" i="1"/>
  <c r="T26" i="1" s="1"/>
  <c r="W26" i="1" s="1"/>
  <c r="Q26" i="1" s="1"/>
  <c r="R26" i="1" s="1"/>
  <c r="AH30" i="1"/>
  <c r="AA30" i="1"/>
  <c r="AE30" i="1" s="1"/>
  <c r="AG30" i="1"/>
  <c r="V37" i="1"/>
  <c r="T37" i="1" s="1"/>
  <c r="W37" i="1" s="1"/>
  <c r="Q37" i="1" s="1"/>
  <c r="R37" i="1" s="1"/>
  <c r="AI20" i="1"/>
  <c r="AA29" i="1"/>
  <c r="AE29" i="1" s="1"/>
  <c r="AH29" i="1"/>
  <c r="AG29" i="1"/>
  <c r="AA27" i="1"/>
  <c r="AE27" i="1" s="1"/>
  <c r="AH27" i="1"/>
  <c r="AG27" i="1"/>
  <c r="AA19" i="1"/>
  <c r="AE19" i="1" s="1"/>
  <c r="AH19" i="1"/>
  <c r="AI19" i="1" s="1"/>
  <c r="AG19" i="1"/>
  <c r="V19" i="1"/>
  <c r="T19" i="1" s="1"/>
  <c r="W19" i="1" s="1"/>
  <c r="Q19" i="1" s="1"/>
  <c r="R19" i="1" s="1"/>
  <c r="AH38" i="1"/>
  <c r="AI38" i="1" s="1"/>
  <c r="AA38" i="1"/>
  <c r="AE38" i="1" s="1"/>
  <c r="AG38" i="1"/>
  <c r="AI29" i="1" l="1"/>
  <c r="AI33" i="1"/>
  <c r="AI27" i="1"/>
  <c r="AI23" i="1"/>
  <c r="AI30" i="1"/>
  <c r="AI31" i="1"/>
</calcChain>
</file>

<file path=xl/sharedStrings.xml><?xml version="1.0" encoding="utf-8"?>
<sst xmlns="http://schemas.openxmlformats.org/spreadsheetml/2006/main" count="1016" uniqueCount="397">
  <si>
    <t>File opened</t>
  </si>
  <si>
    <t>2023-07-20 16:59:17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</si>
  <si>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</si>
  <si>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</si>
  <si>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</si>
  <si>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</si>
  <si>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</si>
  <si>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</si>
  <si>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</si>
  <si>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</si>
  <si>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</si>
  <si>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</si>
  <si>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</si>
  <si>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{"tazero": "-0.061388", "h2obspan1": "1.00295", "flowbzero": "0.30054", "co2bspan2a": "0.304297", "co2bspanconc2": "299.3", "co2bspanconc1": "2491", "h2oaspan2": "0", "h2oaspan2a": "0.0719315", "h2obspanconc2": "0", "co2bspan2": "-0.0338567", "co2bspan2b": "0.301941", "h2obzero": "1.01733", "flowazero": "0.29276", "flowmeterzero": "1.00306", "h2oaspanconc2": "0", "h2oazero": "1.01368", "h2obspan2a": "0.0707451", "h2obspanconc1": "12.12", "co2aspan2a": "0.305485", "tbzero": "0.0309811", "co2aspan2": "-0.033707", "co2aspanconc2": "299.3", "h2oaspan1": "1.00972", "co2azero": "0.93247", "chamberpressurezero": "2.69073", "co2aspanconc1": "2491", "ssa_ref": "31724", "oxygen": "21", "h2obspan2b": "0.0709538", "co2bspan1": "1.00256", "h2oaspanconc1": "12.13", "co2aspan1": "1.00275", "ssb_ref": "35739", "co2aspan2b": "0.303179", "h2obspan2": "0", "co2bzero": "0.935154", "h2oaspan2b": "0.0726308"}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</si>
  <si>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</si>
  <si>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</si>
  <si>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</si>
  <si>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</si>
  <si>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</si>
  <si>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</si>
  <si>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</si>
  <si>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</si>
  <si>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</si>
  <si>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</si>
  <si>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</si>
  <si>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</si>
  <si>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</si>
  <si>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16:59:17</t>
  </si>
  <si>
    <t>Stability Definition:	CO2_r (Meas): Std&lt;0.75 Per=20	Qin (LeafQ): Per=20	A (GasEx): Std&lt;0.2 Per=20</t>
  </si>
  <si>
    <t>16:59:56</t>
  </si>
  <si>
    <t>Stability Definition:	CO2_r (Meas): Std&lt;0.75 Per=20	Qin (LeafQ): Std&lt;1 Per=20	A (GasEx): Std&lt;0.2 Per=20</t>
  </si>
  <si>
    <t>16:59:57</t>
  </si>
  <si>
    <t>Stability Definition:	CO2_r (Meas): Per=20	Qin (LeafQ): Std&lt;1 Per=20	A (GasEx): Std&lt;0.2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</si>
  <si>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</si>
  <si>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</si>
  <si>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</si>
  <si>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</si>
  <si>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</si>
  <si>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</si>
  <si>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</si>
  <si>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</si>
  <si>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</si>
  <si>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</si>
  <si>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</si>
  <si>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</si>
  <si>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</si>
  <si>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</si>
  <si>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</si>
  <si>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</si>
  <si>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</si>
  <si>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</si>
  <si>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</si>
  <si>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</si>
  <si>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</si>
  <si>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</si>
  <si>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</si>
  <si>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</si>
  <si>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</si>
  <si>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</si>
  <si>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</si>
  <si>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</si>
  <si>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</si>
  <si>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</si>
  <si>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</si>
  <si>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</si>
  <si>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</si>
  <si>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</si>
  <si>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</si>
  <si>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</si>
  <si>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</si>
  <si>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</si>
  <si>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</si>
  <si>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</si>
  <si>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</si>
  <si>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</si>
  <si>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</si>
  <si>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</si>
  <si>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</si>
  <si>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</si>
  <si>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</si>
  <si>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</si>
  <si>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</si>
  <si>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</si>
  <si>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</si>
  <si>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</si>
  <si>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</si>
  <si>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</si>
  <si>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</si>
  <si>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</si>
  <si>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</si>
  <si>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</si>
  <si>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0.695546 87.0346 371.943 606.482 851.802 1062.36 1284.86 1455.19</t>
  </si>
  <si>
    <t>Fs_true</t>
  </si>
  <si>
    <t>0.243234 103.577 403.818 600.87 802.751 1001.11 1204.49 1400.99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</si>
  <si>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</si>
  <si>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</si>
  <si>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</si>
  <si>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</si>
  <si>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</si>
  <si>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</si>
  <si>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</si>
  <si>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</si>
  <si>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</si>
  <si>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</si>
  <si>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</si>
  <si>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</si>
  <si>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</si>
  <si>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</si>
  <si>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</si>
  <si>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</si>
  <si>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</si>
  <si>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</si>
  <si>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</si>
  <si>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</si>
  <si>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</si>
  <si>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</si>
  <si>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</si>
  <si>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</si>
  <si>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</si>
  <si>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</si>
  <si>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</si>
  <si>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</si>
  <si>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</si>
  <si>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</si>
  <si>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</si>
  <si>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</si>
  <si>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</si>
  <si>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</si>
  <si>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</si>
  <si>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</si>
  <si>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</si>
  <si>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</si>
  <si>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</si>
  <si>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</si>
  <si>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</si>
  <si>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</si>
  <si>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</si>
  <si>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</si>
  <si>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</si>
  <si>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</si>
  <si>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</si>
  <si>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</si>
  <si>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</si>
  <si>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</si>
  <si>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</si>
  <si>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</si>
  <si>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</si>
  <si>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</si>
  <si>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</si>
  <si>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</si>
  <si>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</si>
  <si>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</si>
  <si>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</si>
  <si>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</si>
  <si>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</si>
  <si>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</si>
  <si>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</si>
  <si>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</si>
  <si>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</si>
  <si>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</si>
  <si>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</si>
  <si>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</si>
  <si>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</si>
  <si>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</si>
  <si>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</si>
  <si>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</si>
  <si>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</si>
  <si>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</si>
  <si>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</si>
  <si>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</si>
  <si>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</si>
  <si>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</si>
  <si>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</si>
  <si>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</si>
  <si>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</si>
  <si>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</si>
  <si>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</si>
  <si>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</si>
  <si>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</si>
  <si>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</si>
  <si>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</si>
  <si>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</si>
  <si>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</si>
  <si>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</si>
  <si>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</si>
  <si>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</si>
  <si>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</si>
  <si>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</si>
  <si>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</si>
  <si>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</si>
  <si>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</si>
  <si>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</si>
  <si>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</si>
  <si>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</si>
  <si>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</si>
  <si>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</si>
  <si>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</si>
  <si>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</si>
  <si>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</si>
  <si>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</si>
  <si>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</si>
  <si>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</si>
  <si>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</si>
  <si>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</si>
  <si>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</si>
  <si>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</si>
  <si>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</si>
  <si>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</si>
  <si>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</si>
  <si>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</si>
  <si>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</si>
  <si>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</si>
  <si>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</si>
  <si>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</si>
  <si>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</si>
  <si>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</si>
  <si>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</si>
  <si>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</si>
  <si>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</si>
  <si>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</si>
  <si>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</si>
  <si>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</si>
  <si>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</si>
  <si>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</si>
  <si>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</si>
  <si>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</si>
  <si>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</si>
  <si>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</si>
  <si>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</si>
  <si>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</si>
  <si>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</si>
  <si>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</si>
  <si>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</si>
  <si>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</si>
  <si>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</si>
  <si>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</si>
  <si>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</si>
  <si>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</si>
  <si>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</si>
  <si>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</si>
  <si>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</si>
  <si>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</si>
  <si>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</si>
  <si>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</si>
  <si>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</si>
  <si>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</si>
  <si>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</si>
  <si>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</si>
  <si>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</si>
  <si>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</si>
  <si>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</si>
  <si>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</si>
  <si>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</si>
  <si>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</si>
  <si>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</si>
  <si>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</si>
  <si>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</si>
  <si>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</si>
  <si>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</si>
  <si>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</si>
  <si>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</si>
  <si>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</si>
  <si>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</si>
  <si>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</si>
  <si>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</si>
  <si>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</si>
  <si>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</si>
  <si>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</si>
  <si>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</si>
  <si>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</si>
  <si>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</si>
  <si>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</si>
  <si>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</si>
  <si>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</si>
  <si>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</si>
  <si>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</si>
  <si>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</si>
  <si>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</si>
  <si>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</si>
  <si>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</si>
  <si>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</si>
  <si>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</si>
  <si>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</si>
  <si>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</si>
  <si>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</si>
  <si>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</si>
  <si>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</si>
  <si>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</si>
  <si>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</si>
  <si>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</si>
  <si>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</si>
  <si>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</si>
  <si>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</si>
  <si>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</si>
  <si>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</si>
  <si>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</si>
  <si>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</si>
  <si>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</si>
  <si>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</si>
  <si>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</si>
  <si>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</si>
  <si>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</si>
  <si>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</si>
  <si>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</si>
  <si>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</si>
  <si>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</si>
  <si>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</si>
  <si>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</si>
  <si>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</si>
  <si>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</si>
  <si>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</si>
  <si>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</si>
  <si>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</si>
  <si>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</si>
  <si>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</si>
  <si>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</si>
  <si>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</si>
  <si>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</si>
  <si>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</si>
  <si>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</si>
  <si>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</si>
  <si>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</si>
  <si>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</si>
  <si>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</si>
  <si>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</si>
  <si>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</si>
  <si>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</si>
  <si>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</si>
  <si>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</si>
  <si>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</si>
  <si>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</si>
  <si>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</si>
  <si>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</si>
  <si>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</si>
  <si>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</si>
  <si>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</si>
  <si>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</si>
  <si>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</si>
  <si>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</si>
  <si>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</si>
  <si>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</si>
  <si>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</si>
  <si>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</si>
  <si>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</si>
  <si>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</si>
  <si>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</si>
  <si>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20230720 17:21:17</t>
  </si>
  <si>
    <t>17:21:17</t>
  </si>
  <si>
    <t>none</t>
  </si>
  <si>
    <t>20230720</t>
  </si>
  <si>
    <t>AR</t>
  </si>
  <si>
    <t>unconfirmed</t>
  </si>
  <si>
    <t>BNL21871</t>
  </si>
  <si>
    <t>17:19:11</t>
  </si>
  <si>
    <t>2/2</t>
  </si>
  <si>
    <t>00000000</t>
  </si>
  <si>
    <t>iiiiiiii</t>
  </si>
  <si>
    <t>off</t>
  </si>
  <si>
    <t>20230720 17:22:18</t>
  </si>
  <si>
    <t>17:22:18</t>
  </si>
  <si>
    <t>20230720 17:23:19</t>
  </si>
  <si>
    <t>17:23:19</t>
  </si>
  <si>
    <t>20230720 17:24:20</t>
  </si>
  <si>
    <t>17:24:20</t>
  </si>
  <si>
    <t>20230720 17:25:21</t>
  </si>
  <si>
    <t>17:25:21</t>
  </si>
  <si>
    <t>20230720 17:26:22</t>
  </si>
  <si>
    <t>17:26:22</t>
  </si>
  <si>
    <t>20230720 17:27:23</t>
  </si>
  <si>
    <t>17:27:23</t>
  </si>
  <si>
    <t>20230720 17:28:24</t>
  </si>
  <si>
    <t>17:28:24</t>
  </si>
  <si>
    <t>20230720 17:29:25</t>
  </si>
  <si>
    <t>17:29:25</t>
  </si>
  <si>
    <t>20230720 17:30:26</t>
  </si>
  <si>
    <t>17:30:26</t>
  </si>
  <si>
    <t>20230720 17:31:27</t>
  </si>
  <si>
    <t>17:31:27</t>
  </si>
  <si>
    <t>20230720 17:32:28</t>
  </si>
  <si>
    <t>17:32:28</t>
  </si>
  <si>
    <t>20230720 17:33:29</t>
  </si>
  <si>
    <t>17:33:29</t>
  </si>
  <si>
    <t>20230720 17:34:30</t>
  </si>
  <si>
    <t>17:34:30</t>
  </si>
  <si>
    <t>20230720 17:35:31</t>
  </si>
  <si>
    <t>17:35:31</t>
  </si>
  <si>
    <t>20230720 17:36:32</t>
  </si>
  <si>
    <t>17:36:32</t>
  </si>
  <si>
    <t>20230720 17:37:33</t>
  </si>
  <si>
    <t>17:37:33</t>
  </si>
  <si>
    <t>20230720 17:38:34</t>
  </si>
  <si>
    <t>17:38:34</t>
  </si>
  <si>
    <t>20230720 17:39:35</t>
  </si>
  <si>
    <t>17:39:35</t>
  </si>
  <si>
    <t>20230720 17:40:39</t>
  </si>
  <si>
    <t>17:40:39</t>
  </si>
  <si>
    <t>Mikaela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</si>
</sst>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6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344</v>
      </c>
      <c r="EX18" t="s">
        <v>344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1689902477</v>
      </c>
      <c r="C19">
        <v>0</v>
      </c>
      <c r="D19" t="s">
        <v>346</v>
      </c>
      <c r="E19" t="s">
        <v>347</v>
      </c>
      <c r="F19" t="s">
        <v>348</v>
      </c>
      <c r="G19" t="s">
        <v>396</v>
      </c>
      <c r="H19" t="s">
        <v>349</v>
      </c>
      <c r="I19" t="s">
        <v>350</v>
      </c>
      <c r="J19" t="s">
        <v>351</v>
      </c>
      <c r="K19" t="s">
        <v>352</v>
      </c>
      <c r="L19">
        <v>1689902477</v>
      </c>
      <c r="M19">
        <f t="shared" ref="M19:M38" si="0">(N19)/1000</f>
        <v>1.5100235353455542E-3</v>
      </c>
      <c r="N19">
        <f t="shared" ref="N19:N38" si="1">1000*AZ19*AL19*(AV19-AW19)/(100*$B$7*(1000-AL19*AV19))</f>
        <v>1.5100235353455542</v>
      </c>
      <c r="O19">
        <f t="shared" ref="O19:O38" si="2">AZ19*AL19*(AU19-AT19*(1000-AL19*AW19)/(1000-AL19*AV19))/(100*$B$7)</f>
        <v>13.142716735508806</v>
      </c>
      <c r="P19">
        <f t="shared" ref="P19:P38" si="3">AT19 - IF(AL19&gt;1, O19*$B$7*100/(AN19*BH19), 0)</f>
        <v>400.01499999999999</v>
      </c>
      <c r="Q19">
        <f t="shared" ref="Q19:Q38" si="4">((W19-M19/2)*P19-O19)/(W19+M19/2)</f>
        <v>283.02467455064857</v>
      </c>
      <c r="R19">
        <f t="shared" ref="R19:R38" si="5">Q19*(BA19+BB19)/1000</f>
        <v>28.304893259550429</v>
      </c>
      <c r="S19">
        <f t="shared" ref="S19:S38" si="6">(AT19 - IF(AL19&gt;1, O19*$B$7*100/(AN19*BH19), 0))*(BA19+BB19)/1000</f>
        <v>40.004928528564996</v>
      </c>
      <c r="T19">
        <f t="shared" ref="T19:T38" si="7">2/((1/V19-1/U19)+SIGN(V19)*SQRT((1/V19-1/U19)*(1/V19-1/U19) + 4*$C$7/(($C$7+1)*($C$7+1))*(2*1/V19*1/U19-1/U19*1/U19)))</f>
        <v>0.19263255951770444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2.9261862704704722</v>
      </c>
      <c r="V19">
        <f t="shared" ref="V19:V38" si="9">M19*(1000-(1000*0.61365*EXP(17.502*Z19/(240.97+Z19))/(BA19+BB19)+AV19)/2)/(1000*0.61365*EXP(17.502*Z19/(240.97+Z19))/(BA19+BB19)-AV19)</f>
        <v>0.1858547013754783</v>
      </c>
      <c r="W19">
        <f t="shared" ref="W19:W38" si="10">1/(($C$7+1)/(T19/1.6)+1/(U19/1.37)) + $C$7/(($C$7+1)/(T19/1.6) + $C$7/(U19/1.37))</f>
        <v>0.11674828388690196</v>
      </c>
      <c r="X19">
        <f t="shared" ref="X19:X38" si="11">(AO19*AR19)</f>
        <v>330.75388499999997</v>
      </c>
      <c r="Y19">
        <f t="shared" ref="Y19:Y38" si="12">(BC19+(X19+2*0.95*0.0000000567*(((BC19+$B$9)+273)^4-(BC19+273)^4)-44100*M19)/(1.84*29.3*U19+8*0.95*0.0000000567*(BC19+273)^3))</f>
        <v>17.624461256263015</v>
      </c>
      <c r="Z19">
        <f t="shared" ref="Z19:Z38" si="13">($C$9*BD19+$D$9*BE19+$E$9*Y19)</f>
        <v>16.015499999999999</v>
      </c>
      <c r="AA19">
        <f t="shared" ref="AA19:AA38" si="14">0.61365*EXP(17.502*Z19/(240.97+Z19))</f>
        <v>1.8265067060289537</v>
      </c>
      <c r="AB19">
        <f t="shared" ref="AB19:AB38" si="15">(AC19/AD19*100)</f>
        <v>56.011622586919295</v>
      </c>
      <c r="AC19">
        <f t="shared" ref="AC19:AC38" si="16">AV19*(BA19+BB19)/1000</f>
        <v>1.0255478921766001</v>
      </c>
      <c r="AD19">
        <f t="shared" ref="AD19:AD38" si="17">0.61365*EXP(17.502*BC19/(240.97+BC19))</f>
        <v>1.8309555138938289</v>
      </c>
      <c r="AE19">
        <f t="shared" ref="AE19:AE38" si="18">(AA19-AV19*(BA19+BB19)/1000)</f>
        <v>0.80095881385235357</v>
      </c>
      <c r="AF19">
        <f t="shared" ref="AF19:AF38" si="19">(-M19*44100)</f>
        <v>-66.592037908738945</v>
      </c>
      <c r="AG19">
        <f t="shared" ref="AG19:AG38" si="20">2*29.3*U19*0.92*(BC19-Z19)</f>
        <v>6.0105247155383204</v>
      </c>
      <c r="AH19">
        <f t="shared" ref="AH19:AH38" si="21">2*0.95*0.0000000567*(((BC19+$B$9)+273)^4-(Z19+273)^4)</f>
        <v>0.39643401199283884</v>
      </c>
      <c r="AI19">
        <f t="shared" ref="AI19:AI38" si="22">X19+AH19+AF19+AG19</f>
        <v>270.56880581879221</v>
      </c>
      <c r="AJ19">
        <v>3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54776.698383302522</v>
      </c>
      <c r="AO19">
        <f t="shared" ref="AO19:AO38" si="26">$B$13*BI19+$C$13*BJ19+$F$13*BU19*(1-BX19)</f>
        <v>1999.84</v>
      </c>
      <c r="AP19">
        <f t="shared" ref="AP19:AP38" si="27">AO19*AQ19</f>
        <v>1685.8652999999999</v>
      </c>
      <c r="AQ19">
        <f t="shared" ref="AQ19:AQ38" si="28">($B$13*$D$11+$C$13*$D$11+$F$13*((CH19+BZ19)/MAX(CH19+BZ19+CI19, 0.1)*$I$11+CI19/MAX(CH19+BZ19+CI19, 0.1)*$J$11))/($B$13+$C$13+$F$13)</f>
        <v>0.84300009000720055</v>
      </c>
      <c r="AR19">
        <f t="shared" ref="AR19:AR38" si="29">($B$13*$K$11+$C$13*$K$11+$F$13*((CH19+BZ19)/MAX(CH19+BZ19+CI19, 0.1)*$P$11+CI19/MAX(CH19+BZ19+CI19, 0.1)*$Q$11))/($B$13+$C$13+$F$13)</f>
        <v>0.16539017371389711</v>
      </c>
      <c r="AS19">
        <v>1689902477</v>
      </c>
      <c r="AT19">
        <v>400.01499999999999</v>
      </c>
      <c r="AU19">
        <v>413.75900000000001</v>
      </c>
      <c r="AV19">
        <v>10.2546</v>
      </c>
      <c r="AW19">
        <v>8.7603600000000004</v>
      </c>
      <c r="AX19">
        <v>404.44499999999999</v>
      </c>
      <c r="AY19">
        <v>10.528</v>
      </c>
      <c r="AZ19">
        <v>600.12</v>
      </c>
      <c r="BA19">
        <v>99.908299999999997</v>
      </c>
      <c r="BB19">
        <v>0.100271</v>
      </c>
      <c r="BC19">
        <v>16.053599999999999</v>
      </c>
      <c r="BD19">
        <v>16.015499999999999</v>
      </c>
      <c r="BE19">
        <v>999.9</v>
      </c>
      <c r="BF19">
        <v>0</v>
      </c>
      <c r="BG19">
        <v>0</v>
      </c>
      <c r="BH19">
        <v>9990</v>
      </c>
      <c r="BI19">
        <v>0</v>
      </c>
      <c r="BJ19">
        <v>23.186800000000002</v>
      </c>
      <c r="BK19">
        <v>-13.7439</v>
      </c>
      <c r="BL19">
        <v>404.15899999999999</v>
      </c>
      <c r="BM19">
        <v>417.41500000000002</v>
      </c>
      <c r="BN19">
        <v>1.4942</v>
      </c>
      <c r="BO19">
        <v>413.75900000000001</v>
      </c>
      <c r="BP19">
        <v>8.7603600000000004</v>
      </c>
      <c r="BQ19">
        <v>1.0245200000000001</v>
      </c>
      <c r="BR19">
        <v>0.87523300000000004</v>
      </c>
      <c r="BS19">
        <v>7.2697599999999998</v>
      </c>
      <c r="BT19">
        <v>4.9898100000000003</v>
      </c>
      <c r="BU19">
        <v>1999.84</v>
      </c>
      <c r="BV19">
        <v>0.89999600000000002</v>
      </c>
      <c r="BW19">
        <v>0.100004</v>
      </c>
      <c r="BX19">
        <v>0</v>
      </c>
      <c r="BY19">
        <v>2.0034000000000001</v>
      </c>
      <c r="BZ19">
        <v>0</v>
      </c>
      <c r="CA19">
        <v>15202.5</v>
      </c>
      <c r="CB19">
        <v>15437.6</v>
      </c>
      <c r="CC19">
        <v>37.375</v>
      </c>
      <c r="CD19">
        <v>39.75</v>
      </c>
      <c r="CE19">
        <v>38.686999999999998</v>
      </c>
      <c r="CF19">
        <v>37.125</v>
      </c>
      <c r="CG19">
        <v>36.561999999999998</v>
      </c>
      <c r="CH19">
        <v>1799.85</v>
      </c>
      <c r="CI19">
        <v>199.99</v>
      </c>
      <c r="CJ19">
        <v>0</v>
      </c>
      <c r="CK19">
        <v>1689902488</v>
      </c>
      <c r="CL19">
        <v>0</v>
      </c>
      <c r="CM19">
        <v>1689902351.0999999</v>
      </c>
      <c r="CN19" t="s">
        <v>353</v>
      </c>
      <c r="CO19">
        <v>1689902347.0999999</v>
      </c>
      <c r="CP19">
        <v>1689902351.0999999</v>
      </c>
      <c r="CQ19">
        <v>67</v>
      </c>
      <c r="CR19">
        <v>0</v>
      </c>
      <c r="CS19">
        <v>4.0000000000000001E-3</v>
      </c>
      <c r="CT19">
        <v>-4.431</v>
      </c>
      <c r="CU19">
        <v>-0.27300000000000002</v>
      </c>
      <c r="CV19">
        <v>414</v>
      </c>
      <c r="CW19">
        <v>9</v>
      </c>
      <c r="CX19">
        <v>0.2</v>
      </c>
      <c r="CY19">
        <v>0.05</v>
      </c>
      <c r="CZ19">
        <v>13.1252008404709</v>
      </c>
      <c r="DA19">
        <v>0.126071869187518</v>
      </c>
      <c r="DB19">
        <v>3.0672261788073502E-2</v>
      </c>
      <c r="DC19">
        <v>1</v>
      </c>
      <c r="DD19">
        <v>413.7201</v>
      </c>
      <c r="DE19">
        <v>0.146165413533312</v>
      </c>
      <c r="DF19">
        <v>3.6069238971735001E-2</v>
      </c>
      <c r="DG19">
        <v>-1</v>
      </c>
      <c r="DH19">
        <v>1999.9865</v>
      </c>
      <c r="DI19">
        <v>0.32604684246702997</v>
      </c>
      <c r="DJ19">
        <v>0.159507836798151</v>
      </c>
      <c r="DK19">
        <v>1</v>
      </c>
      <c r="DL19">
        <v>2</v>
      </c>
      <c r="DM19">
        <v>2</v>
      </c>
      <c r="DN19" t="s">
        <v>354</v>
      </c>
      <c r="DO19">
        <v>3.2442899999999999</v>
      </c>
      <c r="DP19">
        <v>2.8403700000000001</v>
      </c>
      <c r="DQ19">
        <v>9.8705100000000004E-2</v>
      </c>
      <c r="DR19">
        <v>9.9924799999999994E-2</v>
      </c>
      <c r="DS19">
        <v>6.7298499999999997E-2</v>
      </c>
      <c r="DT19">
        <v>5.7695099999999999E-2</v>
      </c>
      <c r="DU19">
        <v>26568.6</v>
      </c>
      <c r="DV19">
        <v>27936.1</v>
      </c>
      <c r="DW19">
        <v>27562.1</v>
      </c>
      <c r="DX19">
        <v>29102.799999999999</v>
      </c>
      <c r="DY19">
        <v>33903.599999999999</v>
      </c>
      <c r="DZ19">
        <v>36511.9</v>
      </c>
      <c r="EA19">
        <v>36863.300000000003</v>
      </c>
      <c r="EB19">
        <v>39438.1</v>
      </c>
      <c r="EC19">
        <v>2.3508200000000001</v>
      </c>
      <c r="ED19">
        <v>1.8391</v>
      </c>
      <c r="EE19">
        <v>0.147481</v>
      </c>
      <c r="EF19">
        <v>0</v>
      </c>
      <c r="EG19">
        <v>13.554399999999999</v>
      </c>
      <c r="EH19">
        <v>999.9</v>
      </c>
      <c r="EI19">
        <v>48.773000000000003</v>
      </c>
      <c r="EJ19">
        <v>20.593</v>
      </c>
      <c r="EK19">
        <v>11.883800000000001</v>
      </c>
      <c r="EL19">
        <v>61.892400000000002</v>
      </c>
      <c r="EM19">
        <v>36.7027</v>
      </c>
      <c r="EN19">
        <v>1</v>
      </c>
      <c r="EO19">
        <v>-0.74673800000000001</v>
      </c>
      <c r="EP19">
        <v>2.2438500000000001</v>
      </c>
      <c r="EQ19">
        <v>19.867799999999999</v>
      </c>
      <c r="ER19">
        <v>5.2223800000000002</v>
      </c>
      <c r="ES19">
        <v>11.9153</v>
      </c>
      <c r="ET19">
        <v>4.9555499999999997</v>
      </c>
      <c r="EU19">
        <v>3.2977500000000002</v>
      </c>
      <c r="EV19">
        <v>78.2</v>
      </c>
      <c r="EW19">
        <v>9999</v>
      </c>
      <c r="EX19">
        <v>5425.3</v>
      </c>
      <c r="EY19">
        <v>144.4</v>
      </c>
      <c r="EZ19">
        <v>1.85989</v>
      </c>
      <c r="FA19">
        <v>1.8589800000000001</v>
      </c>
      <c r="FB19">
        <v>1.86493</v>
      </c>
      <c r="FC19">
        <v>1.8690199999999999</v>
      </c>
      <c r="FD19">
        <v>1.8635600000000001</v>
      </c>
      <c r="FE19">
        <v>1.86371</v>
      </c>
      <c r="FF19">
        <v>1.86371</v>
      </c>
      <c r="FG19">
        <v>1.8634999999999999</v>
      </c>
      <c r="FH19">
        <v>0</v>
      </c>
      <c r="FI19">
        <v>0</v>
      </c>
      <c r="FJ19">
        <v>0</v>
      </c>
      <c r="FK19">
        <v>0</v>
      </c>
      <c r="FL19" t="s">
        <v>355</v>
      </c>
      <c r="FM19" t="s">
        <v>356</v>
      </c>
      <c r="FN19" t="s">
        <v>357</v>
      </c>
      <c r="FO19" t="s">
        <v>357</v>
      </c>
      <c r="FP19" t="s">
        <v>357</v>
      </c>
      <c r="FQ19" t="s">
        <v>357</v>
      </c>
      <c r="FR19">
        <v>0</v>
      </c>
      <c r="FS19">
        <v>100</v>
      </c>
      <c r="FT19">
        <v>100</v>
      </c>
      <c r="FU19">
        <v>-4.43</v>
      </c>
      <c r="FV19">
        <v>-0.27339999999999998</v>
      </c>
      <c r="FW19">
        <v>-4.4305999999999699</v>
      </c>
      <c r="FX19">
        <v>0</v>
      </c>
      <c r="FY19">
        <v>0</v>
      </c>
      <c r="FZ19">
        <v>0</v>
      </c>
      <c r="GA19">
        <v>-0.27344299999999999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2.2000000000000002</v>
      </c>
      <c r="GJ19">
        <v>2.1</v>
      </c>
      <c r="GK19">
        <v>1.0510299999999999</v>
      </c>
      <c r="GL19">
        <v>2.5390600000000001</v>
      </c>
      <c r="GM19">
        <v>1.4489700000000001</v>
      </c>
      <c r="GN19">
        <v>2.3168899999999999</v>
      </c>
      <c r="GO19">
        <v>1.5466299999999999</v>
      </c>
      <c r="GP19">
        <v>2.4060100000000002</v>
      </c>
      <c r="GQ19">
        <v>23.212199999999999</v>
      </c>
      <c r="GR19">
        <v>14.7012</v>
      </c>
      <c r="GS19">
        <v>18</v>
      </c>
      <c r="GT19">
        <v>601.81799999999998</v>
      </c>
      <c r="GU19">
        <v>403.71300000000002</v>
      </c>
      <c r="GV19">
        <v>12.1381</v>
      </c>
      <c r="GW19">
        <v>17.467500000000001</v>
      </c>
      <c r="GX19">
        <v>30.0001</v>
      </c>
      <c r="GY19">
        <v>17.464500000000001</v>
      </c>
      <c r="GZ19">
        <v>17.458200000000001</v>
      </c>
      <c r="HA19">
        <v>21.047999999999998</v>
      </c>
      <c r="HB19">
        <v>30</v>
      </c>
      <c r="HC19">
        <v>-30</v>
      </c>
      <c r="HD19">
        <v>12.140700000000001</v>
      </c>
      <c r="HE19">
        <v>413.64400000000001</v>
      </c>
      <c r="HF19">
        <v>0</v>
      </c>
      <c r="HG19">
        <v>101.541</v>
      </c>
      <c r="HH19">
        <v>95.890799999999999</v>
      </c>
    </row>
    <row r="20" spans="1:216" x14ac:dyDescent="0.2">
      <c r="A20">
        <v>2</v>
      </c>
      <c r="B20">
        <v>1689902538</v>
      </c>
      <c r="C20">
        <v>61</v>
      </c>
      <c r="D20" t="s">
        <v>358</v>
      </c>
      <c r="E20" t="s">
        <v>359</v>
      </c>
      <c r="F20" t="s">
        <v>348</v>
      </c>
      <c r="G20" t="s">
        <v>396</v>
      </c>
      <c r="H20" t="s">
        <v>349</v>
      </c>
      <c r="I20" t="s">
        <v>350</v>
      </c>
      <c r="J20" t="s">
        <v>351</v>
      </c>
      <c r="K20" t="s">
        <v>352</v>
      </c>
      <c r="L20">
        <v>1689902538</v>
      </c>
      <c r="M20">
        <f t="shared" si="0"/>
        <v>1.5125606487221821E-3</v>
      </c>
      <c r="N20">
        <f t="shared" si="1"/>
        <v>1.5125606487221821</v>
      </c>
      <c r="O20">
        <f t="shared" si="2"/>
        <v>13.091658609271317</v>
      </c>
      <c r="P20">
        <f t="shared" si="3"/>
        <v>399.93799999999999</v>
      </c>
      <c r="Q20">
        <f t="shared" si="4"/>
        <v>283.74952339802024</v>
      </c>
      <c r="R20">
        <f t="shared" si="5"/>
        <v>28.377245404825462</v>
      </c>
      <c r="S20">
        <f t="shared" si="6"/>
        <v>39.997032018959402</v>
      </c>
      <c r="T20">
        <f t="shared" si="7"/>
        <v>0.19327161078057783</v>
      </c>
      <c r="U20">
        <f t="shared" si="8"/>
        <v>2.9281475106383268</v>
      </c>
      <c r="V20">
        <f t="shared" si="9"/>
        <v>0.18645396015836296</v>
      </c>
      <c r="W20">
        <f t="shared" si="10"/>
        <v>0.11712622825624103</v>
      </c>
      <c r="X20">
        <f t="shared" si="11"/>
        <v>297.68821500000001</v>
      </c>
      <c r="Y20">
        <f t="shared" si="12"/>
        <v>17.471664938569859</v>
      </c>
      <c r="Z20">
        <f t="shared" si="13"/>
        <v>16.001999999999999</v>
      </c>
      <c r="AA20">
        <f t="shared" si="14"/>
        <v>1.8249326359293261</v>
      </c>
      <c r="AB20">
        <f t="shared" si="15"/>
        <v>55.830750543491078</v>
      </c>
      <c r="AC20">
        <f t="shared" si="16"/>
        <v>1.0252028430225602</v>
      </c>
      <c r="AD20">
        <f t="shared" si="17"/>
        <v>1.8362691402902545</v>
      </c>
      <c r="AE20">
        <f t="shared" si="18"/>
        <v>0.79972979290676594</v>
      </c>
      <c r="AF20">
        <f t="shared" si="19"/>
        <v>-66.703924608648236</v>
      </c>
      <c r="AG20">
        <f t="shared" si="20"/>
        <v>15.312641993572953</v>
      </c>
      <c r="AH20">
        <f t="shared" si="21"/>
        <v>1.0094610643137636</v>
      </c>
      <c r="AI20">
        <f t="shared" si="22"/>
        <v>247.3063934492385</v>
      </c>
      <c r="AJ20">
        <v>3</v>
      </c>
      <c r="AK20">
        <v>1</v>
      </c>
      <c r="AL20">
        <f t="shared" si="23"/>
        <v>1</v>
      </c>
      <c r="AM20">
        <f t="shared" si="24"/>
        <v>0</v>
      </c>
      <c r="AN20">
        <f t="shared" si="25"/>
        <v>54826.883696408455</v>
      </c>
      <c r="AO20">
        <f t="shared" si="26"/>
        <v>1799.91</v>
      </c>
      <c r="AP20">
        <f t="shared" si="27"/>
        <v>1517.3246999999999</v>
      </c>
      <c r="AQ20">
        <f t="shared" si="28"/>
        <v>0.84300031668250075</v>
      </c>
      <c r="AR20">
        <f t="shared" si="29"/>
        <v>0.16539061119722653</v>
      </c>
      <c r="AS20">
        <v>1689902538</v>
      </c>
      <c r="AT20">
        <v>399.93799999999999</v>
      </c>
      <c r="AU20">
        <v>413.63499999999999</v>
      </c>
      <c r="AV20">
        <v>10.251200000000001</v>
      </c>
      <c r="AW20">
        <v>8.7540999999999993</v>
      </c>
      <c r="AX20">
        <v>404.36900000000003</v>
      </c>
      <c r="AY20">
        <v>10.5246</v>
      </c>
      <c r="AZ20">
        <v>599.98199999999997</v>
      </c>
      <c r="BA20">
        <v>99.908100000000005</v>
      </c>
      <c r="BB20">
        <v>9.9981299999999995E-2</v>
      </c>
      <c r="BC20">
        <v>16.099</v>
      </c>
      <c r="BD20">
        <v>16.001999999999999</v>
      </c>
      <c r="BE20">
        <v>999.9</v>
      </c>
      <c r="BF20">
        <v>0</v>
      </c>
      <c r="BG20">
        <v>0</v>
      </c>
      <c r="BH20">
        <v>10001.200000000001</v>
      </c>
      <c r="BI20">
        <v>0</v>
      </c>
      <c r="BJ20">
        <v>20.682700000000001</v>
      </c>
      <c r="BK20">
        <v>-13.696400000000001</v>
      </c>
      <c r="BL20">
        <v>404.08100000000002</v>
      </c>
      <c r="BM20">
        <v>417.28800000000001</v>
      </c>
      <c r="BN20">
        <v>1.4970600000000001</v>
      </c>
      <c r="BO20">
        <v>413.63499999999999</v>
      </c>
      <c r="BP20">
        <v>8.7540999999999993</v>
      </c>
      <c r="BQ20">
        <v>1.02417</v>
      </c>
      <c r="BR20">
        <v>0.87460599999999999</v>
      </c>
      <c r="BS20">
        <v>7.2648900000000003</v>
      </c>
      <c r="BT20">
        <v>4.9795299999999996</v>
      </c>
      <c r="BU20">
        <v>1799.91</v>
      </c>
      <c r="BV20">
        <v>0.89999200000000001</v>
      </c>
      <c r="BW20">
        <v>0.100008</v>
      </c>
      <c r="BX20">
        <v>0</v>
      </c>
      <c r="BY20">
        <v>2.5383</v>
      </c>
      <c r="BZ20">
        <v>0</v>
      </c>
      <c r="CA20">
        <v>13659</v>
      </c>
      <c r="CB20">
        <v>13894.2</v>
      </c>
      <c r="CC20">
        <v>37.125</v>
      </c>
      <c r="CD20">
        <v>39.561999999999998</v>
      </c>
      <c r="CE20">
        <v>38.561999999999998</v>
      </c>
      <c r="CF20">
        <v>37</v>
      </c>
      <c r="CG20">
        <v>36.375</v>
      </c>
      <c r="CH20">
        <v>1619.9</v>
      </c>
      <c r="CI20">
        <v>180.01</v>
      </c>
      <c r="CJ20">
        <v>0</v>
      </c>
      <c r="CK20">
        <v>1689902548.5999999</v>
      </c>
      <c r="CL20">
        <v>0</v>
      </c>
      <c r="CM20">
        <v>1689902351.0999999</v>
      </c>
      <c r="CN20" t="s">
        <v>353</v>
      </c>
      <c r="CO20">
        <v>1689902347.0999999</v>
      </c>
      <c r="CP20">
        <v>1689902351.0999999</v>
      </c>
      <c r="CQ20">
        <v>67</v>
      </c>
      <c r="CR20">
        <v>0</v>
      </c>
      <c r="CS20">
        <v>4.0000000000000001E-3</v>
      </c>
      <c r="CT20">
        <v>-4.431</v>
      </c>
      <c r="CU20">
        <v>-0.27300000000000002</v>
      </c>
      <c r="CV20">
        <v>414</v>
      </c>
      <c r="CW20">
        <v>9</v>
      </c>
      <c r="CX20">
        <v>0.2</v>
      </c>
      <c r="CY20">
        <v>0.05</v>
      </c>
      <c r="CZ20">
        <v>12.963475627446799</v>
      </c>
      <c r="DA20">
        <v>-9.4703045166874306E-2</v>
      </c>
      <c r="DB20">
        <v>4.3152262561602803E-2</v>
      </c>
      <c r="DC20">
        <v>1</v>
      </c>
      <c r="DD20">
        <v>413.58364999999998</v>
      </c>
      <c r="DE20">
        <v>-0.26639097744282098</v>
      </c>
      <c r="DF20">
        <v>6.1903372282935798E-2</v>
      </c>
      <c r="DG20">
        <v>-1</v>
      </c>
      <c r="DH20">
        <v>1800.047</v>
      </c>
      <c r="DI20">
        <v>3.5698651577624502E-2</v>
      </c>
      <c r="DJ20">
        <v>0.15408114745156801</v>
      </c>
      <c r="DK20">
        <v>1</v>
      </c>
      <c r="DL20">
        <v>2</v>
      </c>
      <c r="DM20">
        <v>2</v>
      </c>
      <c r="DN20" t="s">
        <v>354</v>
      </c>
      <c r="DO20">
        <v>3.2439900000000002</v>
      </c>
      <c r="DP20">
        <v>2.8401800000000001</v>
      </c>
      <c r="DQ20">
        <v>9.8689899999999997E-2</v>
      </c>
      <c r="DR20">
        <v>9.9901000000000004E-2</v>
      </c>
      <c r="DS20">
        <v>6.7281400000000005E-2</v>
      </c>
      <c r="DT20">
        <v>5.7662999999999999E-2</v>
      </c>
      <c r="DU20">
        <v>26569.8</v>
      </c>
      <c r="DV20">
        <v>27937.1</v>
      </c>
      <c r="DW20">
        <v>27563</v>
      </c>
      <c r="DX20">
        <v>29103.1</v>
      </c>
      <c r="DY20">
        <v>33905.4</v>
      </c>
      <c r="DZ20">
        <v>36513.9</v>
      </c>
      <c r="EA20">
        <v>36864.6</v>
      </c>
      <c r="EB20">
        <v>39438.9</v>
      </c>
      <c r="EC20">
        <v>2.3506300000000002</v>
      </c>
      <c r="ED20">
        <v>1.8392500000000001</v>
      </c>
      <c r="EE20">
        <v>0.14415800000000001</v>
      </c>
      <c r="EF20">
        <v>0</v>
      </c>
      <c r="EG20">
        <v>13.596299999999999</v>
      </c>
      <c r="EH20">
        <v>999.9</v>
      </c>
      <c r="EI20">
        <v>48.749000000000002</v>
      </c>
      <c r="EJ20">
        <v>20.573</v>
      </c>
      <c r="EK20">
        <v>11.8629</v>
      </c>
      <c r="EL20">
        <v>61.852400000000003</v>
      </c>
      <c r="EM20">
        <v>37.007199999999997</v>
      </c>
      <c r="EN20">
        <v>1</v>
      </c>
      <c r="EO20">
        <v>-0.74750000000000005</v>
      </c>
      <c r="EP20">
        <v>1.0573300000000001</v>
      </c>
      <c r="EQ20">
        <v>19.938199999999998</v>
      </c>
      <c r="ER20">
        <v>5.2186399999999997</v>
      </c>
      <c r="ES20">
        <v>11.9147</v>
      </c>
      <c r="ET20">
        <v>4.9552500000000004</v>
      </c>
      <c r="EU20">
        <v>3.2976999999999999</v>
      </c>
      <c r="EV20">
        <v>78.2</v>
      </c>
      <c r="EW20">
        <v>9999</v>
      </c>
      <c r="EX20">
        <v>5426.6</v>
      </c>
      <c r="EY20">
        <v>144.4</v>
      </c>
      <c r="EZ20">
        <v>1.85989</v>
      </c>
      <c r="FA20">
        <v>1.8589800000000001</v>
      </c>
      <c r="FB20">
        <v>1.86493</v>
      </c>
      <c r="FC20">
        <v>1.86904</v>
      </c>
      <c r="FD20">
        <v>1.8635900000000001</v>
      </c>
      <c r="FE20">
        <v>1.86371</v>
      </c>
      <c r="FF20">
        <v>1.86371</v>
      </c>
      <c r="FG20">
        <v>1.8635200000000001</v>
      </c>
      <c r="FH20">
        <v>0</v>
      </c>
      <c r="FI20">
        <v>0</v>
      </c>
      <c r="FJ20">
        <v>0</v>
      </c>
      <c r="FK20">
        <v>0</v>
      </c>
      <c r="FL20" t="s">
        <v>355</v>
      </c>
      <c r="FM20" t="s">
        <v>356</v>
      </c>
      <c r="FN20" t="s">
        <v>357</v>
      </c>
      <c r="FO20" t="s">
        <v>357</v>
      </c>
      <c r="FP20" t="s">
        <v>357</v>
      </c>
      <c r="FQ20" t="s">
        <v>357</v>
      </c>
      <c r="FR20">
        <v>0</v>
      </c>
      <c r="FS20">
        <v>100</v>
      </c>
      <c r="FT20">
        <v>100</v>
      </c>
      <c r="FU20">
        <v>-4.431</v>
      </c>
      <c r="FV20">
        <v>-0.27339999999999998</v>
      </c>
      <c r="FW20">
        <v>-4.4305999999999699</v>
      </c>
      <c r="FX20">
        <v>0</v>
      </c>
      <c r="FY20">
        <v>0</v>
      </c>
      <c r="FZ20">
        <v>0</v>
      </c>
      <c r="GA20">
        <v>-0.27344299999999999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3.2</v>
      </c>
      <c r="GJ20">
        <v>3.1</v>
      </c>
      <c r="GK20">
        <v>1.0510299999999999</v>
      </c>
      <c r="GL20">
        <v>2.5476100000000002</v>
      </c>
      <c r="GM20">
        <v>1.4489700000000001</v>
      </c>
      <c r="GN20">
        <v>2.3168899999999999</v>
      </c>
      <c r="GO20">
        <v>1.5466299999999999</v>
      </c>
      <c r="GP20">
        <v>2.34619</v>
      </c>
      <c r="GQ20">
        <v>23.192</v>
      </c>
      <c r="GR20">
        <v>14.692399999999999</v>
      </c>
      <c r="GS20">
        <v>18</v>
      </c>
      <c r="GT20">
        <v>601.72500000000002</v>
      </c>
      <c r="GU20">
        <v>403.83100000000002</v>
      </c>
      <c r="GV20">
        <v>13.158899999999999</v>
      </c>
      <c r="GW20">
        <v>17.471900000000002</v>
      </c>
      <c r="GX20">
        <v>30</v>
      </c>
      <c r="GY20">
        <v>17.467500000000001</v>
      </c>
      <c r="GZ20">
        <v>17.461300000000001</v>
      </c>
      <c r="HA20">
        <v>21.0505</v>
      </c>
      <c r="HB20">
        <v>30</v>
      </c>
      <c r="HC20">
        <v>-30</v>
      </c>
      <c r="HD20">
        <v>13.148899999999999</v>
      </c>
      <c r="HE20">
        <v>413.70699999999999</v>
      </c>
      <c r="HF20">
        <v>0</v>
      </c>
      <c r="HG20">
        <v>101.544</v>
      </c>
      <c r="HH20">
        <v>95.892499999999998</v>
      </c>
    </row>
    <row r="21" spans="1:216" x14ac:dyDescent="0.2">
      <c r="A21">
        <v>3</v>
      </c>
      <c r="B21">
        <v>1689902599</v>
      </c>
      <c r="C21">
        <v>122</v>
      </c>
      <c r="D21" t="s">
        <v>360</v>
      </c>
      <c r="E21" t="s">
        <v>361</v>
      </c>
      <c r="F21" t="s">
        <v>348</v>
      </c>
      <c r="G21" t="s">
        <v>396</v>
      </c>
      <c r="H21" t="s">
        <v>349</v>
      </c>
      <c r="I21" t="s">
        <v>350</v>
      </c>
      <c r="J21" t="s">
        <v>351</v>
      </c>
      <c r="K21" t="s">
        <v>352</v>
      </c>
      <c r="L21">
        <v>1689902599</v>
      </c>
      <c r="M21">
        <f t="shared" si="0"/>
        <v>1.4909319015680561E-3</v>
      </c>
      <c r="N21">
        <f t="shared" si="1"/>
        <v>1.4909319015680562</v>
      </c>
      <c r="O21">
        <f t="shared" si="2"/>
        <v>12.859108539874585</v>
      </c>
      <c r="P21">
        <f t="shared" si="3"/>
        <v>399.97800000000001</v>
      </c>
      <c r="Q21">
        <f t="shared" si="4"/>
        <v>284.05035514436901</v>
      </c>
      <c r="R21">
        <f t="shared" si="5"/>
        <v>28.407127261252185</v>
      </c>
      <c r="S21">
        <f t="shared" si="6"/>
        <v>40.000745437992002</v>
      </c>
      <c r="T21">
        <f t="shared" si="7"/>
        <v>0.19020363326726239</v>
      </c>
      <c r="U21">
        <f t="shared" si="8"/>
        <v>2.9279230306161916</v>
      </c>
      <c r="V21">
        <f t="shared" si="9"/>
        <v>0.1835962421596769</v>
      </c>
      <c r="W21">
        <f t="shared" si="10"/>
        <v>0.11532217707566181</v>
      </c>
      <c r="X21">
        <f t="shared" si="11"/>
        <v>248.05569299999996</v>
      </c>
      <c r="Y21">
        <f t="shared" si="12"/>
        <v>17.306974405036552</v>
      </c>
      <c r="Z21">
        <f t="shared" si="13"/>
        <v>15.9741</v>
      </c>
      <c r="AA21">
        <f t="shared" si="14"/>
        <v>1.8216833320819878</v>
      </c>
      <c r="AB21">
        <f t="shared" si="15"/>
        <v>55.166840711026346</v>
      </c>
      <c r="AC21">
        <f t="shared" si="16"/>
        <v>1.0210951879128001</v>
      </c>
      <c r="AD21">
        <f t="shared" si="17"/>
        <v>1.8509219936328727</v>
      </c>
      <c r="AE21">
        <f t="shared" si="18"/>
        <v>0.80058814416918778</v>
      </c>
      <c r="AF21">
        <f t="shared" si="19"/>
        <v>-65.75009685915127</v>
      </c>
      <c r="AG21">
        <f t="shared" si="20"/>
        <v>39.383621513431926</v>
      </c>
      <c r="AH21">
        <f t="shared" si="21"/>
        <v>2.5978039589402364</v>
      </c>
      <c r="AI21">
        <f t="shared" si="22"/>
        <v>224.28702161322087</v>
      </c>
      <c r="AJ21">
        <v>3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54796.518266887324</v>
      </c>
      <c r="AO21">
        <f t="shared" si="26"/>
        <v>1499.82</v>
      </c>
      <c r="AP21">
        <f t="shared" si="27"/>
        <v>1264.3485000000001</v>
      </c>
      <c r="AQ21">
        <f t="shared" si="28"/>
        <v>0.8430001600192023</v>
      </c>
      <c r="AR21">
        <f t="shared" si="29"/>
        <v>0.16539030883706043</v>
      </c>
      <c r="AS21">
        <v>1689902599</v>
      </c>
      <c r="AT21">
        <v>399.97800000000001</v>
      </c>
      <c r="AU21">
        <v>413.43299999999999</v>
      </c>
      <c r="AV21">
        <v>10.2102</v>
      </c>
      <c r="AW21">
        <v>8.7345400000000009</v>
      </c>
      <c r="AX21">
        <v>404.40800000000002</v>
      </c>
      <c r="AY21">
        <v>10.483599999999999</v>
      </c>
      <c r="AZ21">
        <v>600.02</v>
      </c>
      <c r="BA21">
        <v>99.907300000000006</v>
      </c>
      <c r="BB21">
        <v>0.100064</v>
      </c>
      <c r="BC21">
        <v>16.223600000000001</v>
      </c>
      <c r="BD21">
        <v>15.9741</v>
      </c>
      <c r="BE21">
        <v>999.9</v>
      </c>
      <c r="BF21">
        <v>0</v>
      </c>
      <c r="BG21">
        <v>0</v>
      </c>
      <c r="BH21">
        <v>10000</v>
      </c>
      <c r="BI21">
        <v>0</v>
      </c>
      <c r="BJ21">
        <v>20.704899999999999</v>
      </c>
      <c r="BK21">
        <v>-13.4559</v>
      </c>
      <c r="BL21">
        <v>404.10300000000001</v>
      </c>
      <c r="BM21">
        <v>417.07600000000002</v>
      </c>
      <c r="BN21">
        <v>1.47567</v>
      </c>
      <c r="BO21">
        <v>413.43299999999999</v>
      </c>
      <c r="BP21">
        <v>8.7345400000000009</v>
      </c>
      <c r="BQ21">
        <v>1.02007</v>
      </c>
      <c r="BR21">
        <v>0.87264399999999998</v>
      </c>
      <c r="BS21">
        <v>7.2062999999999997</v>
      </c>
      <c r="BT21">
        <v>4.94733</v>
      </c>
      <c r="BU21">
        <v>1499.82</v>
      </c>
      <c r="BV21">
        <v>0.89999399999999996</v>
      </c>
      <c r="BW21">
        <v>0.100006</v>
      </c>
      <c r="BX21">
        <v>0</v>
      </c>
      <c r="BY21">
        <v>2.2812999999999999</v>
      </c>
      <c r="BZ21">
        <v>0</v>
      </c>
      <c r="CA21">
        <v>11448.3</v>
      </c>
      <c r="CB21">
        <v>11577.7</v>
      </c>
      <c r="CC21">
        <v>36.686999999999998</v>
      </c>
      <c r="CD21">
        <v>39.436999999999998</v>
      </c>
      <c r="CE21">
        <v>38.311999999999998</v>
      </c>
      <c r="CF21">
        <v>36.875</v>
      </c>
      <c r="CG21">
        <v>36.125</v>
      </c>
      <c r="CH21">
        <v>1349.83</v>
      </c>
      <c r="CI21">
        <v>149.99</v>
      </c>
      <c r="CJ21">
        <v>0</v>
      </c>
      <c r="CK21">
        <v>1689902609.8</v>
      </c>
      <c r="CL21">
        <v>0</v>
      </c>
      <c r="CM21">
        <v>1689902351.0999999</v>
      </c>
      <c r="CN21" t="s">
        <v>353</v>
      </c>
      <c r="CO21">
        <v>1689902347.0999999</v>
      </c>
      <c r="CP21">
        <v>1689902351.0999999</v>
      </c>
      <c r="CQ21">
        <v>67</v>
      </c>
      <c r="CR21">
        <v>0</v>
      </c>
      <c r="CS21">
        <v>4.0000000000000001E-3</v>
      </c>
      <c r="CT21">
        <v>-4.431</v>
      </c>
      <c r="CU21">
        <v>-0.27300000000000002</v>
      </c>
      <c r="CV21">
        <v>414</v>
      </c>
      <c r="CW21">
        <v>9</v>
      </c>
      <c r="CX21">
        <v>0.2</v>
      </c>
      <c r="CY21">
        <v>0.05</v>
      </c>
      <c r="CZ21">
        <v>12.863889657058801</v>
      </c>
      <c r="DA21">
        <v>-8.7980529858034798E-2</v>
      </c>
      <c r="DB21">
        <v>4.3991239788842403E-2</v>
      </c>
      <c r="DC21">
        <v>1</v>
      </c>
      <c r="DD21">
        <v>413.46210000000002</v>
      </c>
      <c r="DE21">
        <v>-0.14246616541349</v>
      </c>
      <c r="DF21">
        <v>4.7704192687853697E-2</v>
      </c>
      <c r="DG21">
        <v>-1</v>
      </c>
      <c r="DH21">
        <v>1499.9880000000001</v>
      </c>
      <c r="DI21">
        <v>1.4186394725958201E-3</v>
      </c>
      <c r="DJ21">
        <v>0.14868086628749999</v>
      </c>
      <c r="DK21">
        <v>1</v>
      </c>
      <c r="DL21">
        <v>2</v>
      </c>
      <c r="DM21">
        <v>2</v>
      </c>
      <c r="DN21" t="s">
        <v>354</v>
      </c>
      <c r="DO21">
        <v>3.2440699999999998</v>
      </c>
      <c r="DP21">
        <v>2.8402799999999999</v>
      </c>
      <c r="DQ21">
        <v>9.8695599999999994E-2</v>
      </c>
      <c r="DR21">
        <v>9.9862999999999993E-2</v>
      </c>
      <c r="DS21">
        <v>6.7081799999999997E-2</v>
      </c>
      <c r="DT21">
        <v>5.7563700000000002E-2</v>
      </c>
      <c r="DU21">
        <v>26569.5</v>
      </c>
      <c r="DV21">
        <v>27938.9</v>
      </c>
      <c r="DW21">
        <v>27562.7</v>
      </c>
      <c r="DX21">
        <v>29103.8</v>
      </c>
      <c r="DY21">
        <v>33912.300000000003</v>
      </c>
      <c r="DZ21">
        <v>36518.400000000001</v>
      </c>
      <c r="EA21">
        <v>36864.199999999997</v>
      </c>
      <c r="EB21">
        <v>39439.599999999999</v>
      </c>
      <c r="EC21">
        <v>2.3509500000000001</v>
      </c>
      <c r="ED21">
        <v>1.83935</v>
      </c>
      <c r="EE21">
        <v>0.133462</v>
      </c>
      <c r="EF21">
        <v>0</v>
      </c>
      <c r="EG21">
        <v>13.747199999999999</v>
      </c>
      <c r="EH21">
        <v>999.9</v>
      </c>
      <c r="EI21">
        <v>48.706000000000003</v>
      </c>
      <c r="EJ21">
        <v>20.573</v>
      </c>
      <c r="EK21">
        <v>11.8527</v>
      </c>
      <c r="EL21">
        <v>61.962400000000002</v>
      </c>
      <c r="EM21">
        <v>36.887</v>
      </c>
      <c r="EN21">
        <v>1</v>
      </c>
      <c r="EO21">
        <v>-0.74749699999999997</v>
      </c>
      <c r="EP21">
        <v>0.57764700000000002</v>
      </c>
      <c r="EQ21">
        <v>19.955400000000001</v>
      </c>
      <c r="ER21">
        <v>5.2207299999999996</v>
      </c>
      <c r="ES21">
        <v>11.9146</v>
      </c>
      <c r="ET21">
        <v>4.9551499999999997</v>
      </c>
      <c r="EU21">
        <v>3.2976700000000001</v>
      </c>
      <c r="EV21">
        <v>78.2</v>
      </c>
      <c r="EW21">
        <v>9999</v>
      </c>
      <c r="EX21">
        <v>5428</v>
      </c>
      <c r="EY21">
        <v>144.4</v>
      </c>
      <c r="EZ21">
        <v>1.85989</v>
      </c>
      <c r="FA21">
        <v>1.8589800000000001</v>
      </c>
      <c r="FB21">
        <v>1.86493</v>
      </c>
      <c r="FC21">
        <v>1.8690500000000001</v>
      </c>
      <c r="FD21">
        <v>1.8635900000000001</v>
      </c>
      <c r="FE21">
        <v>1.86371</v>
      </c>
      <c r="FF21">
        <v>1.86371</v>
      </c>
      <c r="FG21">
        <v>1.8635299999999999</v>
      </c>
      <c r="FH21">
        <v>0</v>
      </c>
      <c r="FI21">
        <v>0</v>
      </c>
      <c r="FJ21">
        <v>0</v>
      </c>
      <c r="FK21">
        <v>0</v>
      </c>
      <c r="FL21" t="s">
        <v>355</v>
      </c>
      <c r="FM21" t="s">
        <v>356</v>
      </c>
      <c r="FN21" t="s">
        <v>357</v>
      </c>
      <c r="FO21" t="s">
        <v>357</v>
      </c>
      <c r="FP21" t="s">
        <v>357</v>
      </c>
      <c r="FQ21" t="s">
        <v>357</v>
      </c>
      <c r="FR21">
        <v>0</v>
      </c>
      <c r="FS21">
        <v>100</v>
      </c>
      <c r="FT21">
        <v>100</v>
      </c>
      <c r="FU21">
        <v>-4.43</v>
      </c>
      <c r="FV21">
        <v>-0.27339999999999998</v>
      </c>
      <c r="FW21">
        <v>-4.4305999999999699</v>
      </c>
      <c r="FX21">
        <v>0</v>
      </c>
      <c r="FY21">
        <v>0</v>
      </c>
      <c r="FZ21">
        <v>0</v>
      </c>
      <c r="GA21">
        <v>-0.27344299999999999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4.2</v>
      </c>
      <c r="GJ21">
        <v>4.0999999999999996</v>
      </c>
      <c r="GK21">
        <v>1.0510299999999999</v>
      </c>
      <c r="GL21">
        <v>2.5390600000000001</v>
      </c>
      <c r="GM21">
        <v>1.4489700000000001</v>
      </c>
      <c r="GN21">
        <v>2.3156699999999999</v>
      </c>
      <c r="GO21">
        <v>1.5466299999999999</v>
      </c>
      <c r="GP21">
        <v>2.4072300000000002</v>
      </c>
      <c r="GQ21">
        <v>23.192</v>
      </c>
      <c r="GR21">
        <v>14.7012</v>
      </c>
      <c r="GS21">
        <v>18</v>
      </c>
      <c r="GT21">
        <v>601.95600000000002</v>
      </c>
      <c r="GU21">
        <v>403.90499999999997</v>
      </c>
      <c r="GV21">
        <v>13.845499999999999</v>
      </c>
      <c r="GW21">
        <v>17.470300000000002</v>
      </c>
      <c r="GX21">
        <v>30.0002</v>
      </c>
      <c r="GY21">
        <v>17.469100000000001</v>
      </c>
      <c r="GZ21">
        <v>17.462800000000001</v>
      </c>
      <c r="HA21">
        <v>21.040400000000002</v>
      </c>
      <c r="HB21">
        <v>30</v>
      </c>
      <c r="HC21">
        <v>-30</v>
      </c>
      <c r="HD21">
        <v>13.855399999999999</v>
      </c>
      <c r="HE21">
        <v>413.47300000000001</v>
      </c>
      <c r="HF21">
        <v>0</v>
      </c>
      <c r="HG21">
        <v>101.54300000000001</v>
      </c>
      <c r="HH21">
        <v>95.894400000000005</v>
      </c>
    </row>
    <row r="22" spans="1:216" x14ac:dyDescent="0.2">
      <c r="A22">
        <v>4</v>
      </c>
      <c r="B22">
        <v>1689902660</v>
      </c>
      <c r="C22">
        <v>183</v>
      </c>
      <c r="D22" t="s">
        <v>362</v>
      </c>
      <c r="E22" t="s">
        <v>363</v>
      </c>
      <c r="F22" t="s">
        <v>348</v>
      </c>
      <c r="G22" t="s">
        <v>396</v>
      </c>
      <c r="H22" t="s">
        <v>349</v>
      </c>
      <c r="I22" t="s">
        <v>350</v>
      </c>
      <c r="J22" t="s">
        <v>351</v>
      </c>
      <c r="K22" t="s">
        <v>352</v>
      </c>
      <c r="L22">
        <v>1689902660</v>
      </c>
      <c r="M22">
        <f t="shared" si="0"/>
        <v>1.4731419369662573E-3</v>
      </c>
      <c r="N22">
        <f t="shared" si="1"/>
        <v>1.4731419369662573</v>
      </c>
      <c r="O22">
        <f t="shared" si="2"/>
        <v>12.730342357813454</v>
      </c>
      <c r="P22">
        <f t="shared" si="3"/>
        <v>400.03100000000001</v>
      </c>
      <c r="Q22">
        <f t="shared" si="4"/>
        <v>282.29937973272888</v>
      </c>
      <c r="R22">
        <f t="shared" si="5"/>
        <v>28.231682639899514</v>
      </c>
      <c r="S22">
        <f t="shared" si="6"/>
        <v>40.005572271586196</v>
      </c>
      <c r="T22">
        <f t="shared" si="7"/>
        <v>0.18522364190692545</v>
      </c>
      <c r="U22">
        <f t="shared" si="8"/>
        <v>2.9355823029291335</v>
      </c>
      <c r="V22">
        <f t="shared" si="9"/>
        <v>0.17896734748706825</v>
      </c>
      <c r="W22">
        <f t="shared" si="10"/>
        <v>0.1123990910547024</v>
      </c>
      <c r="X22">
        <f t="shared" si="11"/>
        <v>206.75403899999995</v>
      </c>
      <c r="Y22">
        <f t="shared" si="12"/>
        <v>17.234141979511975</v>
      </c>
      <c r="Z22">
        <f t="shared" si="13"/>
        <v>16.032299999999999</v>
      </c>
      <c r="AA22">
        <f t="shared" si="14"/>
        <v>1.8284672137377738</v>
      </c>
      <c r="AB22">
        <f t="shared" si="15"/>
        <v>54.352924542810612</v>
      </c>
      <c r="AC22">
        <f t="shared" si="16"/>
        <v>1.0169928483078599</v>
      </c>
      <c r="AD22">
        <f t="shared" si="17"/>
        <v>1.8710913108398322</v>
      </c>
      <c r="AE22">
        <f t="shared" si="18"/>
        <v>0.81147436542991391</v>
      </c>
      <c r="AF22">
        <f t="shared" si="19"/>
        <v>-64.965559420211946</v>
      </c>
      <c r="AG22">
        <f t="shared" si="20"/>
        <v>57.196289079947242</v>
      </c>
      <c r="AH22">
        <f t="shared" si="21"/>
        <v>3.767371084781268</v>
      </c>
      <c r="AI22">
        <f t="shared" si="22"/>
        <v>202.75213974451651</v>
      </c>
      <c r="AJ22">
        <v>3</v>
      </c>
      <c r="AK22">
        <v>1</v>
      </c>
      <c r="AL22">
        <f t="shared" si="23"/>
        <v>1</v>
      </c>
      <c r="AM22">
        <f t="shared" si="24"/>
        <v>0</v>
      </c>
      <c r="AN22">
        <f t="shared" si="25"/>
        <v>54993.896316029102</v>
      </c>
      <c r="AO22">
        <f t="shared" si="26"/>
        <v>1250.0999999999999</v>
      </c>
      <c r="AP22">
        <f t="shared" si="27"/>
        <v>1053.8343</v>
      </c>
      <c r="AQ22">
        <f t="shared" si="28"/>
        <v>0.84299999999999997</v>
      </c>
      <c r="AR22">
        <f t="shared" si="29"/>
        <v>0.16538999999999998</v>
      </c>
      <c r="AS22">
        <v>1689902660</v>
      </c>
      <c r="AT22">
        <v>400.03100000000001</v>
      </c>
      <c r="AU22">
        <v>413.351</v>
      </c>
      <c r="AV22">
        <v>10.1693</v>
      </c>
      <c r="AW22">
        <v>8.7111000000000001</v>
      </c>
      <c r="AX22">
        <v>404.46100000000001</v>
      </c>
      <c r="AY22">
        <v>10.4428</v>
      </c>
      <c r="AZ22">
        <v>599.98400000000004</v>
      </c>
      <c r="BA22">
        <v>99.906700000000001</v>
      </c>
      <c r="BB22">
        <v>9.9480200000000005E-2</v>
      </c>
      <c r="BC22">
        <v>16.393699999999999</v>
      </c>
      <c r="BD22">
        <v>16.032299999999999</v>
      </c>
      <c r="BE22">
        <v>999.9</v>
      </c>
      <c r="BF22">
        <v>0</v>
      </c>
      <c r="BG22">
        <v>0</v>
      </c>
      <c r="BH22">
        <v>10043.799999999999</v>
      </c>
      <c r="BI22">
        <v>0</v>
      </c>
      <c r="BJ22">
        <v>23.593</v>
      </c>
      <c r="BK22">
        <v>-13.3207</v>
      </c>
      <c r="BL22">
        <v>404.14</v>
      </c>
      <c r="BM22">
        <v>416.98399999999998</v>
      </c>
      <c r="BN22">
        <v>1.45824</v>
      </c>
      <c r="BO22">
        <v>413.351</v>
      </c>
      <c r="BP22">
        <v>8.7111000000000001</v>
      </c>
      <c r="BQ22">
        <v>1.0159899999999999</v>
      </c>
      <c r="BR22">
        <v>0.87029699999999999</v>
      </c>
      <c r="BS22">
        <v>7.1476600000000001</v>
      </c>
      <c r="BT22">
        <v>4.9087300000000003</v>
      </c>
      <c r="BU22">
        <v>1250.0999999999999</v>
      </c>
      <c r="BV22">
        <v>0.89999700000000005</v>
      </c>
      <c r="BW22">
        <v>0.10000299999999999</v>
      </c>
      <c r="BX22">
        <v>0</v>
      </c>
      <c r="BY22">
        <v>2.0956999999999999</v>
      </c>
      <c r="BZ22">
        <v>0</v>
      </c>
      <c r="CA22">
        <v>9687.5</v>
      </c>
      <c r="CB22">
        <v>9650.06</v>
      </c>
      <c r="CC22">
        <v>36.25</v>
      </c>
      <c r="CD22">
        <v>39.25</v>
      </c>
      <c r="CE22">
        <v>38.061999999999998</v>
      </c>
      <c r="CF22">
        <v>36.75</v>
      </c>
      <c r="CG22">
        <v>35.75</v>
      </c>
      <c r="CH22">
        <v>1125.0899999999999</v>
      </c>
      <c r="CI22">
        <v>125.01</v>
      </c>
      <c r="CJ22">
        <v>0</v>
      </c>
      <c r="CK22">
        <v>1689902671</v>
      </c>
      <c r="CL22">
        <v>0</v>
      </c>
      <c r="CM22">
        <v>1689902351.0999999</v>
      </c>
      <c r="CN22" t="s">
        <v>353</v>
      </c>
      <c r="CO22">
        <v>1689902347.0999999</v>
      </c>
      <c r="CP22">
        <v>1689902351.0999999</v>
      </c>
      <c r="CQ22">
        <v>67</v>
      </c>
      <c r="CR22">
        <v>0</v>
      </c>
      <c r="CS22">
        <v>4.0000000000000001E-3</v>
      </c>
      <c r="CT22">
        <v>-4.431</v>
      </c>
      <c r="CU22">
        <v>-0.27300000000000002</v>
      </c>
      <c r="CV22">
        <v>414</v>
      </c>
      <c r="CW22">
        <v>9</v>
      </c>
      <c r="CX22">
        <v>0.2</v>
      </c>
      <c r="CY22">
        <v>0.05</v>
      </c>
      <c r="CZ22">
        <v>12.7396026013386</v>
      </c>
      <c r="DA22">
        <v>0.43092262750586302</v>
      </c>
      <c r="DB22">
        <v>5.8156158572152297E-2</v>
      </c>
      <c r="DC22">
        <v>1</v>
      </c>
      <c r="DD22">
        <v>413.3184</v>
      </c>
      <c r="DE22">
        <v>0.20787969924845301</v>
      </c>
      <c r="DF22">
        <v>4.2688874428825303E-2</v>
      </c>
      <c r="DG22">
        <v>-1</v>
      </c>
      <c r="DH22">
        <v>1250.0050000000001</v>
      </c>
      <c r="DI22">
        <v>0.36656711175107398</v>
      </c>
      <c r="DJ22">
        <v>0.130326513035501</v>
      </c>
      <c r="DK22">
        <v>1</v>
      </c>
      <c r="DL22">
        <v>2</v>
      </c>
      <c r="DM22">
        <v>2</v>
      </c>
      <c r="DN22" t="s">
        <v>354</v>
      </c>
      <c r="DO22">
        <v>3.2440000000000002</v>
      </c>
      <c r="DP22">
        <v>2.8400599999999998</v>
      </c>
      <c r="DQ22">
        <v>9.8705200000000007E-2</v>
      </c>
      <c r="DR22">
        <v>9.9847599999999995E-2</v>
      </c>
      <c r="DS22">
        <v>6.6883300000000007E-2</v>
      </c>
      <c r="DT22">
        <v>5.7445400000000001E-2</v>
      </c>
      <c r="DU22">
        <v>26569</v>
      </c>
      <c r="DV22">
        <v>27940</v>
      </c>
      <c r="DW22">
        <v>27562.5</v>
      </c>
      <c r="DX22">
        <v>29104.400000000001</v>
      </c>
      <c r="DY22">
        <v>33919.5</v>
      </c>
      <c r="DZ22">
        <v>36523.699999999997</v>
      </c>
      <c r="EA22">
        <v>36864</v>
      </c>
      <c r="EB22">
        <v>39440.300000000003</v>
      </c>
      <c r="EC22">
        <v>2.3502800000000001</v>
      </c>
      <c r="ED22">
        <v>1.8396300000000001</v>
      </c>
      <c r="EE22">
        <v>0.12809400000000001</v>
      </c>
      <c r="EF22">
        <v>0</v>
      </c>
      <c r="EG22">
        <v>13.895300000000001</v>
      </c>
      <c r="EH22">
        <v>999.9</v>
      </c>
      <c r="EI22">
        <v>48.656999999999996</v>
      </c>
      <c r="EJ22">
        <v>20.573</v>
      </c>
      <c r="EK22">
        <v>11.8407</v>
      </c>
      <c r="EL22">
        <v>61.382399999999997</v>
      </c>
      <c r="EM22">
        <v>36.999200000000002</v>
      </c>
      <c r="EN22">
        <v>1</v>
      </c>
      <c r="EO22">
        <v>-0.74733000000000005</v>
      </c>
      <c r="EP22">
        <v>3.4337499999999999</v>
      </c>
      <c r="EQ22">
        <v>19.740100000000002</v>
      </c>
      <c r="ER22">
        <v>5.2225299999999999</v>
      </c>
      <c r="ES22">
        <v>11.915900000000001</v>
      </c>
      <c r="ET22">
        <v>4.9555499999999997</v>
      </c>
      <c r="EU22">
        <v>3.2977799999999999</v>
      </c>
      <c r="EV22">
        <v>78.2</v>
      </c>
      <c r="EW22">
        <v>9999</v>
      </c>
      <c r="EX22">
        <v>5429.2</v>
      </c>
      <c r="EY22">
        <v>144.4</v>
      </c>
      <c r="EZ22">
        <v>1.85989</v>
      </c>
      <c r="FA22">
        <v>1.8589800000000001</v>
      </c>
      <c r="FB22">
        <v>1.86493</v>
      </c>
      <c r="FC22">
        <v>1.869</v>
      </c>
      <c r="FD22">
        <v>1.86358</v>
      </c>
      <c r="FE22">
        <v>1.86371</v>
      </c>
      <c r="FF22">
        <v>1.86371</v>
      </c>
      <c r="FG22">
        <v>1.8635299999999999</v>
      </c>
      <c r="FH22">
        <v>0</v>
      </c>
      <c r="FI22">
        <v>0</v>
      </c>
      <c r="FJ22">
        <v>0</v>
      </c>
      <c r="FK22">
        <v>0</v>
      </c>
      <c r="FL22" t="s">
        <v>355</v>
      </c>
      <c r="FM22" t="s">
        <v>356</v>
      </c>
      <c r="FN22" t="s">
        <v>357</v>
      </c>
      <c r="FO22" t="s">
        <v>357</v>
      </c>
      <c r="FP22" t="s">
        <v>357</v>
      </c>
      <c r="FQ22" t="s">
        <v>357</v>
      </c>
      <c r="FR22">
        <v>0</v>
      </c>
      <c r="FS22">
        <v>100</v>
      </c>
      <c r="FT22">
        <v>100</v>
      </c>
      <c r="FU22">
        <v>-4.43</v>
      </c>
      <c r="FV22">
        <v>-0.27350000000000002</v>
      </c>
      <c r="FW22">
        <v>-4.4305999999999699</v>
      </c>
      <c r="FX22">
        <v>0</v>
      </c>
      <c r="FY22">
        <v>0</v>
      </c>
      <c r="FZ22">
        <v>0</v>
      </c>
      <c r="GA22">
        <v>-0.27344299999999999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5.2</v>
      </c>
      <c r="GJ22">
        <v>5.0999999999999996</v>
      </c>
      <c r="GK22">
        <v>1.0510299999999999</v>
      </c>
      <c r="GL22">
        <v>2.5390600000000001</v>
      </c>
      <c r="GM22">
        <v>1.4489700000000001</v>
      </c>
      <c r="GN22">
        <v>2.3144499999999999</v>
      </c>
      <c r="GO22">
        <v>1.5466299999999999</v>
      </c>
      <c r="GP22">
        <v>2.4328599999999998</v>
      </c>
      <c r="GQ22">
        <v>23.192</v>
      </c>
      <c r="GR22">
        <v>14.674899999999999</v>
      </c>
      <c r="GS22">
        <v>18</v>
      </c>
      <c r="GT22">
        <v>601.47699999999998</v>
      </c>
      <c r="GU22">
        <v>404.05700000000002</v>
      </c>
      <c r="GV22">
        <v>13.588800000000001</v>
      </c>
      <c r="GW22">
        <v>17.462599999999998</v>
      </c>
      <c r="GX22">
        <v>30.000499999999999</v>
      </c>
      <c r="GY22">
        <v>17.466000000000001</v>
      </c>
      <c r="GZ22">
        <v>17.461300000000001</v>
      </c>
      <c r="HA22">
        <v>21.0349</v>
      </c>
      <c r="HB22">
        <v>30</v>
      </c>
      <c r="HC22">
        <v>-30</v>
      </c>
      <c r="HD22">
        <v>13.358000000000001</v>
      </c>
      <c r="HE22">
        <v>413.31799999999998</v>
      </c>
      <c r="HF22">
        <v>0</v>
      </c>
      <c r="HG22">
        <v>101.542</v>
      </c>
      <c r="HH22">
        <v>95.896100000000004</v>
      </c>
    </row>
    <row r="23" spans="1:216" x14ac:dyDescent="0.2">
      <c r="A23">
        <v>5</v>
      </c>
      <c r="B23">
        <v>1689902721</v>
      </c>
      <c r="C23">
        <v>244</v>
      </c>
      <c r="D23" t="s">
        <v>364</v>
      </c>
      <c r="E23" t="s">
        <v>365</v>
      </c>
      <c r="F23" t="s">
        <v>348</v>
      </c>
      <c r="G23" t="s">
        <v>396</v>
      </c>
      <c r="H23" t="s">
        <v>349</v>
      </c>
      <c r="I23" t="s">
        <v>350</v>
      </c>
      <c r="J23" t="s">
        <v>351</v>
      </c>
      <c r="K23" t="s">
        <v>352</v>
      </c>
      <c r="L23">
        <v>1689902721</v>
      </c>
      <c r="M23">
        <f t="shared" si="0"/>
        <v>1.4470309351752684E-3</v>
      </c>
      <c r="N23">
        <f t="shared" si="1"/>
        <v>1.4470309351752684</v>
      </c>
      <c r="O23">
        <f t="shared" si="2"/>
        <v>12.344451372661627</v>
      </c>
      <c r="P23">
        <f t="shared" si="3"/>
        <v>400.041</v>
      </c>
      <c r="Q23">
        <f t="shared" si="4"/>
        <v>285.79965841286094</v>
      </c>
      <c r="R23">
        <f t="shared" si="5"/>
        <v>28.581548028195069</v>
      </c>
      <c r="S23">
        <f t="shared" si="6"/>
        <v>40.006314626976007</v>
      </c>
      <c r="T23">
        <f t="shared" si="7"/>
        <v>0.18524237527990819</v>
      </c>
      <c r="U23">
        <f t="shared" si="8"/>
        <v>2.9260283309001833</v>
      </c>
      <c r="V23">
        <f t="shared" si="9"/>
        <v>0.17896515143934441</v>
      </c>
      <c r="W23">
        <f t="shared" si="10"/>
        <v>0.11239948269978454</v>
      </c>
      <c r="X23">
        <f t="shared" si="11"/>
        <v>165.38201999999998</v>
      </c>
      <c r="Y23">
        <f t="shared" si="12"/>
        <v>16.967792715718737</v>
      </c>
      <c r="Z23">
        <f t="shared" si="13"/>
        <v>15.861700000000001</v>
      </c>
      <c r="AA23">
        <f t="shared" si="14"/>
        <v>1.8086443509644834</v>
      </c>
      <c r="AB23">
        <f t="shared" si="15"/>
        <v>54.159153340167279</v>
      </c>
      <c r="AC23">
        <f t="shared" si="16"/>
        <v>1.0114459905504001</v>
      </c>
      <c r="AD23">
        <f t="shared" si="17"/>
        <v>1.8675439481072142</v>
      </c>
      <c r="AE23">
        <f t="shared" si="18"/>
        <v>0.79719836041408332</v>
      </c>
      <c r="AF23">
        <f t="shared" si="19"/>
        <v>-63.814064241229332</v>
      </c>
      <c r="AG23">
        <f t="shared" si="20"/>
        <v>79.221065374371463</v>
      </c>
      <c r="AH23">
        <f t="shared" si="21"/>
        <v>5.229686393538751</v>
      </c>
      <c r="AI23">
        <f t="shared" si="22"/>
        <v>186.01870752668086</v>
      </c>
      <c r="AJ23">
        <v>3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54713.167098383368</v>
      </c>
      <c r="AO23">
        <f t="shared" si="26"/>
        <v>999.95</v>
      </c>
      <c r="AP23">
        <f t="shared" si="27"/>
        <v>842.95800000000008</v>
      </c>
      <c r="AQ23">
        <f t="shared" si="28"/>
        <v>0.84300015000750039</v>
      </c>
      <c r="AR23">
        <f t="shared" si="29"/>
        <v>0.16539028951447571</v>
      </c>
      <c r="AS23">
        <v>1689902721</v>
      </c>
      <c r="AT23">
        <v>400.041</v>
      </c>
      <c r="AU23">
        <v>412.964</v>
      </c>
      <c r="AV23">
        <v>10.113899999999999</v>
      </c>
      <c r="AW23">
        <v>8.68154</v>
      </c>
      <c r="AX23">
        <v>404.471</v>
      </c>
      <c r="AY23">
        <v>10.3873</v>
      </c>
      <c r="AZ23">
        <v>600.01499999999999</v>
      </c>
      <c r="BA23">
        <v>99.905500000000004</v>
      </c>
      <c r="BB23">
        <v>0.100036</v>
      </c>
      <c r="BC23">
        <v>16.363900000000001</v>
      </c>
      <c r="BD23">
        <v>15.861700000000001</v>
      </c>
      <c r="BE23">
        <v>999.9</v>
      </c>
      <c r="BF23">
        <v>0</v>
      </c>
      <c r="BG23">
        <v>0</v>
      </c>
      <c r="BH23">
        <v>9989.3799999999992</v>
      </c>
      <c r="BI23">
        <v>0</v>
      </c>
      <c r="BJ23">
        <v>24.0732</v>
      </c>
      <c r="BK23">
        <v>-12.923299999999999</v>
      </c>
      <c r="BL23">
        <v>404.12799999999999</v>
      </c>
      <c r="BM23">
        <v>416.58</v>
      </c>
      <c r="BN23">
        <v>1.4323300000000001</v>
      </c>
      <c r="BO23">
        <v>412.964</v>
      </c>
      <c r="BP23">
        <v>8.68154</v>
      </c>
      <c r="BQ23">
        <v>1.0104299999999999</v>
      </c>
      <c r="BR23">
        <v>0.86733400000000005</v>
      </c>
      <c r="BS23">
        <v>7.0676600000000001</v>
      </c>
      <c r="BT23">
        <v>4.8598400000000002</v>
      </c>
      <c r="BU23">
        <v>999.95</v>
      </c>
      <c r="BV23">
        <v>0.89999600000000002</v>
      </c>
      <c r="BW23">
        <v>0.100004</v>
      </c>
      <c r="BX23">
        <v>0</v>
      </c>
      <c r="BY23">
        <v>2.0720000000000001</v>
      </c>
      <c r="BZ23">
        <v>0</v>
      </c>
      <c r="CA23">
        <v>7957.89</v>
      </c>
      <c r="CB23">
        <v>7719.02</v>
      </c>
      <c r="CC23">
        <v>35.625</v>
      </c>
      <c r="CD23">
        <v>39.061999999999998</v>
      </c>
      <c r="CE23">
        <v>37.686999999999998</v>
      </c>
      <c r="CF23">
        <v>36.5</v>
      </c>
      <c r="CG23">
        <v>35.375</v>
      </c>
      <c r="CH23">
        <v>899.95</v>
      </c>
      <c r="CI23">
        <v>100</v>
      </c>
      <c r="CJ23">
        <v>0</v>
      </c>
      <c r="CK23">
        <v>1689902731.5999999</v>
      </c>
      <c r="CL23">
        <v>0</v>
      </c>
      <c r="CM23">
        <v>1689902351.0999999</v>
      </c>
      <c r="CN23" t="s">
        <v>353</v>
      </c>
      <c r="CO23">
        <v>1689902347.0999999</v>
      </c>
      <c r="CP23">
        <v>1689902351.0999999</v>
      </c>
      <c r="CQ23">
        <v>67</v>
      </c>
      <c r="CR23">
        <v>0</v>
      </c>
      <c r="CS23">
        <v>4.0000000000000001E-3</v>
      </c>
      <c r="CT23">
        <v>-4.431</v>
      </c>
      <c r="CU23">
        <v>-0.27300000000000002</v>
      </c>
      <c r="CV23">
        <v>414</v>
      </c>
      <c r="CW23">
        <v>9</v>
      </c>
      <c r="CX23">
        <v>0.2</v>
      </c>
      <c r="CY23">
        <v>0.05</v>
      </c>
      <c r="CZ23">
        <v>12.3818151345723</v>
      </c>
      <c r="DA23">
        <v>0.14979382244669601</v>
      </c>
      <c r="DB23">
        <v>4.2826471121681899E-2</v>
      </c>
      <c r="DC23">
        <v>1</v>
      </c>
      <c r="DD23">
        <v>412.97050000000002</v>
      </c>
      <c r="DE23">
        <v>0.17431578947389101</v>
      </c>
      <c r="DF23">
        <v>4.3246387132337798E-2</v>
      </c>
      <c r="DG23">
        <v>-1</v>
      </c>
      <c r="DH23">
        <v>999.99009999999998</v>
      </c>
      <c r="DI23">
        <v>-0.26984036070615097</v>
      </c>
      <c r="DJ23">
        <v>0.13597532864459</v>
      </c>
      <c r="DK23">
        <v>1</v>
      </c>
      <c r="DL23">
        <v>2</v>
      </c>
      <c r="DM23">
        <v>2</v>
      </c>
      <c r="DN23" t="s">
        <v>354</v>
      </c>
      <c r="DO23">
        <v>3.2440699999999998</v>
      </c>
      <c r="DP23">
        <v>2.8401399999999999</v>
      </c>
      <c r="DQ23">
        <v>9.8706799999999997E-2</v>
      </c>
      <c r="DR23">
        <v>9.9776699999999996E-2</v>
      </c>
      <c r="DS23">
        <v>6.6613400000000003E-2</v>
      </c>
      <c r="DT23">
        <v>5.7296199999999999E-2</v>
      </c>
      <c r="DU23">
        <v>26571.3</v>
      </c>
      <c r="DV23">
        <v>27943.599999999999</v>
      </c>
      <c r="DW23">
        <v>27564.9</v>
      </c>
      <c r="DX23">
        <v>29105.8</v>
      </c>
      <c r="DY23">
        <v>33932.6</v>
      </c>
      <c r="DZ23">
        <v>36531.199999999997</v>
      </c>
      <c r="EA23">
        <v>36867.300000000003</v>
      </c>
      <c r="EB23">
        <v>39442.199999999997</v>
      </c>
      <c r="EC23">
        <v>2.3506800000000001</v>
      </c>
      <c r="ED23">
        <v>1.8402499999999999</v>
      </c>
      <c r="EE23">
        <v>0.115208</v>
      </c>
      <c r="EF23">
        <v>0</v>
      </c>
      <c r="EG23">
        <v>13.939500000000001</v>
      </c>
      <c r="EH23">
        <v>999.9</v>
      </c>
      <c r="EI23">
        <v>48.578000000000003</v>
      </c>
      <c r="EJ23">
        <v>20.573</v>
      </c>
      <c r="EK23">
        <v>11.8217</v>
      </c>
      <c r="EL23">
        <v>61.882399999999997</v>
      </c>
      <c r="EM23">
        <v>36.726799999999997</v>
      </c>
      <c r="EN23">
        <v>1</v>
      </c>
      <c r="EO23">
        <v>-0.750475</v>
      </c>
      <c r="EP23">
        <v>-0.23711599999999999</v>
      </c>
      <c r="EQ23">
        <v>19.964700000000001</v>
      </c>
      <c r="ER23">
        <v>5.2223800000000002</v>
      </c>
      <c r="ES23">
        <v>11.914400000000001</v>
      </c>
      <c r="ET23">
        <v>4.9553500000000001</v>
      </c>
      <c r="EU23">
        <v>3.2977500000000002</v>
      </c>
      <c r="EV23">
        <v>78.2</v>
      </c>
      <c r="EW23">
        <v>9999</v>
      </c>
      <c r="EX23">
        <v>5430.7</v>
      </c>
      <c r="EY23">
        <v>144.4</v>
      </c>
      <c r="EZ23">
        <v>1.85989</v>
      </c>
      <c r="FA23">
        <v>1.8589800000000001</v>
      </c>
      <c r="FB23">
        <v>1.86493</v>
      </c>
      <c r="FC23">
        <v>1.8690500000000001</v>
      </c>
      <c r="FD23">
        <v>1.8636299999999999</v>
      </c>
      <c r="FE23">
        <v>1.86371</v>
      </c>
      <c r="FF23">
        <v>1.86371</v>
      </c>
      <c r="FG23">
        <v>1.8635600000000001</v>
      </c>
      <c r="FH23">
        <v>0</v>
      </c>
      <c r="FI23">
        <v>0</v>
      </c>
      <c r="FJ23">
        <v>0</v>
      </c>
      <c r="FK23">
        <v>0</v>
      </c>
      <c r="FL23" t="s">
        <v>355</v>
      </c>
      <c r="FM23" t="s">
        <v>356</v>
      </c>
      <c r="FN23" t="s">
        <v>357</v>
      </c>
      <c r="FO23" t="s">
        <v>357</v>
      </c>
      <c r="FP23" t="s">
        <v>357</v>
      </c>
      <c r="FQ23" t="s">
        <v>357</v>
      </c>
      <c r="FR23">
        <v>0</v>
      </c>
      <c r="FS23">
        <v>100</v>
      </c>
      <c r="FT23">
        <v>100</v>
      </c>
      <c r="FU23">
        <v>-4.43</v>
      </c>
      <c r="FV23">
        <v>-0.27339999999999998</v>
      </c>
      <c r="FW23">
        <v>-4.4305999999999699</v>
      </c>
      <c r="FX23">
        <v>0</v>
      </c>
      <c r="FY23">
        <v>0</v>
      </c>
      <c r="FZ23">
        <v>0</v>
      </c>
      <c r="GA23">
        <v>-0.27344299999999999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6.2</v>
      </c>
      <c r="GJ23">
        <v>6.2</v>
      </c>
      <c r="GK23">
        <v>1.0498000000000001</v>
      </c>
      <c r="GL23">
        <v>2.5415000000000001</v>
      </c>
      <c r="GM23">
        <v>1.4489700000000001</v>
      </c>
      <c r="GN23">
        <v>2.3156699999999999</v>
      </c>
      <c r="GO23">
        <v>1.5466299999999999</v>
      </c>
      <c r="GP23">
        <v>2.3840300000000001</v>
      </c>
      <c r="GQ23">
        <v>23.192</v>
      </c>
      <c r="GR23">
        <v>14.6837</v>
      </c>
      <c r="GS23">
        <v>18</v>
      </c>
      <c r="GT23">
        <v>601.67399999999998</v>
      </c>
      <c r="GU23">
        <v>404.39100000000002</v>
      </c>
      <c r="GV23">
        <v>14.5563</v>
      </c>
      <c r="GW23">
        <v>17.456499999999998</v>
      </c>
      <c r="GX23">
        <v>30</v>
      </c>
      <c r="GY23">
        <v>17.460699999999999</v>
      </c>
      <c r="GZ23">
        <v>17.456700000000001</v>
      </c>
      <c r="HA23">
        <v>21.0228</v>
      </c>
      <c r="HB23">
        <v>30</v>
      </c>
      <c r="HC23">
        <v>-30</v>
      </c>
      <c r="HD23">
        <v>14.6226</v>
      </c>
      <c r="HE23">
        <v>412.90199999999999</v>
      </c>
      <c r="HF23">
        <v>0</v>
      </c>
      <c r="HG23">
        <v>101.551</v>
      </c>
      <c r="HH23">
        <v>95.900700000000001</v>
      </c>
    </row>
    <row r="24" spans="1:216" x14ac:dyDescent="0.2">
      <c r="A24">
        <v>6</v>
      </c>
      <c r="B24">
        <v>1689902782</v>
      </c>
      <c r="C24">
        <v>305</v>
      </c>
      <c r="D24" t="s">
        <v>366</v>
      </c>
      <c r="E24" t="s">
        <v>367</v>
      </c>
      <c r="F24" t="s">
        <v>348</v>
      </c>
      <c r="G24" t="s">
        <v>396</v>
      </c>
      <c r="H24" t="s">
        <v>349</v>
      </c>
      <c r="I24" t="s">
        <v>350</v>
      </c>
      <c r="J24" t="s">
        <v>351</v>
      </c>
      <c r="K24" t="s">
        <v>352</v>
      </c>
      <c r="L24">
        <v>1689902782</v>
      </c>
      <c r="M24">
        <f t="shared" si="0"/>
        <v>1.4566371312454049E-3</v>
      </c>
      <c r="N24">
        <f t="shared" si="1"/>
        <v>1.4566371312454049</v>
      </c>
      <c r="O24">
        <f t="shared" si="2"/>
        <v>11.906552453341506</v>
      </c>
      <c r="P24">
        <f t="shared" si="3"/>
        <v>399.97199999999998</v>
      </c>
      <c r="Q24">
        <f t="shared" si="4"/>
        <v>286.5994657209726</v>
      </c>
      <c r="R24">
        <f t="shared" si="5"/>
        <v>28.660825859258093</v>
      </c>
      <c r="S24">
        <f t="shared" si="6"/>
        <v>39.998427114095996</v>
      </c>
      <c r="T24">
        <f t="shared" si="7"/>
        <v>0.18021176167396352</v>
      </c>
      <c r="U24">
        <f t="shared" si="8"/>
        <v>2.9246679108423246</v>
      </c>
      <c r="V24">
        <f t="shared" si="9"/>
        <v>0.17426229141065491</v>
      </c>
      <c r="W24">
        <f t="shared" si="10"/>
        <v>0.10943210608592671</v>
      </c>
      <c r="X24">
        <f t="shared" si="11"/>
        <v>124.00766060992275</v>
      </c>
      <c r="Y24">
        <f t="shared" si="12"/>
        <v>17.024159545487827</v>
      </c>
      <c r="Z24">
        <f t="shared" si="13"/>
        <v>16.071899999999999</v>
      </c>
      <c r="AA24">
        <f t="shared" si="14"/>
        <v>1.833095723529254</v>
      </c>
      <c r="AB24">
        <f t="shared" si="15"/>
        <v>52.993913846212436</v>
      </c>
      <c r="AC24">
        <f t="shared" si="16"/>
        <v>1.0090609570403999</v>
      </c>
      <c r="AD24">
        <f t="shared" si="17"/>
        <v>1.9041072527095846</v>
      </c>
      <c r="AE24">
        <f t="shared" si="18"/>
        <v>0.8240347664888541</v>
      </c>
      <c r="AF24">
        <f t="shared" si="19"/>
        <v>-64.237697487922361</v>
      </c>
      <c r="AG24">
        <f t="shared" si="20"/>
        <v>94.100258817089255</v>
      </c>
      <c r="AH24">
        <f t="shared" si="21"/>
        <v>6.2314310083856004</v>
      </c>
      <c r="AI24">
        <f t="shared" si="22"/>
        <v>160.10165294747526</v>
      </c>
      <c r="AJ24">
        <v>3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54614.856342281935</v>
      </c>
      <c r="AO24">
        <f t="shared" si="26"/>
        <v>749.78899999999999</v>
      </c>
      <c r="AP24">
        <f t="shared" si="27"/>
        <v>632.07215699996004</v>
      </c>
      <c r="AQ24">
        <f t="shared" si="28"/>
        <v>0.84300004001120321</v>
      </c>
      <c r="AR24">
        <f t="shared" si="29"/>
        <v>0.16539007722162202</v>
      </c>
      <c r="AS24">
        <v>1689902782</v>
      </c>
      <c r="AT24">
        <v>399.97199999999998</v>
      </c>
      <c r="AU24">
        <v>412.46100000000001</v>
      </c>
      <c r="AV24">
        <v>10.090299999999999</v>
      </c>
      <c r="AW24">
        <v>8.6483799999999995</v>
      </c>
      <c r="AX24">
        <v>404.40300000000002</v>
      </c>
      <c r="AY24">
        <v>10.363799999999999</v>
      </c>
      <c r="AZ24">
        <v>600.00800000000004</v>
      </c>
      <c r="BA24">
        <v>99.903000000000006</v>
      </c>
      <c r="BB24">
        <v>0.100068</v>
      </c>
      <c r="BC24">
        <v>16.668700000000001</v>
      </c>
      <c r="BD24">
        <v>16.071899999999999</v>
      </c>
      <c r="BE24">
        <v>999.9</v>
      </c>
      <c r="BF24">
        <v>0</v>
      </c>
      <c r="BG24">
        <v>0</v>
      </c>
      <c r="BH24">
        <v>9981.8799999999992</v>
      </c>
      <c r="BI24">
        <v>0</v>
      </c>
      <c r="BJ24">
        <v>23.386199999999999</v>
      </c>
      <c r="BK24">
        <v>-12.488799999999999</v>
      </c>
      <c r="BL24">
        <v>404.04899999999998</v>
      </c>
      <c r="BM24">
        <v>416.05900000000003</v>
      </c>
      <c r="BN24">
        <v>1.44194</v>
      </c>
      <c r="BO24">
        <v>412.46100000000001</v>
      </c>
      <c r="BP24">
        <v>8.6483799999999995</v>
      </c>
      <c r="BQ24">
        <v>1.0080499999999999</v>
      </c>
      <c r="BR24">
        <v>0.86399800000000004</v>
      </c>
      <c r="BS24">
        <v>7.03329</v>
      </c>
      <c r="BT24">
        <v>4.80464</v>
      </c>
      <c r="BU24">
        <v>749.78899999999999</v>
      </c>
      <c r="BV24">
        <v>0.90000100000000005</v>
      </c>
      <c r="BW24">
        <v>9.9998600000000007E-2</v>
      </c>
      <c r="BX24">
        <v>0</v>
      </c>
      <c r="BY24">
        <v>2.4106000000000001</v>
      </c>
      <c r="BZ24">
        <v>0</v>
      </c>
      <c r="CA24">
        <v>6235.49</v>
      </c>
      <c r="CB24">
        <v>5787.93</v>
      </c>
      <c r="CC24">
        <v>35</v>
      </c>
      <c r="CD24">
        <v>38.75</v>
      </c>
      <c r="CE24">
        <v>37.25</v>
      </c>
      <c r="CF24">
        <v>36.25</v>
      </c>
      <c r="CG24">
        <v>34.875</v>
      </c>
      <c r="CH24">
        <v>674.81</v>
      </c>
      <c r="CI24">
        <v>74.98</v>
      </c>
      <c r="CJ24">
        <v>0</v>
      </c>
      <c r="CK24">
        <v>1689902792.8</v>
      </c>
      <c r="CL24">
        <v>0</v>
      </c>
      <c r="CM24">
        <v>1689902351.0999999</v>
      </c>
      <c r="CN24" t="s">
        <v>353</v>
      </c>
      <c r="CO24">
        <v>1689902347.0999999</v>
      </c>
      <c r="CP24">
        <v>1689902351.0999999</v>
      </c>
      <c r="CQ24">
        <v>67</v>
      </c>
      <c r="CR24">
        <v>0</v>
      </c>
      <c r="CS24">
        <v>4.0000000000000001E-3</v>
      </c>
      <c r="CT24">
        <v>-4.431</v>
      </c>
      <c r="CU24">
        <v>-0.27300000000000002</v>
      </c>
      <c r="CV24">
        <v>414</v>
      </c>
      <c r="CW24">
        <v>9</v>
      </c>
      <c r="CX24">
        <v>0.2</v>
      </c>
      <c r="CY24">
        <v>0.05</v>
      </c>
      <c r="CZ24">
        <v>11.801434509694401</v>
      </c>
      <c r="DA24">
        <v>0.26540268896553598</v>
      </c>
      <c r="DB24">
        <v>3.8398632406347499E-2</v>
      </c>
      <c r="DC24">
        <v>1</v>
      </c>
      <c r="DD24">
        <v>412.38819999999998</v>
      </c>
      <c r="DE24">
        <v>0.205533834586269</v>
      </c>
      <c r="DF24">
        <v>3.71356971120783E-2</v>
      </c>
      <c r="DG24">
        <v>-1</v>
      </c>
      <c r="DH24">
        <v>749.96661904761902</v>
      </c>
      <c r="DI24">
        <v>0.451535866216</v>
      </c>
      <c r="DJ24">
        <v>0.16540497953880401</v>
      </c>
      <c r="DK24">
        <v>1</v>
      </c>
      <c r="DL24">
        <v>2</v>
      </c>
      <c r="DM24">
        <v>2</v>
      </c>
      <c r="DN24" t="s">
        <v>354</v>
      </c>
      <c r="DO24">
        <v>3.2440799999999999</v>
      </c>
      <c r="DP24">
        <v>2.8401100000000001</v>
      </c>
      <c r="DQ24">
        <v>9.8695099999999994E-2</v>
      </c>
      <c r="DR24">
        <v>9.9685999999999997E-2</v>
      </c>
      <c r="DS24">
        <v>6.64994E-2</v>
      </c>
      <c r="DT24">
        <v>5.7129300000000001E-2</v>
      </c>
      <c r="DU24">
        <v>26571.7</v>
      </c>
      <c r="DV24">
        <v>27947.599999999999</v>
      </c>
      <c r="DW24">
        <v>27564.9</v>
      </c>
      <c r="DX24">
        <v>29106.9</v>
      </c>
      <c r="DY24">
        <v>33936.6</v>
      </c>
      <c r="DZ24">
        <v>36539.300000000003</v>
      </c>
      <c r="EA24">
        <v>36867.1</v>
      </c>
      <c r="EB24">
        <v>39443.9</v>
      </c>
      <c r="EC24">
        <v>2.3508800000000001</v>
      </c>
      <c r="ED24">
        <v>1.8404</v>
      </c>
      <c r="EE24">
        <v>0.120088</v>
      </c>
      <c r="EF24">
        <v>0</v>
      </c>
      <c r="EG24">
        <v>14.068899999999999</v>
      </c>
      <c r="EH24">
        <v>999.9</v>
      </c>
      <c r="EI24">
        <v>48.485999999999997</v>
      </c>
      <c r="EJ24">
        <v>20.573</v>
      </c>
      <c r="EK24">
        <v>11.7994</v>
      </c>
      <c r="EL24">
        <v>61.782400000000003</v>
      </c>
      <c r="EM24">
        <v>36.935099999999998</v>
      </c>
      <c r="EN24">
        <v>1</v>
      </c>
      <c r="EO24">
        <v>-0.75095500000000004</v>
      </c>
      <c r="EP24">
        <v>3.7011500000000002</v>
      </c>
      <c r="EQ24">
        <v>19.602900000000002</v>
      </c>
      <c r="ER24">
        <v>5.2229799999999997</v>
      </c>
      <c r="ES24">
        <v>11.918200000000001</v>
      </c>
      <c r="ET24">
        <v>4.9555499999999997</v>
      </c>
      <c r="EU24">
        <v>3.2978999999999998</v>
      </c>
      <c r="EV24">
        <v>78.2</v>
      </c>
      <c r="EW24">
        <v>9999</v>
      </c>
      <c r="EX24">
        <v>5431.9</v>
      </c>
      <c r="EY24">
        <v>144.4</v>
      </c>
      <c r="EZ24">
        <v>1.85989</v>
      </c>
      <c r="FA24">
        <v>1.8589800000000001</v>
      </c>
      <c r="FB24">
        <v>1.86494</v>
      </c>
      <c r="FC24">
        <v>1.869</v>
      </c>
      <c r="FD24">
        <v>1.86358</v>
      </c>
      <c r="FE24">
        <v>1.86372</v>
      </c>
      <c r="FF24">
        <v>1.8636999999999999</v>
      </c>
      <c r="FG24">
        <v>1.86347</v>
      </c>
      <c r="FH24">
        <v>0</v>
      </c>
      <c r="FI24">
        <v>0</v>
      </c>
      <c r="FJ24">
        <v>0</v>
      </c>
      <c r="FK24">
        <v>0</v>
      </c>
      <c r="FL24" t="s">
        <v>355</v>
      </c>
      <c r="FM24" t="s">
        <v>356</v>
      </c>
      <c r="FN24" t="s">
        <v>357</v>
      </c>
      <c r="FO24" t="s">
        <v>357</v>
      </c>
      <c r="FP24" t="s">
        <v>357</v>
      </c>
      <c r="FQ24" t="s">
        <v>357</v>
      </c>
      <c r="FR24">
        <v>0</v>
      </c>
      <c r="FS24">
        <v>100</v>
      </c>
      <c r="FT24">
        <v>100</v>
      </c>
      <c r="FU24">
        <v>-4.431</v>
      </c>
      <c r="FV24">
        <v>-0.27350000000000002</v>
      </c>
      <c r="FW24">
        <v>-4.4305999999999699</v>
      </c>
      <c r="FX24">
        <v>0</v>
      </c>
      <c r="FY24">
        <v>0</v>
      </c>
      <c r="FZ24">
        <v>0</v>
      </c>
      <c r="GA24">
        <v>-0.27344299999999999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7.2</v>
      </c>
      <c r="GJ24">
        <v>7.2</v>
      </c>
      <c r="GK24">
        <v>1.0485800000000001</v>
      </c>
      <c r="GL24">
        <v>2.5341800000000001</v>
      </c>
      <c r="GM24">
        <v>1.4489700000000001</v>
      </c>
      <c r="GN24">
        <v>2.3168899999999999</v>
      </c>
      <c r="GO24">
        <v>1.5466299999999999</v>
      </c>
      <c r="GP24">
        <v>2.4414099999999999</v>
      </c>
      <c r="GQ24">
        <v>23.171800000000001</v>
      </c>
      <c r="GR24">
        <v>14.639900000000001</v>
      </c>
      <c r="GS24">
        <v>18</v>
      </c>
      <c r="GT24">
        <v>601.62699999999995</v>
      </c>
      <c r="GU24">
        <v>404.34899999999999</v>
      </c>
      <c r="GV24">
        <v>15.4383</v>
      </c>
      <c r="GW24">
        <v>17.434799999999999</v>
      </c>
      <c r="GX24">
        <v>30.0002</v>
      </c>
      <c r="GY24">
        <v>17.4465</v>
      </c>
      <c r="GZ24">
        <v>17.4419</v>
      </c>
      <c r="HA24">
        <v>21.0014</v>
      </c>
      <c r="HB24">
        <v>30</v>
      </c>
      <c r="HC24">
        <v>-30</v>
      </c>
      <c r="HD24">
        <v>14.485900000000001</v>
      </c>
      <c r="HE24">
        <v>412.40300000000002</v>
      </c>
      <c r="HF24">
        <v>0</v>
      </c>
      <c r="HG24">
        <v>101.551</v>
      </c>
      <c r="HH24">
        <v>95.904799999999994</v>
      </c>
    </row>
    <row r="25" spans="1:216" x14ac:dyDescent="0.2">
      <c r="A25">
        <v>7</v>
      </c>
      <c r="B25">
        <v>1689902843</v>
      </c>
      <c r="C25">
        <v>366</v>
      </c>
      <c r="D25" t="s">
        <v>368</v>
      </c>
      <c r="E25" t="s">
        <v>369</v>
      </c>
      <c r="F25" t="s">
        <v>348</v>
      </c>
      <c r="G25" t="s">
        <v>396</v>
      </c>
      <c r="H25" t="s">
        <v>349</v>
      </c>
      <c r="I25" t="s">
        <v>350</v>
      </c>
      <c r="J25" t="s">
        <v>351</v>
      </c>
      <c r="K25" t="s">
        <v>352</v>
      </c>
      <c r="L25">
        <v>1689902843</v>
      </c>
      <c r="M25">
        <f t="shared" si="0"/>
        <v>1.4244688045565827E-3</v>
      </c>
      <c r="N25">
        <f t="shared" si="1"/>
        <v>1.4244688045565828</v>
      </c>
      <c r="O25">
        <f t="shared" si="2"/>
        <v>11.227782147002646</v>
      </c>
      <c r="P25">
        <f t="shared" si="3"/>
        <v>399.95699999999999</v>
      </c>
      <c r="Q25">
        <f t="shared" si="4"/>
        <v>291.70076027083667</v>
      </c>
      <c r="R25">
        <f t="shared" si="5"/>
        <v>29.171464872743467</v>
      </c>
      <c r="S25">
        <f t="shared" si="6"/>
        <v>39.997604275268401</v>
      </c>
      <c r="T25">
        <f t="shared" si="7"/>
        <v>0.17823126945508386</v>
      </c>
      <c r="U25">
        <f t="shared" si="8"/>
        <v>2.9267846079132278</v>
      </c>
      <c r="V25">
        <f t="shared" si="9"/>
        <v>0.1724136369325153</v>
      </c>
      <c r="W25">
        <f t="shared" si="10"/>
        <v>0.10826539539699999</v>
      </c>
      <c r="X25">
        <f t="shared" si="11"/>
        <v>99.233999999999995</v>
      </c>
      <c r="Y25">
        <f t="shared" si="12"/>
        <v>16.835724195906689</v>
      </c>
      <c r="Z25">
        <f t="shared" si="13"/>
        <v>15.939299999999999</v>
      </c>
      <c r="AA25">
        <f t="shared" si="14"/>
        <v>1.8176375582475448</v>
      </c>
      <c r="AB25">
        <f t="shared" si="15"/>
        <v>52.84427353649351</v>
      </c>
      <c r="AC25">
        <f t="shared" si="16"/>
        <v>1.00305775531212</v>
      </c>
      <c r="AD25">
        <f t="shared" si="17"/>
        <v>1.8981389811696863</v>
      </c>
      <c r="AE25">
        <f t="shared" si="18"/>
        <v>0.81457980293542476</v>
      </c>
      <c r="AF25">
        <f t="shared" si="19"/>
        <v>-62.819074280945301</v>
      </c>
      <c r="AG25">
        <f t="shared" si="20"/>
        <v>107.29639201163617</v>
      </c>
      <c r="AH25">
        <f t="shared" si="21"/>
        <v>7.0934618520286143</v>
      </c>
      <c r="AI25">
        <f t="shared" si="22"/>
        <v>150.80477958271948</v>
      </c>
      <c r="AJ25">
        <v>3</v>
      </c>
      <c r="AK25">
        <v>1</v>
      </c>
      <c r="AL25">
        <f t="shared" si="23"/>
        <v>1</v>
      </c>
      <c r="AM25">
        <f t="shared" si="24"/>
        <v>0</v>
      </c>
      <c r="AN25">
        <f t="shared" si="25"/>
        <v>54687.531194377843</v>
      </c>
      <c r="AO25">
        <f t="shared" si="26"/>
        <v>600</v>
      </c>
      <c r="AP25">
        <f t="shared" si="27"/>
        <v>505.79999999999995</v>
      </c>
      <c r="AQ25">
        <f t="shared" si="28"/>
        <v>0.84299999999999997</v>
      </c>
      <c r="AR25">
        <f t="shared" si="29"/>
        <v>0.16538999999999998</v>
      </c>
      <c r="AS25">
        <v>1689902843</v>
      </c>
      <c r="AT25">
        <v>399.95699999999999</v>
      </c>
      <c r="AU25">
        <v>411.755</v>
      </c>
      <c r="AV25">
        <v>10.030099999999999</v>
      </c>
      <c r="AW25">
        <v>8.6198599999999992</v>
      </c>
      <c r="AX25">
        <v>404.38799999999998</v>
      </c>
      <c r="AY25">
        <v>10.3035</v>
      </c>
      <c r="AZ25">
        <v>599.97500000000002</v>
      </c>
      <c r="BA25">
        <v>99.904899999999998</v>
      </c>
      <c r="BB25">
        <v>9.9861199999999997E-2</v>
      </c>
      <c r="BC25">
        <v>16.619299999999999</v>
      </c>
      <c r="BD25">
        <v>15.939299999999999</v>
      </c>
      <c r="BE25">
        <v>999.9</v>
      </c>
      <c r="BF25">
        <v>0</v>
      </c>
      <c r="BG25">
        <v>0</v>
      </c>
      <c r="BH25">
        <v>9993.75</v>
      </c>
      <c r="BI25">
        <v>0</v>
      </c>
      <c r="BJ25">
        <v>24.464700000000001</v>
      </c>
      <c r="BK25">
        <v>-11.7982</v>
      </c>
      <c r="BL25">
        <v>404.00900000000001</v>
      </c>
      <c r="BM25">
        <v>415.33499999999998</v>
      </c>
      <c r="BN25">
        <v>1.41021</v>
      </c>
      <c r="BO25">
        <v>411.755</v>
      </c>
      <c r="BP25">
        <v>8.6198599999999992</v>
      </c>
      <c r="BQ25">
        <v>1.0020500000000001</v>
      </c>
      <c r="BR25">
        <v>0.86116599999999999</v>
      </c>
      <c r="BS25">
        <v>6.9462599999999997</v>
      </c>
      <c r="BT25">
        <v>4.7576200000000002</v>
      </c>
      <c r="BU25">
        <v>600</v>
      </c>
      <c r="BV25">
        <v>0.90000100000000005</v>
      </c>
      <c r="BW25">
        <v>9.9998500000000004E-2</v>
      </c>
      <c r="BX25">
        <v>0</v>
      </c>
      <c r="BY25">
        <v>2.3456000000000001</v>
      </c>
      <c r="BZ25">
        <v>0</v>
      </c>
      <c r="CA25">
        <v>5230.1400000000003</v>
      </c>
      <c r="CB25">
        <v>4631.6499999999996</v>
      </c>
      <c r="CC25">
        <v>34.375</v>
      </c>
      <c r="CD25">
        <v>38.436999999999998</v>
      </c>
      <c r="CE25">
        <v>36.811999999999998</v>
      </c>
      <c r="CF25">
        <v>36</v>
      </c>
      <c r="CG25">
        <v>34.375</v>
      </c>
      <c r="CH25">
        <v>540</v>
      </c>
      <c r="CI25">
        <v>60</v>
      </c>
      <c r="CJ25">
        <v>0</v>
      </c>
      <c r="CK25">
        <v>1689902854</v>
      </c>
      <c r="CL25">
        <v>0</v>
      </c>
      <c r="CM25">
        <v>1689902351.0999999</v>
      </c>
      <c r="CN25" t="s">
        <v>353</v>
      </c>
      <c r="CO25">
        <v>1689902347.0999999</v>
      </c>
      <c r="CP25">
        <v>1689902351.0999999</v>
      </c>
      <c r="CQ25">
        <v>67</v>
      </c>
      <c r="CR25">
        <v>0</v>
      </c>
      <c r="CS25">
        <v>4.0000000000000001E-3</v>
      </c>
      <c r="CT25">
        <v>-4.431</v>
      </c>
      <c r="CU25">
        <v>-0.27300000000000002</v>
      </c>
      <c r="CV25">
        <v>414</v>
      </c>
      <c r="CW25">
        <v>9</v>
      </c>
      <c r="CX25">
        <v>0.2</v>
      </c>
      <c r="CY25">
        <v>0.05</v>
      </c>
      <c r="CZ25">
        <v>11.183825881084999</v>
      </c>
      <c r="DA25">
        <v>0.68404287144003195</v>
      </c>
      <c r="DB25">
        <v>7.6028512264605594E-2</v>
      </c>
      <c r="DC25">
        <v>1</v>
      </c>
      <c r="DD25">
        <v>411.75371428571401</v>
      </c>
      <c r="DE25">
        <v>0.37051948052001998</v>
      </c>
      <c r="DF25">
        <v>5.0237666439148398E-2</v>
      </c>
      <c r="DG25">
        <v>-1</v>
      </c>
      <c r="DH25">
        <v>600.00805000000003</v>
      </c>
      <c r="DI25">
        <v>-0.129783827982029</v>
      </c>
      <c r="DJ25">
        <v>6.9152349923915002E-2</v>
      </c>
      <c r="DK25">
        <v>1</v>
      </c>
      <c r="DL25">
        <v>2</v>
      </c>
      <c r="DM25">
        <v>2</v>
      </c>
      <c r="DN25" t="s">
        <v>354</v>
      </c>
      <c r="DO25">
        <v>3.2440199999999999</v>
      </c>
      <c r="DP25">
        <v>2.84</v>
      </c>
      <c r="DQ25">
        <v>9.8697800000000002E-2</v>
      </c>
      <c r="DR25">
        <v>9.9562600000000001E-2</v>
      </c>
      <c r="DS25">
        <v>6.6209400000000002E-2</v>
      </c>
      <c r="DT25">
        <v>5.6988299999999999E-2</v>
      </c>
      <c r="DU25">
        <v>26573.200000000001</v>
      </c>
      <c r="DV25">
        <v>27952.1</v>
      </c>
      <c r="DW25">
        <v>27566.400000000001</v>
      </c>
      <c r="DX25">
        <v>29107.599999999999</v>
      </c>
      <c r="DY25">
        <v>33949.4</v>
      </c>
      <c r="DZ25">
        <v>36545.699999999997</v>
      </c>
      <c r="EA25">
        <v>36869.4</v>
      </c>
      <c r="EB25">
        <v>39444.800000000003</v>
      </c>
      <c r="EC25">
        <v>2.351</v>
      </c>
      <c r="ED25">
        <v>1.8409800000000001</v>
      </c>
      <c r="EE25">
        <v>0.102356</v>
      </c>
      <c r="EF25">
        <v>0</v>
      </c>
      <c r="EG25">
        <v>14.232100000000001</v>
      </c>
      <c r="EH25">
        <v>999.9</v>
      </c>
      <c r="EI25">
        <v>48.381999999999998</v>
      </c>
      <c r="EJ25">
        <v>20.562999999999999</v>
      </c>
      <c r="EK25">
        <v>11.766500000000001</v>
      </c>
      <c r="EL25">
        <v>61.8324</v>
      </c>
      <c r="EM25">
        <v>36.943100000000001</v>
      </c>
      <c r="EN25">
        <v>1</v>
      </c>
      <c r="EO25">
        <v>-0.75365599999999999</v>
      </c>
      <c r="EP25">
        <v>0.114039</v>
      </c>
      <c r="EQ25">
        <v>19.9726</v>
      </c>
      <c r="ER25">
        <v>5.2229799999999997</v>
      </c>
      <c r="ES25">
        <v>11.914300000000001</v>
      </c>
      <c r="ET25">
        <v>4.9554499999999999</v>
      </c>
      <c r="EU25">
        <v>3.2977500000000002</v>
      </c>
      <c r="EV25">
        <v>78.3</v>
      </c>
      <c r="EW25">
        <v>9999</v>
      </c>
      <c r="EX25">
        <v>5433.4</v>
      </c>
      <c r="EY25">
        <v>144.4</v>
      </c>
      <c r="EZ25">
        <v>1.85989</v>
      </c>
      <c r="FA25">
        <v>1.8589800000000001</v>
      </c>
      <c r="FB25">
        <v>1.86493</v>
      </c>
      <c r="FC25">
        <v>1.86904</v>
      </c>
      <c r="FD25">
        <v>1.8636200000000001</v>
      </c>
      <c r="FE25">
        <v>1.86375</v>
      </c>
      <c r="FF25">
        <v>1.86371</v>
      </c>
      <c r="FG25">
        <v>1.86354</v>
      </c>
      <c r="FH25">
        <v>0</v>
      </c>
      <c r="FI25">
        <v>0</v>
      </c>
      <c r="FJ25">
        <v>0</v>
      </c>
      <c r="FK25">
        <v>0</v>
      </c>
      <c r="FL25" t="s">
        <v>355</v>
      </c>
      <c r="FM25" t="s">
        <v>356</v>
      </c>
      <c r="FN25" t="s">
        <v>357</v>
      </c>
      <c r="FO25" t="s">
        <v>357</v>
      </c>
      <c r="FP25" t="s">
        <v>357</v>
      </c>
      <c r="FQ25" t="s">
        <v>357</v>
      </c>
      <c r="FR25">
        <v>0</v>
      </c>
      <c r="FS25">
        <v>100</v>
      </c>
      <c r="FT25">
        <v>100</v>
      </c>
      <c r="FU25">
        <v>-4.431</v>
      </c>
      <c r="FV25">
        <v>-0.27339999999999998</v>
      </c>
      <c r="FW25">
        <v>-4.4305999999999699</v>
      </c>
      <c r="FX25">
        <v>0</v>
      </c>
      <c r="FY25">
        <v>0</v>
      </c>
      <c r="FZ25">
        <v>0</v>
      </c>
      <c r="GA25">
        <v>-0.27344299999999999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8.3000000000000007</v>
      </c>
      <c r="GJ25">
        <v>8.1999999999999993</v>
      </c>
      <c r="GK25">
        <v>1.0485800000000001</v>
      </c>
      <c r="GL25">
        <v>2.5366200000000001</v>
      </c>
      <c r="GM25">
        <v>1.4489700000000001</v>
      </c>
      <c r="GN25">
        <v>2.3156699999999999</v>
      </c>
      <c r="GO25">
        <v>1.5466299999999999</v>
      </c>
      <c r="GP25">
        <v>2.4133300000000002</v>
      </c>
      <c r="GQ25">
        <v>23.171800000000001</v>
      </c>
      <c r="GR25">
        <v>14.6837</v>
      </c>
      <c r="GS25">
        <v>18</v>
      </c>
      <c r="GT25">
        <v>601.50300000000004</v>
      </c>
      <c r="GU25">
        <v>404.56099999999998</v>
      </c>
      <c r="GV25">
        <v>14.7903</v>
      </c>
      <c r="GW25">
        <v>17.417999999999999</v>
      </c>
      <c r="GX25">
        <v>29.9999</v>
      </c>
      <c r="GY25">
        <v>17.4299</v>
      </c>
      <c r="GZ25">
        <v>17.4269</v>
      </c>
      <c r="HA25">
        <v>20.979800000000001</v>
      </c>
      <c r="HB25">
        <v>30</v>
      </c>
      <c r="HC25">
        <v>-30</v>
      </c>
      <c r="HD25">
        <v>14.798</v>
      </c>
      <c r="HE25">
        <v>411.94200000000001</v>
      </c>
      <c r="HF25">
        <v>0</v>
      </c>
      <c r="HG25">
        <v>101.557</v>
      </c>
      <c r="HH25">
        <v>95.9071</v>
      </c>
    </row>
    <row r="26" spans="1:216" x14ac:dyDescent="0.2">
      <c r="A26">
        <v>8</v>
      </c>
      <c r="B26">
        <v>1689902904</v>
      </c>
      <c r="C26">
        <v>427</v>
      </c>
      <c r="D26" t="s">
        <v>370</v>
      </c>
      <c r="E26" t="s">
        <v>371</v>
      </c>
      <c r="F26" t="s">
        <v>348</v>
      </c>
      <c r="G26" t="s">
        <v>396</v>
      </c>
      <c r="H26" t="s">
        <v>349</v>
      </c>
      <c r="I26" t="s">
        <v>350</v>
      </c>
      <c r="J26" t="s">
        <v>351</v>
      </c>
      <c r="K26" t="s">
        <v>352</v>
      </c>
      <c r="L26">
        <v>1689902904</v>
      </c>
      <c r="M26">
        <f t="shared" si="0"/>
        <v>1.4152980566513257E-3</v>
      </c>
      <c r="N26">
        <f t="shared" si="1"/>
        <v>1.4152980566513258</v>
      </c>
      <c r="O26">
        <f t="shared" si="2"/>
        <v>10.514164637175398</v>
      </c>
      <c r="P26">
        <f t="shared" si="3"/>
        <v>399.96699999999998</v>
      </c>
      <c r="Q26">
        <f t="shared" si="4"/>
        <v>296.96399612828986</v>
      </c>
      <c r="R26">
        <f t="shared" si="5"/>
        <v>29.69726760889327</v>
      </c>
      <c r="S26">
        <f t="shared" si="6"/>
        <v>39.9978690635443</v>
      </c>
      <c r="T26">
        <f t="shared" si="7"/>
        <v>0.17586033087295952</v>
      </c>
      <c r="U26">
        <f t="shared" si="8"/>
        <v>2.9260932663089156</v>
      </c>
      <c r="V26">
        <f t="shared" si="9"/>
        <v>0.17019250761590837</v>
      </c>
      <c r="W26">
        <f t="shared" si="10"/>
        <v>0.10686433177332605</v>
      </c>
      <c r="X26">
        <f t="shared" si="11"/>
        <v>82.706089164095019</v>
      </c>
      <c r="Y26">
        <f t="shared" si="12"/>
        <v>16.780721339471864</v>
      </c>
      <c r="Z26">
        <f t="shared" si="13"/>
        <v>15.9641</v>
      </c>
      <c r="AA26">
        <f t="shared" si="14"/>
        <v>1.8205199444820681</v>
      </c>
      <c r="AB26">
        <f t="shared" si="15"/>
        <v>52.580346132353192</v>
      </c>
      <c r="AC26">
        <f t="shared" si="16"/>
        <v>1.0006392468296901</v>
      </c>
      <c r="AD26">
        <f t="shared" si="17"/>
        <v>1.903067059145864</v>
      </c>
      <c r="AE26">
        <f t="shared" si="18"/>
        <v>0.81988069765237803</v>
      </c>
      <c r="AF26">
        <f t="shared" si="19"/>
        <v>-62.414644298323466</v>
      </c>
      <c r="AG26">
        <f t="shared" si="20"/>
        <v>109.79507196057936</v>
      </c>
      <c r="AH26">
        <f t="shared" si="21"/>
        <v>7.2628372472197107</v>
      </c>
      <c r="AI26">
        <f t="shared" si="22"/>
        <v>137.34935407357062</v>
      </c>
      <c r="AJ26">
        <v>4</v>
      </c>
      <c r="AK26">
        <v>1</v>
      </c>
      <c r="AL26">
        <f t="shared" si="23"/>
        <v>1</v>
      </c>
      <c r="AM26">
        <f t="shared" si="24"/>
        <v>0</v>
      </c>
      <c r="AN26">
        <f t="shared" si="25"/>
        <v>54659.105355841319</v>
      </c>
      <c r="AO26">
        <f t="shared" si="26"/>
        <v>500.07299999999998</v>
      </c>
      <c r="AP26">
        <f t="shared" si="27"/>
        <v>421.56102899694037</v>
      </c>
      <c r="AQ26">
        <f t="shared" si="28"/>
        <v>0.84299898014277996</v>
      </c>
      <c r="AR26">
        <f t="shared" si="29"/>
        <v>0.1653880316755654</v>
      </c>
      <c r="AS26">
        <v>1689902904</v>
      </c>
      <c r="AT26">
        <v>399.96699999999998</v>
      </c>
      <c r="AU26">
        <v>411.04599999999999</v>
      </c>
      <c r="AV26">
        <v>10.0061</v>
      </c>
      <c r="AW26">
        <v>8.6051199999999994</v>
      </c>
      <c r="AX26">
        <v>404.39800000000002</v>
      </c>
      <c r="AY26">
        <v>10.279500000000001</v>
      </c>
      <c r="AZ26">
        <v>600.06700000000001</v>
      </c>
      <c r="BA26">
        <v>99.903000000000006</v>
      </c>
      <c r="BB26">
        <v>9.9922899999999995E-2</v>
      </c>
      <c r="BC26">
        <v>16.6601</v>
      </c>
      <c r="BD26">
        <v>15.9641</v>
      </c>
      <c r="BE26">
        <v>999.9</v>
      </c>
      <c r="BF26">
        <v>0</v>
      </c>
      <c r="BG26">
        <v>0</v>
      </c>
      <c r="BH26">
        <v>9990</v>
      </c>
      <c r="BI26">
        <v>0</v>
      </c>
      <c r="BJ26">
        <v>56.264299999999999</v>
      </c>
      <c r="BK26">
        <v>-11.0793</v>
      </c>
      <c r="BL26">
        <v>404.00900000000001</v>
      </c>
      <c r="BM26">
        <v>414.61399999999998</v>
      </c>
      <c r="BN26">
        <v>1.40097</v>
      </c>
      <c r="BO26">
        <v>411.04599999999999</v>
      </c>
      <c r="BP26">
        <v>8.6051199999999994</v>
      </c>
      <c r="BQ26">
        <v>0.99963800000000003</v>
      </c>
      <c r="BR26">
        <v>0.85967700000000002</v>
      </c>
      <c r="BS26">
        <v>6.9111099999999999</v>
      </c>
      <c r="BT26">
        <v>4.73285</v>
      </c>
      <c r="BU26">
        <v>500.07299999999998</v>
      </c>
      <c r="BV26">
        <v>0.90003299999999997</v>
      </c>
      <c r="BW26">
        <v>9.9967100000000003E-2</v>
      </c>
      <c r="BX26">
        <v>0</v>
      </c>
      <c r="BY26">
        <v>2.153</v>
      </c>
      <c r="BZ26">
        <v>0</v>
      </c>
      <c r="CA26">
        <v>4810.84</v>
      </c>
      <c r="CB26">
        <v>3860.31</v>
      </c>
      <c r="CC26">
        <v>33.625</v>
      </c>
      <c r="CD26">
        <v>38.061999999999998</v>
      </c>
      <c r="CE26">
        <v>36.25</v>
      </c>
      <c r="CF26">
        <v>35.625</v>
      </c>
      <c r="CG26">
        <v>33.811999999999998</v>
      </c>
      <c r="CH26">
        <v>450.08</v>
      </c>
      <c r="CI26">
        <v>49.99</v>
      </c>
      <c r="CJ26">
        <v>0</v>
      </c>
      <c r="CK26">
        <v>1689902914.5999999</v>
      </c>
      <c r="CL26">
        <v>0</v>
      </c>
      <c r="CM26">
        <v>1689902351.0999999</v>
      </c>
      <c r="CN26" t="s">
        <v>353</v>
      </c>
      <c r="CO26">
        <v>1689902347.0999999</v>
      </c>
      <c r="CP26">
        <v>1689902351.0999999</v>
      </c>
      <c r="CQ26">
        <v>67</v>
      </c>
      <c r="CR26">
        <v>0</v>
      </c>
      <c r="CS26">
        <v>4.0000000000000001E-3</v>
      </c>
      <c r="CT26">
        <v>-4.431</v>
      </c>
      <c r="CU26">
        <v>-0.27300000000000002</v>
      </c>
      <c r="CV26">
        <v>414</v>
      </c>
      <c r="CW26">
        <v>9</v>
      </c>
      <c r="CX26">
        <v>0.2</v>
      </c>
      <c r="CY26">
        <v>0.05</v>
      </c>
      <c r="CZ26">
        <v>10.5299765900106</v>
      </c>
      <c r="DA26">
        <v>0.34340583839169903</v>
      </c>
      <c r="DB26">
        <v>8.8894117786587498E-2</v>
      </c>
      <c r="DC26">
        <v>1</v>
      </c>
      <c r="DD26">
        <v>411.14075000000003</v>
      </c>
      <c r="DE26">
        <v>2.7112781954825901E-2</v>
      </c>
      <c r="DF26">
        <v>7.2636681504599399E-2</v>
      </c>
      <c r="DG26">
        <v>-1</v>
      </c>
      <c r="DH26">
        <v>500.000857142857</v>
      </c>
      <c r="DI26">
        <v>-0.19934887781156499</v>
      </c>
      <c r="DJ26">
        <v>8.5356555088625594E-2</v>
      </c>
      <c r="DK26">
        <v>1</v>
      </c>
      <c r="DL26">
        <v>2</v>
      </c>
      <c r="DM26">
        <v>2</v>
      </c>
      <c r="DN26" t="s">
        <v>354</v>
      </c>
      <c r="DO26">
        <v>3.24424</v>
      </c>
      <c r="DP26">
        <v>2.8400300000000001</v>
      </c>
      <c r="DQ26">
        <v>9.8701499999999998E-2</v>
      </c>
      <c r="DR26">
        <v>9.9435200000000001E-2</v>
      </c>
      <c r="DS26">
        <v>6.6093499999999999E-2</v>
      </c>
      <c r="DT26">
        <v>5.6914899999999997E-2</v>
      </c>
      <c r="DU26">
        <v>26573.5</v>
      </c>
      <c r="DV26">
        <v>27957.7</v>
      </c>
      <c r="DW26">
        <v>27566.799999999999</v>
      </c>
      <c r="DX26">
        <v>29109.3</v>
      </c>
      <c r="DY26">
        <v>33954.300000000003</v>
      </c>
      <c r="DZ26">
        <v>36550.400000000001</v>
      </c>
      <c r="EA26">
        <v>36870.1</v>
      </c>
      <c r="EB26">
        <v>39446.800000000003</v>
      </c>
      <c r="EC26">
        <v>2.3507500000000001</v>
      </c>
      <c r="ED26">
        <v>1.84185</v>
      </c>
      <c r="EE26">
        <v>9.7688300000000006E-2</v>
      </c>
      <c r="EF26">
        <v>0</v>
      </c>
      <c r="EG26">
        <v>14.335000000000001</v>
      </c>
      <c r="EH26">
        <v>999.9</v>
      </c>
      <c r="EI26">
        <v>48.326999999999998</v>
      </c>
      <c r="EJ26">
        <v>20.562999999999999</v>
      </c>
      <c r="EK26">
        <v>11.754</v>
      </c>
      <c r="EL26">
        <v>61.912399999999998</v>
      </c>
      <c r="EM26">
        <v>36.854999999999997</v>
      </c>
      <c r="EN26">
        <v>1</v>
      </c>
      <c r="EO26">
        <v>-0.75486799999999998</v>
      </c>
      <c r="EP26">
        <v>-5.9117599999999999E-2</v>
      </c>
      <c r="EQ26">
        <v>19.974</v>
      </c>
      <c r="ER26">
        <v>5.2226800000000004</v>
      </c>
      <c r="ES26">
        <v>11.9146</v>
      </c>
      <c r="ET26">
        <v>4.9556500000000003</v>
      </c>
      <c r="EU26">
        <v>3.2978999999999998</v>
      </c>
      <c r="EV26">
        <v>78.3</v>
      </c>
      <c r="EW26">
        <v>9999</v>
      </c>
      <c r="EX26">
        <v>5434.6</v>
      </c>
      <c r="EY26">
        <v>144.4</v>
      </c>
      <c r="EZ26">
        <v>1.85989</v>
      </c>
      <c r="FA26">
        <v>1.8589800000000001</v>
      </c>
      <c r="FB26">
        <v>1.86493</v>
      </c>
      <c r="FC26">
        <v>1.8690500000000001</v>
      </c>
      <c r="FD26">
        <v>1.8636200000000001</v>
      </c>
      <c r="FE26">
        <v>1.86372</v>
      </c>
      <c r="FF26">
        <v>1.86371</v>
      </c>
      <c r="FG26">
        <v>1.8635600000000001</v>
      </c>
      <c r="FH26">
        <v>0</v>
      </c>
      <c r="FI26">
        <v>0</v>
      </c>
      <c r="FJ26">
        <v>0</v>
      </c>
      <c r="FK26">
        <v>0</v>
      </c>
      <c r="FL26" t="s">
        <v>355</v>
      </c>
      <c r="FM26" t="s">
        <v>356</v>
      </c>
      <c r="FN26" t="s">
        <v>357</v>
      </c>
      <c r="FO26" t="s">
        <v>357</v>
      </c>
      <c r="FP26" t="s">
        <v>357</v>
      </c>
      <c r="FQ26" t="s">
        <v>357</v>
      </c>
      <c r="FR26">
        <v>0</v>
      </c>
      <c r="FS26">
        <v>100</v>
      </c>
      <c r="FT26">
        <v>100</v>
      </c>
      <c r="FU26">
        <v>-4.431</v>
      </c>
      <c r="FV26">
        <v>-0.27339999999999998</v>
      </c>
      <c r="FW26">
        <v>-4.4305999999999699</v>
      </c>
      <c r="FX26">
        <v>0</v>
      </c>
      <c r="FY26">
        <v>0</v>
      </c>
      <c r="FZ26">
        <v>0</v>
      </c>
      <c r="GA26">
        <v>-0.27344299999999999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9.3000000000000007</v>
      </c>
      <c r="GJ26">
        <v>9.1999999999999993</v>
      </c>
      <c r="GK26">
        <v>1.0473600000000001</v>
      </c>
      <c r="GL26">
        <v>2.5439500000000002</v>
      </c>
      <c r="GM26">
        <v>1.4489700000000001</v>
      </c>
      <c r="GN26">
        <v>2.3144499999999999</v>
      </c>
      <c r="GO26">
        <v>1.5466299999999999</v>
      </c>
      <c r="GP26">
        <v>2.3754900000000001</v>
      </c>
      <c r="GQ26">
        <v>23.171800000000001</v>
      </c>
      <c r="GR26">
        <v>14.6661</v>
      </c>
      <c r="GS26">
        <v>18</v>
      </c>
      <c r="GT26">
        <v>601.154</v>
      </c>
      <c r="GU26">
        <v>404.947</v>
      </c>
      <c r="GV26">
        <v>15.266500000000001</v>
      </c>
      <c r="GW26">
        <v>17.404699999999998</v>
      </c>
      <c r="GX26">
        <v>29.9999</v>
      </c>
      <c r="GY26">
        <v>17.4148</v>
      </c>
      <c r="GZ26">
        <v>17.411100000000001</v>
      </c>
      <c r="HA26">
        <v>20.956099999999999</v>
      </c>
      <c r="HB26">
        <v>30</v>
      </c>
      <c r="HC26">
        <v>-30</v>
      </c>
      <c r="HD26">
        <v>15.286899999999999</v>
      </c>
      <c r="HE26">
        <v>411.21199999999999</v>
      </c>
      <c r="HF26">
        <v>0</v>
      </c>
      <c r="HG26">
        <v>101.559</v>
      </c>
      <c r="HH26">
        <v>95.912199999999999</v>
      </c>
    </row>
    <row r="27" spans="1:216" x14ac:dyDescent="0.2">
      <c r="A27">
        <v>9</v>
      </c>
      <c r="B27">
        <v>1689902965</v>
      </c>
      <c r="C27">
        <v>488</v>
      </c>
      <c r="D27" t="s">
        <v>372</v>
      </c>
      <c r="E27" t="s">
        <v>373</v>
      </c>
      <c r="F27" t="s">
        <v>348</v>
      </c>
      <c r="G27" t="s">
        <v>396</v>
      </c>
      <c r="H27" t="s">
        <v>349</v>
      </c>
      <c r="I27" t="s">
        <v>350</v>
      </c>
      <c r="J27" t="s">
        <v>351</v>
      </c>
      <c r="K27" t="s">
        <v>352</v>
      </c>
      <c r="L27">
        <v>1689902965</v>
      </c>
      <c r="M27">
        <f t="shared" si="0"/>
        <v>1.3993754335609413E-3</v>
      </c>
      <c r="N27">
        <f t="shared" si="1"/>
        <v>1.3993754335609412</v>
      </c>
      <c r="O27">
        <f t="shared" si="2"/>
        <v>9.1853876053230117</v>
      </c>
      <c r="P27">
        <f t="shared" si="3"/>
        <v>400.00599999999997</v>
      </c>
      <c r="Q27">
        <f t="shared" si="4"/>
        <v>307.95484559995214</v>
      </c>
      <c r="R27">
        <f t="shared" si="5"/>
        <v>30.796013626419953</v>
      </c>
      <c r="S27">
        <f t="shared" si="6"/>
        <v>40.001287210307993</v>
      </c>
      <c r="T27">
        <f t="shared" si="7"/>
        <v>0.17298907027145941</v>
      </c>
      <c r="U27">
        <f t="shared" si="8"/>
        <v>2.9259563846438423</v>
      </c>
      <c r="V27">
        <f t="shared" si="9"/>
        <v>0.16750145676495293</v>
      </c>
      <c r="W27">
        <f t="shared" si="10"/>
        <v>0.10516694957326665</v>
      </c>
      <c r="X27">
        <f t="shared" si="11"/>
        <v>62.032918166758201</v>
      </c>
      <c r="Y27">
        <f t="shared" si="12"/>
        <v>16.704404996911183</v>
      </c>
      <c r="Z27">
        <f t="shared" si="13"/>
        <v>15.9796</v>
      </c>
      <c r="AA27">
        <f t="shared" si="14"/>
        <v>1.8223234735039058</v>
      </c>
      <c r="AB27">
        <f t="shared" si="15"/>
        <v>52.334765933127599</v>
      </c>
      <c r="AC27">
        <f t="shared" si="16"/>
        <v>0.99865215654929995</v>
      </c>
      <c r="AD27">
        <f t="shared" si="17"/>
        <v>1.9082002923742112</v>
      </c>
      <c r="AE27">
        <f t="shared" si="18"/>
        <v>0.82367131695460583</v>
      </c>
      <c r="AF27">
        <f t="shared" si="19"/>
        <v>-61.712456620037507</v>
      </c>
      <c r="AG27">
        <f t="shared" si="20"/>
        <v>114.03325370418759</v>
      </c>
      <c r="AH27">
        <f t="shared" si="21"/>
        <v>7.5458073495783653</v>
      </c>
      <c r="AI27">
        <f t="shared" si="22"/>
        <v>121.89952260048665</v>
      </c>
      <c r="AJ27">
        <v>4</v>
      </c>
      <c r="AK27">
        <v>1</v>
      </c>
      <c r="AL27">
        <f t="shared" si="23"/>
        <v>1</v>
      </c>
      <c r="AM27">
        <f t="shared" si="24"/>
        <v>0</v>
      </c>
      <c r="AN27">
        <f t="shared" si="25"/>
        <v>54646.976420004336</v>
      </c>
      <c r="AO27">
        <f t="shared" si="26"/>
        <v>375.07299999999998</v>
      </c>
      <c r="AP27">
        <f t="shared" si="27"/>
        <v>316.18632899832028</v>
      </c>
      <c r="AQ27">
        <f t="shared" si="28"/>
        <v>0.84299944010451378</v>
      </c>
      <c r="AR27">
        <f t="shared" si="29"/>
        <v>0.16538891940171169</v>
      </c>
      <c r="AS27">
        <v>1689902965</v>
      </c>
      <c r="AT27">
        <v>400.00599999999997</v>
      </c>
      <c r="AU27">
        <v>409.75099999999998</v>
      </c>
      <c r="AV27">
        <v>9.9863499999999998</v>
      </c>
      <c r="AW27">
        <v>8.6009700000000002</v>
      </c>
      <c r="AX27">
        <v>404.43599999999998</v>
      </c>
      <c r="AY27">
        <v>10.2598</v>
      </c>
      <c r="AZ27">
        <v>600.00900000000001</v>
      </c>
      <c r="BA27">
        <v>99.901399999999995</v>
      </c>
      <c r="BB27">
        <v>0.100318</v>
      </c>
      <c r="BC27">
        <v>16.702500000000001</v>
      </c>
      <c r="BD27">
        <v>15.9796</v>
      </c>
      <c r="BE27">
        <v>999.9</v>
      </c>
      <c r="BF27">
        <v>0</v>
      </c>
      <c r="BG27">
        <v>0</v>
      </c>
      <c r="BH27">
        <v>9989.3799999999992</v>
      </c>
      <c r="BI27">
        <v>0</v>
      </c>
      <c r="BJ27">
        <v>56.441600000000001</v>
      </c>
      <c r="BK27">
        <v>-9.7448099999999993</v>
      </c>
      <c r="BL27">
        <v>404.041</v>
      </c>
      <c r="BM27">
        <v>413.30500000000001</v>
      </c>
      <c r="BN27">
        <v>1.3853800000000001</v>
      </c>
      <c r="BO27">
        <v>409.75099999999998</v>
      </c>
      <c r="BP27">
        <v>8.6009700000000002</v>
      </c>
      <c r="BQ27">
        <v>0.99765099999999995</v>
      </c>
      <c r="BR27">
        <v>0.85924900000000004</v>
      </c>
      <c r="BS27">
        <v>6.8821099999999999</v>
      </c>
      <c r="BT27">
        <v>4.7257199999999999</v>
      </c>
      <c r="BU27">
        <v>375.07299999999998</v>
      </c>
      <c r="BV27">
        <v>0.90000899999999995</v>
      </c>
      <c r="BW27">
        <v>9.9991399999999994E-2</v>
      </c>
      <c r="BX27">
        <v>0</v>
      </c>
      <c r="BY27">
        <v>2.2818000000000001</v>
      </c>
      <c r="BZ27">
        <v>0</v>
      </c>
      <c r="CA27">
        <v>3846.96</v>
      </c>
      <c r="CB27">
        <v>2895.35</v>
      </c>
      <c r="CC27">
        <v>33.125</v>
      </c>
      <c r="CD27">
        <v>37.811999999999998</v>
      </c>
      <c r="CE27">
        <v>36</v>
      </c>
      <c r="CF27">
        <v>35.625</v>
      </c>
      <c r="CG27">
        <v>33.436999999999998</v>
      </c>
      <c r="CH27">
        <v>337.57</v>
      </c>
      <c r="CI27">
        <v>37.5</v>
      </c>
      <c r="CJ27">
        <v>0</v>
      </c>
      <c r="CK27">
        <v>1689902975.8</v>
      </c>
      <c r="CL27">
        <v>0</v>
      </c>
      <c r="CM27">
        <v>1689902351.0999999</v>
      </c>
      <c r="CN27" t="s">
        <v>353</v>
      </c>
      <c r="CO27">
        <v>1689902347.0999999</v>
      </c>
      <c r="CP27">
        <v>1689902351.0999999</v>
      </c>
      <c r="CQ27">
        <v>67</v>
      </c>
      <c r="CR27">
        <v>0</v>
      </c>
      <c r="CS27">
        <v>4.0000000000000001E-3</v>
      </c>
      <c r="CT27">
        <v>-4.431</v>
      </c>
      <c r="CU27">
        <v>-0.27300000000000002</v>
      </c>
      <c r="CV27">
        <v>414</v>
      </c>
      <c r="CW27">
        <v>9</v>
      </c>
      <c r="CX27">
        <v>0.2</v>
      </c>
      <c r="CY27">
        <v>0.05</v>
      </c>
      <c r="CZ27">
        <v>9.1357347298540699</v>
      </c>
      <c r="DA27">
        <v>1.1659334292182799</v>
      </c>
      <c r="DB27">
        <v>0.136112408182642</v>
      </c>
      <c r="DC27">
        <v>1</v>
      </c>
      <c r="DD27">
        <v>409.77861904761897</v>
      </c>
      <c r="DE27">
        <v>0.58316883116858698</v>
      </c>
      <c r="DF27">
        <v>8.5105803165394706E-2</v>
      </c>
      <c r="DG27">
        <v>-1</v>
      </c>
      <c r="DH27">
        <v>374.98890476190502</v>
      </c>
      <c r="DI27">
        <v>-0.26904998964761501</v>
      </c>
      <c r="DJ27">
        <v>0.13822993430957201</v>
      </c>
      <c r="DK27">
        <v>1</v>
      </c>
      <c r="DL27">
        <v>2</v>
      </c>
      <c r="DM27">
        <v>2</v>
      </c>
      <c r="DN27" t="s">
        <v>354</v>
      </c>
      <c r="DO27">
        <v>3.2441499999999999</v>
      </c>
      <c r="DP27">
        <v>2.8404199999999999</v>
      </c>
      <c r="DQ27">
        <v>9.8714499999999997E-2</v>
      </c>
      <c r="DR27">
        <v>9.9204600000000004E-2</v>
      </c>
      <c r="DS27">
        <v>6.6000900000000001E-2</v>
      </c>
      <c r="DT27">
        <v>5.6897700000000002E-2</v>
      </c>
      <c r="DU27">
        <v>26575.4</v>
      </c>
      <c r="DV27">
        <v>27966.6</v>
      </c>
      <c r="DW27">
        <v>27569</v>
      </c>
      <c r="DX27">
        <v>29111</v>
      </c>
      <c r="DY27">
        <v>33960.6</v>
      </c>
      <c r="DZ27">
        <v>36552.699999999997</v>
      </c>
      <c r="EA27">
        <v>36873.199999999997</v>
      </c>
      <c r="EB27">
        <v>39448.699999999997</v>
      </c>
      <c r="EC27">
        <v>2.3510300000000002</v>
      </c>
      <c r="ED27">
        <v>1.8419700000000001</v>
      </c>
      <c r="EE27">
        <v>9.3672400000000003E-2</v>
      </c>
      <c r="EF27">
        <v>0</v>
      </c>
      <c r="EG27">
        <v>14.4176</v>
      </c>
      <c r="EH27">
        <v>999.9</v>
      </c>
      <c r="EI27">
        <v>48.314999999999998</v>
      </c>
      <c r="EJ27">
        <v>20.573</v>
      </c>
      <c r="EK27">
        <v>11.7577</v>
      </c>
      <c r="EL27">
        <v>62.112400000000001</v>
      </c>
      <c r="EM27">
        <v>36.871000000000002</v>
      </c>
      <c r="EN27">
        <v>1</v>
      </c>
      <c r="EO27">
        <v>-0.75713399999999997</v>
      </c>
      <c r="EP27">
        <v>-0.41420200000000001</v>
      </c>
      <c r="EQ27">
        <v>19.9709</v>
      </c>
      <c r="ER27">
        <v>5.2228300000000001</v>
      </c>
      <c r="ES27">
        <v>11.914099999999999</v>
      </c>
      <c r="ET27">
        <v>4.9557500000000001</v>
      </c>
      <c r="EU27">
        <v>3.2979500000000002</v>
      </c>
      <c r="EV27">
        <v>78.3</v>
      </c>
      <c r="EW27">
        <v>9999</v>
      </c>
      <c r="EX27">
        <v>5436</v>
      </c>
      <c r="EY27">
        <v>144.4</v>
      </c>
      <c r="EZ27">
        <v>1.85989</v>
      </c>
      <c r="FA27">
        <v>1.8589800000000001</v>
      </c>
      <c r="FB27">
        <v>1.8649500000000001</v>
      </c>
      <c r="FC27">
        <v>1.8690500000000001</v>
      </c>
      <c r="FD27">
        <v>1.8636299999999999</v>
      </c>
      <c r="FE27">
        <v>1.86374</v>
      </c>
      <c r="FF27">
        <v>1.86371</v>
      </c>
      <c r="FG27">
        <v>1.8635600000000001</v>
      </c>
      <c r="FH27">
        <v>0</v>
      </c>
      <c r="FI27">
        <v>0</v>
      </c>
      <c r="FJ27">
        <v>0</v>
      </c>
      <c r="FK27">
        <v>0</v>
      </c>
      <c r="FL27" t="s">
        <v>355</v>
      </c>
      <c r="FM27" t="s">
        <v>356</v>
      </c>
      <c r="FN27" t="s">
        <v>357</v>
      </c>
      <c r="FO27" t="s">
        <v>357</v>
      </c>
      <c r="FP27" t="s">
        <v>357</v>
      </c>
      <c r="FQ27" t="s">
        <v>357</v>
      </c>
      <c r="FR27">
        <v>0</v>
      </c>
      <c r="FS27">
        <v>100</v>
      </c>
      <c r="FT27">
        <v>100</v>
      </c>
      <c r="FU27">
        <v>-4.43</v>
      </c>
      <c r="FV27">
        <v>-0.27350000000000002</v>
      </c>
      <c r="FW27">
        <v>-4.4305999999999699</v>
      </c>
      <c r="FX27">
        <v>0</v>
      </c>
      <c r="FY27">
        <v>0</v>
      </c>
      <c r="FZ27">
        <v>0</v>
      </c>
      <c r="GA27">
        <v>-0.27344299999999999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10.3</v>
      </c>
      <c r="GJ27">
        <v>10.199999999999999</v>
      </c>
      <c r="GK27">
        <v>1.0437000000000001</v>
      </c>
      <c r="GL27">
        <v>2.5390600000000001</v>
      </c>
      <c r="GM27">
        <v>1.4489700000000001</v>
      </c>
      <c r="GN27">
        <v>2.3278799999999999</v>
      </c>
      <c r="GO27">
        <v>1.5466299999999999</v>
      </c>
      <c r="GP27">
        <v>2.4182100000000002</v>
      </c>
      <c r="GQ27">
        <v>23.151599999999998</v>
      </c>
      <c r="GR27">
        <v>14.674899999999999</v>
      </c>
      <c r="GS27">
        <v>18</v>
      </c>
      <c r="GT27">
        <v>600.97299999999996</v>
      </c>
      <c r="GU27">
        <v>404.74200000000002</v>
      </c>
      <c r="GV27">
        <v>15.722300000000001</v>
      </c>
      <c r="GW27">
        <v>17.372199999999999</v>
      </c>
      <c r="GX27">
        <v>29.9998</v>
      </c>
      <c r="GY27">
        <v>17.3857</v>
      </c>
      <c r="GZ27">
        <v>17.379899999999999</v>
      </c>
      <c r="HA27">
        <v>20.897400000000001</v>
      </c>
      <c r="HB27">
        <v>30</v>
      </c>
      <c r="HC27">
        <v>-30</v>
      </c>
      <c r="HD27">
        <v>15.731999999999999</v>
      </c>
      <c r="HE27">
        <v>409.839</v>
      </c>
      <c r="HF27">
        <v>0</v>
      </c>
      <c r="HG27">
        <v>101.56699999999999</v>
      </c>
      <c r="HH27">
        <v>95.917100000000005</v>
      </c>
    </row>
    <row r="28" spans="1:216" x14ac:dyDescent="0.2">
      <c r="A28">
        <v>10</v>
      </c>
      <c r="B28">
        <v>1689903026</v>
      </c>
      <c r="C28">
        <v>549</v>
      </c>
      <c r="D28" t="s">
        <v>374</v>
      </c>
      <c r="E28" t="s">
        <v>375</v>
      </c>
      <c r="F28" t="s">
        <v>348</v>
      </c>
      <c r="G28" t="s">
        <v>396</v>
      </c>
      <c r="H28" t="s">
        <v>349</v>
      </c>
      <c r="I28" t="s">
        <v>350</v>
      </c>
      <c r="J28" t="s">
        <v>351</v>
      </c>
      <c r="K28" t="s">
        <v>352</v>
      </c>
      <c r="L28">
        <v>1689903026</v>
      </c>
      <c r="M28">
        <f t="shared" si="0"/>
        <v>1.3585633122585945E-3</v>
      </c>
      <c r="N28">
        <f t="shared" si="1"/>
        <v>1.3585633122585945</v>
      </c>
      <c r="O28">
        <f t="shared" si="2"/>
        <v>7.154565017853602</v>
      </c>
      <c r="P28">
        <f t="shared" si="3"/>
        <v>400.017</v>
      </c>
      <c r="Q28">
        <f t="shared" si="4"/>
        <v>325.27664215913256</v>
      </c>
      <c r="R28">
        <f t="shared" si="5"/>
        <v>32.528672898780592</v>
      </c>
      <c r="S28">
        <f t="shared" si="6"/>
        <v>40.002940452716999</v>
      </c>
      <c r="T28">
        <f t="shared" si="7"/>
        <v>0.16817260037605938</v>
      </c>
      <c r="U28">
        <f t="shared" si="8"/>
        <v>2.9270775653146206</v>
      </c>
      <c r="V28">
        <f t="shared" si="9"/>
        <v>0.1629832989933267</v>
      </c>
      <c r="W28">
        <f t="shared" si="10"/>
        <v>0.10231746147859688</v>
      </c>
      <c r="X28">
        <f t="shared" si="11"/>
        <v>41.361450385601181</v>
      </c>
      <c r="Y28">
        <f t="shared" si="12"/>
        <v>16.585760823002392</v>
      </c>
      <c r="Z28">
        <f t="shared" si="13"/>
        <v>15.932</v>
      </c>
      <c r="AA28">
        <f t="shared" si="14"/>
        <v>1.8167898777238836</v>
      </c>
      <c r="AB28">
        <f t="shared" si="15"/>
        <v>52.160862689080254</v>
      </c>
      <c r="AC28">
        <f t="shared" si="16"/>
        <v>0.99492285160091987</v>
      </c>
      <c r="AD28">
        <f t="shared" si="17"/>
        <v>1.9074125700938691</v>
      </c>
      <c r="AE28">
        <f t="shared" si="18"/>
        <v>0.8218670261229637</v>
      </c>
      <c r="AF28">
        <f t="shared" si="19"/>
        <v>-59.912642070604022</v>
      </c>
      <c r="AG28">
        <f t="shared" si="20"/>
        <v>120.56271875574893</v>
      </c>
      <c r="AH28">
        <f t="shared" si="21"/>
        <v>7.972584231286044</v>
      </c>
      <c r="AI28">
        <f t="shared" si="22"/>
        <v>109.98411130203213</v>
      </c>
      <c r="AJ28">
        <v>4</v>
      </c>
      <c r="AK28">
        <v>1</v>
      </c>
      <c r="AL28">
        <f t="shared" si="23"/>
        <v>1</v>
      </c>
      <c r="AM28">
        <f t="shared" si="24"/>
        <v>0</v>
      </c>
      <c r="AN28">
        <f t="shared" si="25"/>
        <v>54681.770797388279</v>
      </c>
      <c r="AO28">
        <f t="shared" si="26"/>
        <v>250.09100000000001</v>
      </c>
      <c r="AP28">
        <f t="shared" si="27"/>
        <v>210.82614299772084</v>
      </c>
      <c r="AQ28">
        <f t="shared" si="28"/>
        <v>0.84299772082050461</v>
      </c>
      <c r="AR28">
        <f t="shared" si="29"/>
        <v>0.1653856011835739</v>
      </c>
      <c r="AS28">
        <v>1689903026</v>
      </c>
      <c r="AT28">
        <v>400.017</v>
      </c>
      <c r="AU28">
        <v>407.714</v>
      </c>
      <c r="AV28">
        <v>9.9489199999999993</v>
      </c>
      <c r="AW28">
        <v>8.6040500000000009</v>
      </c>
      <c r="AX28">
        <v>404.44799999999998</v>
      </c>
      <c r="AY28">
        <v>10.2224</v>
      </c>
      <c r="AZ28">
        <v>600.07899999999995</v>
      </c>
      <c r="BA28">
        <v>99.902900000000002</v>
      </c>
      <c r="BB28">
        <v>0.100201</v>
      </c>
      <c r="BC28">
        <v>16.696000000000002</v>
      </c>
      <c r="BD28">
        <v>15.932</v>
      </c>
      <c r="BE28">
        <v>999.9</v>
      </c>
      <c r="BF28">
        <v>0</v>
      </c>
      <c r="BG28">
        <v>0</v>
      </c>
      <c r="BH28">
        <v>9995.6200000000008</v>
      </c>
      <c r="BI28">
        <v>0</v>
      </c>
      <c r="BJ28">
        <v>58.133099999999999</v>
      </c>
      <c r="BK28">
        <v>-7.6969900000000004</v>
      </c>
      <c r="BL28">
        <v>404.03699999999998</v>
      </c>
      <c r="BM28">
        <v>411.25299999999999</v>
      </c>
      <c r="BN28">
        <v>1.3448800000000001</v>
      </c>
      <c r="BO28">
        <v>407.714</v>
      </c>
      <c r="BP28">
        <v>8.6040500000000009</v>
      </c>
      <c r="BQ28">
        <v>0.993927</v>
      </c>
      <c r="BR28">
        <v>0.85956900000000003</v>
      </c>
      <c r="BS28">
        <v>6.8276500000000002</v>
      </c>
      <c r="BT28">
        <v>4.7310600000000003</v>
      </c>
      <c r="BU28">
        <v>250.09100000000001</v>
      </c>
      <c r="BV28">
        <v>0.90008100000000002</v>
      </c>
      <c r="BW28">
        <v>9.9918599999999996E-2</v>
      </c>
      <c r="BX28">
        <v>0</v>
      </c>
      <c r="BY28">
        <v>2.4289000000000001</v>
      </c>
      <c r="BZ28">
        <v>0</v>
      </c>
      <c r="CA28">
        <v>2817.14</v>
      </c>
      <c r="CB28">
        <v>1930.6</v>
      </c>
      <c r="CC28">
        <v>32.625</v>
      </c>
      <c r="CD28">
        <v>37.561999999999998</v>
      </c>
      <c r="CE28">
        <v>35.625</v>
      </c>
      <c r="CF28">
        <v>35.5</v>
      </c>
      <c r="CG28">
        <v>33</v>
      </c>
      <c r="CH28">
        <v>225.1</v>
      </c>
      <c r="CI28">
        <v>24.99</v>
      </c>
      <c r="CJ28">
        <v>0</v>
      </c>
      <c r="CK28">
        <v>1689903037</v>
      </c>
      <c r="CL28">
        <v>0</v>
      </c>
      <c r="CM28">
        <v>1689902351.0999999</v>
      </c>
      <c r="CN28" t="s">
        <v>353</v>
      </c>
      <c r="CO28">
        <v>1689902347.0999999</v>
      </c>
      <c r="CP28">
        <v>1689902351.0999999</v>
      </c>
      <c r="CQ28">
        <v>67</v>
      </c>
      <c r="CR28">
        <v>0</v>
      </c>
      <c r="CS28">
        <v>4.0000000000000001E-3</v>
      </c>
      <c r="CT28">
        <v>-4.431</v>
      </c>
      <c r="CU28">
        <v>-0.27300000000000002</v>
      </c>
      <c r="CV28">
        <v>414</v>
      </c>
      <c r="CW28">
        <v>9</v>
      </c>
      <c r="CX28">
        <v>0.2</v>
      </c>
      <c r="CY28">
        <v>0.05</v>
      </c>
      <c r="CZ28">
        <v>6.8448831620081201</v>
      </c>
      <c r="DA28">
        <v>0.70529501139289197</v>
      </c>
      <c r="DB28">
        <v>7.5513630302975698E-2</v>
      </c>
      <c r="DC28">
        <v>1</v>
      </c>
      <c r="DD28">
        <v>407.59384999999997</v>
      </c>
      <c r="DE28">
        <v>-0.21099248120255801</v>
      </c>
      <c r="DF28">
        <v>3.79793035744522E-2</v>
      </c>
      <c r="DG28">
        <v>-1</v>
      </c>
      <c r="DH28">
        <v>250.01442857142899</v>
      </c>
      <c r="DI28">
        <v>0.231640760053339</v>
      </c>
      <c r="DJ28">
        <v>0.12901405291804499</v>
      </c>
      <c r="DK28">
        <v>1</v>
      </c>
      <c r="DL28">
        <v>2</v>
      </c>
      <c r="DM28">
        <v>2</v>
      </c>
      <c r="DN28" t="s">
        <v>354</v>
      </c>
      <c r="DO28">
        <v>3.2443300000000002</v>
      </c>
      <c r="DP28">
        <v>2.8403499999999999</v>
      </c>
      <c r="DQ28">
        <v>9.8726499999999995E-2</v>
      </c>
      <c r="DR28">
        <v>9.8841600000000002E-2</v>
      </c>
      <c r="DS28">
        <v>6.5824499999999994E-2</v>
      </c>
      <c r="DT28">
        <v>5.6919299999999999E-2</v>
      </c>
      <c r="DU28">
        <v>26576.3</v>
      </c>
      <c r="DV28">
        <v>27981</v>
      </c>
      <c r="DW28">
        <v>27570.1</v>
      </c>
      <c r="DX28">
        <v>29114</v>
      </c>
      <c r="DY28">
        <v>33968.1</v>
      </c>
      <c r="DZ28">
        <v>36555.800000000003</v>
      </c>
      <c r="EA28">
        <v>36874.400000000001</v>
      </c>
      <c r="EB28">
        <v>39452.9</v>
      </c>
      <c r="EC28">
        <v>2.3509799999999998</v>
      </c>
      <c r="ED28">
        <v>1.8430500000000001</v>
      </c>
      <c r="EE28">
        <v>8.4645999999999999E-2</v>
      </c>
      <c r="EF28">
        <v>0</v>
      </c>
      <c r="EG28">
        <v>14.5205</v>
      </c>
      <c r="EH28">
        <v>999.9</v>
      </c>
      <c r="EI28">
        <v>48.302999999999997</v>
      </c>
      <c r="EJ28">
        <v>20.562999999999999</v>
      </c>
      <c r="EK28">
        <v>11.747400000000001</v>
      </c>
      <c r="EL28">
        <v>61.862400000000001</v>
      </c>
      <c r="EM28">
        <v>36.850999999999999</v>
      </c>
      <c r="EN28">
        <v>1</v>
      </c>
      <c r="EO28">
        <v>-0.76039400000000001</v>
      </c>
      <c r="EP28">
        <v>4.8355099999999998E-2</v>
      </c>
      <c r="EQ28">
        <v>19.974499999999999</v>
      </c>
      <c r="ER28">
        <v>5.2217799999999999</v>
      </c>
      <c r="ES28">
        <v>11.914099999999999</v>
      </c>
      <c r="ET28">
        <v>4.9555999999999996</v>
      </c>
      <c r="EU28">
        <v>3.2978499999999999</v>
      </c>
      <c r="EV28">
        <v>78.3</v>
      </c>
      <c r="EW28">
        <v>9999</v>
      </c>
      <c r="EX28">
        <v>5437.5</v>
      </c>
      <c r="EY28">
        <v>144.4</v>
      </c>
      <c r="EZ28">
        <v>1.85989</v>
      </c>
      <c r="FA28">
        <v>1.8589800000000001</v>
      </c>
      <c r="FB28">
        <v>1.86493</v>
      </c>
      <c r="FC28">
        <v>1.8690500000000001</v>
      </c>
      <c r="FD28">
        <v>1.86361</v>
      </c>
      <c r="FE28">
        <v>1.8637300000000001</v>
      </c>
      <c r="FF28">
        <v>1.86372</v>
      </c>
      <c r="FG28">
        <v>1.8635600000000001</v>
      </c>
      <c r="FH28">
        <v>0</v>
      </c>
      <c r="FI28">
        <v>0</v>
      </c>
      <c r="FJ28">
        <v>0</v>
      </c>
      <c r="FK28">
        <v>0</v>
      </c>
      <c r="FL28" t="s">
        <v>355</v>
      </c>
      <c r="FM28" t="s">
        <v>356</v>
      </c>
      <c r="FN28" t="s">
        <v>357</v>
      </c>
      <c r="FO28" t="s">
        <v>357</v>
      </c>
      <c r="FP28" t="s">
        <v>357</v>
      </c>
      <c r="FQ28" t="s">
        <v>357</v>
      </c>
      <c r="FR28">
        <v>0</v>
      </c>
      <c r="FS28">
        <v>100</v>
      </c>
      <c r="FT28">
        <v>100</v>
      </c>
      <c r="FU28">
        <v>-4.431</v>
      </c>
      <c r="FV28">
        <v>-0.27350000000000002</v>
      </c>
      <c r="FW28">
        <v>-4.4305999999999699</v>
      </c>
      <c r="FX28">
        <v>0</v>
      </c>
      <c r="FY28">
        <v>0</v>
      </c>
      <c r="FZ28">
        <v>0</v>
      </c>
      <c r="GA28">
        <v>-0.27344299999999999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11.3</v>
      </c>
      <c r="GJ28">
        <v>11.2</v>
      </c>
      <c r="GK28">
        <v>1.0400400000000001</v>
      </c>
      <c r="GL28">
        <v>2.5427200000000001</v>
      </c>
      <c r="GM28">
        <v>1.4489700000000001</v>
      </c>
      <c r="GN28">
        <v>2.32178</v>
      </c>
      <c r="GO28">
        <v>1.5466299999999999</v>
      </c>
      <c r="GP28">
        <v>2.3901400000000002</v>
      </c>
      <c r="GQ28">
        <v>23.1313</v>
      </c>
      <c r="GR28">
        <v>14.657400000000001</v>
      </c>
      <c r="GS28">
        <v>18</v>
      </c>
      <c r="GT28">
        <v>600.51599999999996</v>
      </c>
      <c r="GU28">
        <v>405.08100000000002</v>
      </c>
      <c r="GV28">
        <v>15.164999999999999</v>
      </c>
      <c r="GW28">
        <v>17.3323</v>
      </c>
      <c r="GX28">
        <v>29.999500000000001</v>
      </c>
      <c r="GY28">
        <v>17.351500000000001</v>
      </c>
      <c r="GZ28">
        <v>17.345600000000001</v>
      </c>
      <c r="HA28">
        <v>20.8127</v>
      </c>
      <c r="HB28">
        <v>30</v>
      </c>
      <c r="HC28">
        <v>-30</v>
      </c>
      <c r="HD28">
        <v>15.2601</v>
      </c>
      <c r="HE28">
        <v>407.65800000000002</v>
      </c>
      <c r="HF28">
        <v>0</v>
      </c>
      <c r="HG28">
        <v>101.571</v>
      </c>
      <c r="HH28">
        <v>95.927300000000002</v>
      </c>
    </row>
    <row r="29" spans="1:216" x14ac:dyDescent="0.2">
      <c r="A29">
        <v>11</v>
      </c>
      <c r="B29">
        <v>1689903087</v>
      </c>
      <c r="C29">
        <v>610</v>
      </c>
      <c r="D29" t="s">
        <v>376</v>
      </c>
      <c r="E29" t="s">
        <v>377</v>
      </c>
      <c r="F29" t="s">
        <v>348</v>
      </c>
      <c r="G29" t="s">
        <v>396</v>
      </c>
      <c r="H29" t="s">
        <v>349</v>
      </c>
      <c r="I29" t="s">
        <v>350</v>
      </c>
      <c r="J29" t="s">
        <v>351</v>
      </c>
      <c r="K29" t="s">
        <v>352</v>
      </c>
      <c r="L29">
        <v>1689903087</v>
      </c>
      <c r="M29">
        <f t="shared" si="0"/>
        <v>1.3628539096131632E-3</v>
      </c>
      <c r="N29">
        <f t="shared" si="1"/>
        <v>1.3628539096131633</v>
      </c>
      <c r="O29">
        <f t="shared" si="2"/>
        <v>5.5338758475682859</v>
      </c>
      <c r="P29">
        <f t="shared" si="3"/>
        <v>400.06900000000002</v>
      </c>
      <c r="Q29">
        <f t="shared" si="4"/>
        <v>340.70482663594652</v>
      </c>
      <c r="R29">
        <f t="shared" si="5"/>
        <v>34.071271054563482</v>
      </c>
      <c r="S29">
        <f t="shared" si="6"/>
        <v>40.007825759666005</v>
      </c>
      <c r="T29">
        <f t="shared" si="7"/>
        <v>0.16716467727202314</v>
      </c>
      <c r="U29">
        <f t="shared" si="8"/>
        <v>2.9291501895005951</v>
      </c>
      <c r="V29">
        <f t="shared" si="9"/>
        <v>0.16203988047761708</v>
      </c>
      <c r="W29">
        <f t="shared" si="10"/>
        <v>0.10172228059878619</v>
      </c>
      <c r="X29">
        <f t="shared" si="11"/>
        <v>29.740314000000001</v>
      </c>
      <c r="Y29">
        <f t="shared" si="12"/>
        <v>16.617710195668725</v>
      </c>
      <c r="Z29">
        <f t="shared" si="13"/>
        <v>16.0016</v>
      </c>
      <c r="AA29">
        <f t="shared" si="14"/>
        <v>1.824886014991481</v>
      </c>
      <c r="AB29">
        <f t="shared" si="15"/>
        <v>51.862879309686647</v>
      </c>
      <c r="AC29">
        <f t="shared" si="16"/>
        <v>0.99566703920216004</v>
      </c>
      <c r="AD29">
        <f t="shared" si="17"/>
        <v>1.9198067142720228</v>
      </c>
      <c r="AE29">
        <f t="shared" si="18"/>
        <v>0.82921897578932091</v>
      </c>
      <c r="AF29">
        <f t="shared" si="19"/>
        <v>-60.1018574139405</v>
      </c>
      <c r="AG29">
        <f t="shared" si="20"/>
        <v>125.76457717102575</v>
      </c>
      <c r="AH29">
        <f t="shared" si="21"/>
        <v>8.3180859714917812</v>
      </c>
      <c r="AI29">
        <f t="shared" si="22"/>
        <v>103.72111972857704</v>
      </c>
      <c r="AJ29">
        <v>4</v>
      </c>
      <c r="AK29">
        <v>1</v>
      </c>
      <c r="AL29">
        <f t="shared" si="23"/>
        <v>1</v>
      </c>
      <c r="AM29">
        <f t="shared" si="24"/>
        <v>0</v>
      </c>
      <c r="AN29">
        <f t="shared" si="25"/>
        <v>54724.504008327152</v>
      </c>
      <c r="AO29">
        <f t="shared" si="26"/>
        <v>179.82</v>
      </c>
      <c r="AP29">
        <f t="shared" si="27"/>
        <v>151.5882</v>
      </c>
      <c r="AQ29">
        <f t="shared" si="28"/>
        <v>0.84299966633299972</v>
      </c>
      <c r="AR29">
        <f t="shared" si="29"/>
        <v>0.16538935602268937</v>
      </c>
      <c r="AS29">
        <v>1689903087</v>
      </c>
      <c r="AT29">
        <v>400.06900000000002</v>
      </c>
      <c r="AU29">
        <v>406.14800000000002</v>
      </c>
      <c r="AV29">
        <v>9.9564400000000006</v>
      </c>
      <c r="AW29">
        <v>8.6071799999999996</v>
      </c>
      <c r="AX29">
        <v>404.49900000000002</v>
      </c>
      <c r="AY29">
        <v>10.229900000000001</v>
      </c>
      <c r="AZ29">
        <v>600.01099999999997</v>
      </c>
      <c r="BA29">
        <v>99.902299999999997</v>
      </c>
      <c r="BB29">
        <v>0.10001400000000001</v>
      </c>
      <c r="BC29">
        <v>16.797999999999998</v>
      </c>
      <c r="BD29">
        <v>16.0016</v>
      </c>
      <c r="BE29">
        <v>999.9</v>
      </c>
      <c r="BF29">
        <v>0</v>
      </c>
      <c r="BG29">
        <v>0</v>
      </c>
      <c r="BH29">
        <v>10007.5</v>
      </c>
      <c r="BI29">
        <v>0</v>
      </c>
      <c r="BJ29">
        <v>58.199599999999997</v>
      </c>
      <c r="BK29">
        <v>-6.0788000000000002</v>
      </c>
      <c r="BL29">
        <v>404.09199999999998</v>
      </c>
      <c r="BM29">
        <v>409.67399999999998</v>
      </c>
      <c r="BN29">
        <v>1.3492599999999999</v>
      </c>
      <c r="BO29">
        <v>406.14800000000002</v>
      </c>
      <c r="BP29">
        <v>8.6071799999999996</v>
      </c>
      <c r="BQ29">
        <v>0.99467099999999997</v>
      </c>
      <c r="BR29">
        <v>0.859877</v>
      </c>
      <c r="BS29">
        <v>6.8385600000000002</v>
      </c>
      <c r="BT29">
        <v>4.7361800000000001</v>
      </c>
      <c r="BU29">
        <v>179.82</v>
      </c>
      <c r="BV29">
        <v>0.89998400000000001</v>
      </c>
      <c r="BW29">
        <v>0.10001599999999999</v>
      </c>
      <c r="BX29">
        <v>0</v>
      </c>
      <c r="BY29">
        <v>2.1230000000000002</v>
      </c>
      <c r="BZ29">
        <v>0</v>
      </c>
      <c r="CA29">
        <v>2240</v>
      </c>
      <c r="CB29">
        <v>1388.1</v>
      </c>
      <c r="CC29">
        <v>32.125</v>
      </c>
      <c r="CD29">
        <v>37.125</v>
      </c>
      <c r="CE29">
        <v>35.186999999999998</v>
      </c>
      <c r="CF29">
        <v>35.186999999999998</v>
      </c>
      <c r="CG29">
        <v>32.561999999999998</v>
      </c>
      <c r="CH29">
        <v>161.84</v>
      </c>
      <c r="CI29">
        <v>17.98</v>
      </c>
      <c r="CJ29">
        <v>0</v>
      </c>
      <c r="CK29">
        <v>1689903097.5999999</v>
      </c>
      <c r="CL29">
        <v>0</v>
      </c>
      <c r="CM29">
        <v>1689902351.0999999</v>
      </c>
      <c r="CN29" t="s">
        <v>353</v>
      </c>
      <c r="CO29">
        <v>1689902347.0999999</v>
      </c>
      <c r="CP29">
        <v>1689902351.0999999</v>
      </c>
      <c r="CQ29">
        <v>67</v>
      </c>
      <c r="CR29">
        <v>0</v>
      </c>
      <c r="CS29">
        <v>4.0000000000000001E-3</v>
      </c>
      <c r="CT29">
        <v>-4.431</v>
      </c>
      <c r="CU29">
        <v>-0.27300000000000002</v>
      </c>
      <c r="CV29">
        <v>414</v>
      </c>
      <c r="CW29">
        <v>9</v>
      </c>
      <c r="CX29">
        <v>0.2</v>
      </c>
      <c r="CY29">
        <v>0.05</v>
      </c>
      <c r="CZ29">
        <v>5.4070937594690696</v>
      </c>
      <c r="DA29">
        <v>0.39006847991437898</v>
      </c>
      <c r="DB29">
        <v>4.59776325724E-2</v>
      </c>
      <c r="DC29">
        <v>1</v>
      </c>
      <c r="DD29">
        <v>406.093428571429</v>
      </c>
      <c r="DE29">
        <v>-0.16153246753237499</v>
      </c>
      <c r="DF29">
        <v>3.5010979813237003E-2</v>
      </c>
      <c r="DG29">
        <v>-1</v>
      </c>
      <c r="DH29">
        <v>180.03314285714299</v>
      </c>
      <c r="DI29">
        <v>-0.32589701010604399</v>
      </c>
      <c r="DJ29">
        <v>0.165073226381589</v>
      </c>
      <c r="DK29">
        <v>1</v>
      </c>
      <c r="DL29">
        <v>2</v>
      </c>
      <c r="DM29">
        <v>2</v>
      </c>
      <c r="DN29" t="s">
        <v>354</v>
      </c>
      <c r="DO29">
        <v>3.2442199999999999</v>
      </c>
      <c r="DP29">
        <v>2.8402699999999999</v>
      </c>
      <c r="DQ29">
        <v>9.8745399999999997E-2</v>
      </c>
      <c r="DR29">
        <v>9.8562899999999995E-2</v>
      </c>
      <c r="DS29">
        <v>6.5867599999999998E-2</v>
      </c>
      <c r="DT29">
        <v>5.6940400000000002E-2</v>
      </c>
      <c r="DU29">
        <v>26577.7</v>
      </c>
      <c r="DV29">
        <v>27990.1</v>
      </c>
      <c r="DW29">
        <v>27572</v>
      </c>
      <c r="DX29">
        <v>29114.3</v>
      </c>
      <c r="DY29">
        <v>33969</v>
      </c>
      <c r="DZ29">
        <v>36555.199999999997</v>
      </c>
      <c r="EA29">
        <v>36877.1</v>
      </c>
      <c r="EB29">
        <v>39453.199999999997</v>
      </c>
      <c r="EC29">
        <v>2.35182</v>
      </c>
      <c r="ED29">
        <v>1.8438699999999999</v>
      </c>
      <c r="EE29">
        <v>8.7592799999999998E-2</v>
      </c>
      <c r="EF29">
        <v>0</v>
      </c>
      <c r="EG29">
        <v>14.5411</v>
      </c>
      <c r="EH29">
        <v>999.9</v>
      </c>
      <c r="EI29">
        <v>48.302999999999997</v>
      </c>
      <c r="EJ29">
        <v>20.553000000000001</v>
      </c>
      <c r="EK29">
        <v>11.739699999999999</v>
      </c>
      <c r="EL29">
        <v>61.762300000000003</v>
      </c>
      <c r="EM29">
        <v>36.943100000000001</v>
      </c>
      <c r="EN29">
        <v>1</v>
      </c>
      <c r="EO29">
        <v>-0.763984</v>
      </c>
      <c r="EP29">
        <v>-0.74956699999999998</v>
      </c>
      <c r="EQ29">
        <v>19.964099999999998</v>
      </c>
      <c r="ER29">
        <v>5.2229799999999997</v>
      </c>
      <c r="ES29">
        <v>11.914099999999999</v>
      </c>
      <c r="ET29">
        <v>4.9551999999999996</v>
      </c>
      <c r="EU29">
        <v>3.2978299999999998</v>
      </c>
      <c r="EV29">
        <v>78.3</v>
      </c>
      <c r="EW29">
        <v>9999</v>
      </c>
      <c r="EX29">
        <v>5438.7</v>
      </c>
      <c r="EY29">
        <v>144.4</v>
      </c>
      <c r="EZ29">
        <v>1.85989</v>
      </c>
      <c r="FA29">
        <v>1.8589800000000001</v>
      </c>
      <c r="FB29">
        <v>1.86493</v>
      </c>
      <c r="FC29">
        <v>1.8690500000000001</v>
      </c>
      <c r="FD29">
        <v>1.86364</v>
      </c>
      <c r="FE29">
        <v>1.8637300000000001</v>
      </c>
      <c r="FF29">
        <v>1.86371</v>
      </c>
      <c r="FG29">
        <v>1.8635600000000001</v>
      </c>
      <c r="FH29">
        <v>0</v>
      </c>
      <c r="FI29">
        <v>0</v>
      </c>
      <c r="FJ29">
        <v>0</v>
      </c>
      <c r="FK29">
        <v>0</v>
      </c>
      <c r="FL29" t="s">
        <v>355</v>
      </c>
      <c r="FM29" t="s">
        <v>356</v>
      </c>
      <c r="FN29" t="s">
        <v>357</v>
      </c>
      <c r="FO29" t="s">
        <v>357</v>
      </c>
      <c r="FP29" t="s">
        <v>357</v>
      </c>
      <c r="FQ29" t="s">
        <v>357</v>
      </c>
      <c r="FR29">
        <v>0</v>
      </c>
      <c r="FS29">
        <v>100</v>
      </c>
      <c r="FT29">
        <v>100</v>
      </c>
      <c r="FU29">
        <v>-4.43</v>
      </c>
      <c r="FV29">
        <v>-0.27350000000000002</v>
      </c>
      <c r="FW29">
        <v>-4.4305999999999699</v>
      </c>
      <c r="FX29">
        <v>0</v>
      </c>
      <c r="FY29">
        <v>0</v>
      </c>
      <c r="FZ29">
        <v>0</v>
      </c>
      <c r="GA29">
        <v>-0.27344299999999999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12.3</v>
      </c>
      <c r="GJ29">
        <v>12.3</v>
      </c>
      <c r="GK29">
        <v>1.0363800000000001</v>
      </c>
      <c r="GL29">
        <v>2.5415000000000001</v>
      </c>
      <c r="GM29">
        <v>1.4477500000000001</v>
      </c>
      <c r="GN29">
        <v>2.3132299999999999</v>
      </c>
      <c r="GO29">
        <v>1.5466299999999999</v>
      </c>
      <c r="GP29">
        <v>2.4340799999999998</v>
      </c>
      <c r="GQ29">
        <v>23.1111</v>
      </c>
      <c r="GR29">
        <v>14.657400000000001</v>
      </c>
      <c r="GS29">
        <v>18</v>
      </c>
      <c r="GT29">
        <v>600.59299999999996</v>
      </c>
      <c r="GU29">
        <v>405.23899999999998</v>
      </c>
      <c r="GV29">
        <v>16.190799999999999</v>
      </c>
      <c r="GW29">
        <v>17.2925</v>
      </c>
      <c r="GX29">
        <v>30</v>
      </c>
      <c r="GY29">
        <v>17.312999999999999</v>
      </c>
      <c r="GZ29">
        <v>17.3079</v>
      </c>
      <c r="HA29">
        <v>20.7486</v>
      </c>
      <c r="HB29">
        <v>30</v>
      </c>
      <c r="HC29">
        <v>-30</v>
      </c>
      <c r="HD29">
        <v>16.1831</v>
      </c>
      <c r="HE29">
        <v>406.06599999999997</v>
      </c>
      <c r="HF29">
        <v>0</v>
      </c>
      <c r="HG29">
        <v>101.578</v>
      </c>
      <c r="HH29">
        <v>95.928200000000004</v>
      </c>
    </row>
    <row r="30" spans="1:216" x14ac:dyDescent="0.2">
      <c r="A30">
        <v>12</v>
      </c>
      <c r="B30">
        <v>1689903148</v>
      </c>
      <c r="C30">
        <v>671</v>
      </c>
      <c r="D30" t="s">
        <v>378</v>
      </c>
      <c r="E30" t="s">
        <v>379</v>
      </c>
      <c r="F30" t="s">
        <v>348</v>
      </c>
      <c r="G30" t="s">
        <v>396</v>
      </c>
      <c r="H30" t="s">
        <v>349</v>
      </c>
      <c r="I30" t="s">
        <v>350</v>
      </c>
      <c r="J30" t="s">
        <v>351</v>
      </c>
      <c r="K30" t="s">
        <v>352</v>
      </c>
      <c r="L30">
        <v>1689903148</v>
      </c>
      <c r="M30">
        <f t="shared" si="0"/>
        <v>1.3278120965055536E-3</v>
      </c>
      <c r="N30">
        <f t="shared" si="1"/>
        <v>1.3278120965055535</v>
      </c>
      <c r="O30">
        <f t="shared" si="2"/>
        <v>3.8651101835343837</v>
      </c>
      <c r="P30">
        <f t="shared" si="3"/>
        <v>400.13200000000001</v>
      </c>
      <c r="Q30">
        <f t="shared" si="4"/>
        <v>356.40899755975568</v>
      </c>
      <c r="R30">
        <f t="shared" si="5"/>
        <v>35.640962483959143</v>
      </c>
      <c r="S30">
        <f t="shared" si="6"/>
        <v>40.013270423232001</v>
      </c>
      <c r="T30">
        <f t="shared" si="7"/>
        <v>0.16407122950351619</v>
      </c>
      <c r="U30">
        <f t="shared" si="8"/>
        <v>2.9280123415521788</v>
      </c>
      <c r="V30">
        <f t="shared" si="9"/>
        <v>0.15912947611827499</v>
      </c>
      <c r="W30">
        <f t="shared" si="10"/>
        <v>9.9887521071645197E-2</v>
      </c>
      <c r="X30">
        <f t="shared" si="11"/>
        <v>20.666539040733031</v>
      </c>
      <c r="Y30">
        <f t="shared" si="12"/>
        <v>16.508114246590612</v>
      </c>
      <c r="Z30">
        <f t="shared" si="13"/>
        <v>15.9254</v>
      </c>
      <c r="AA30">
        <f t="shared" si="14"/>
        <v>1.8160237804812644</v>
      </c>
      <c r="AB30">
        <f t="shared" si="15"/>
        <v>51.953970084307514</v>
      </c>
      <c r="AC30">
        <f t="shared" si="16"/>
        <v>0.99332074824144012</v>
      </c>
      <c r="AD30">
        <f t="shared" si="17"/>
        <v>1.9119246260286635</v>
      </c>
      <c r="AE30">
        <f t="shared" si="18"/>
        <v>0.82270303223982433</v>
      </c>
      <c r="AF30">
        <f t="shared" si="19"/>
        <v>-58.556513455894915</v>
      </c>
      <c r="AG30">
        <f t="shared" si="20"/>
        <v>127.51527009679944</v>
      </c>
      <c r="AH30">
        <f t="shared" si="21"/>
        <v>8.4309904095179959</v>
      </c>
      <c r="AI30">
        <f t="shared" si="22"/>
        <v>98.056286091155556</v>
      </c>
      <c r="AJ30">
        <v>4</v>
      </c>
      <c r="AK30">
        <v>1</v>
      </c>
      <c r="AL30">
        <f t="shared" si="23"/>
        <v>1</v>
      </c>
      <c r="AM30">
        <f t="shared" si="24"/>
        <v>0</v>
      </c>
      <c r="AN30">
        <f t="shared" si="25"/>
        <v>54702.656259297793</v>
      </c>
      <c r="AO30">
        <f t="shared" si="26"/>
        <v>124.955</v>
      </c>
      <c r="AP30">
        <f t="shared" si="27"/>
        <v>105.33718499519844</v>
      </c>
      <c r="AQ30">
        <f t="shared" si="28"/>
        <v>0.84300096030729821</v>
      </c>
      <c r="AR30">
        <f t="shared" si="29"/>
        <v>0.16539185339308576</v>
      </c>
      <c r="AS30">
        <v>1689903148</v>
      </c>
      <c r="AT30">
        <v>400.13200000000001</v>
      </c>
      <c r="AU30">
        <v>404.52800000000002</v>
      </c>
      <c r="AV30">
        <v>9.9331899999999997</v>
      </c>
      <c r="AW30">
        <v>8.6186900000000009</v>
      </c>
      <c r="AX30">
        <v>404.56299999999999</v>
      </c>
      <c r="AY30">
        <v>10.2066</v>
      </c>
      <c r="AZ30">
        <v>600.05600000000004</v>
      </c>
      <c r="BA30">
        <v>99.900400000000005</v>
      </c>
      <c r="BB30">
        <v>9.9776000000000004E-2</v>
      </c>
      <c r="BC30">
        <v>16.7332</v>
      </c>
      <c r="BD30">
        <v>15.9254</v>
      </c>
      <c r="BE30">
        <v>999.9</v>
      </c>
      <c r="BF30">
        <v>0</v>
      </c>
      <c r="BG30">
        <v>0</v>
      </c>
      <c r="BH30">
        <v>10001.200000000001</v>
      </c>
      <c r="BI30">
        <v>0</v>
      </c>
      <c r="BJ30">
        <v>56.796199999999999</v>
      </c>
      <c r="BK30">
        <v>-4.39581</v>
      </c>
      <c r="BL30">
        <v>404.14699999999999</v>
      </c>
      <c r="BM30">
        <v>408.04500000000002</v>
      </c>
      <c r="BN30">
        <v>1.3145</v>
      </c>
      <c r="BO30">
        <v>404.52800000000002</v>
      </c>
      <c r="BP30">
        <v>8.6186900000000009</v>
      </c>
      <c r="BQ30">
        <v>0.99232900000000002</v>
      </c>
      <c r="BR30">
        <v>0.86101099999999997</v>
      </c>
      <c r="BS30">
        <v>6.8042400000000001</v>
      </c>
      <c r="BT30">
        <v>4.7550400000000002</v>
      </c>
      <c r="BU30">
        <v>124.955</v>
      </c>
      <c r="BV30">
        <v>0.89998</v>
      </c>
      <c r="BW30">
        <v>0.10002</v>
      </c>
      <c r="BX30">
        <v>0</v>
      </c>
      <c r="BY30">
        <v>2.4759000000000002</v>
      </c>
      <c r="BZ30">
        <v>0</v>
      </c>
      <c r="CA30">
        <v>1767.53</v>
      </c>
      <c r="CB30">
        <v>964.57100000000003</v>
      </c>
      <c r="CC30">
        <v>31.687000000000001</v>
      </c>
      <c r="CD30">
        <v>36.75</v>
      </c>
      <c r="CE30">
        <v>34.811999999999998</v>
      </c>
      <c r="CF30">
        <v>34.875</v>
      </c>
      <c r="CG30">
        <v>32.125</v>
      </c>
      <c r="CH30">
        <v>112.46</v>
      </c>
      <c r="CI30">
        <v>12.5</v>
      </c>
      <c r="CJ30">
        <v>0</v>
      </c>
      <c r="CK30">
        <v>1689903158.8</v>
      </c>
      <c r="CL30">
        <v>0</v>
      </c>
      <c r="CM30">
        <v>1689902351.0999999</v>
      </c>
      <c r="CN30" t="s">
        <v>353</v>
      </c>
      <c r="CO30">
        <v>1689902347.0999999</v>
      </c>
      <c r="CP30">
        <v>1689902351.0999999</v>
      </c>
      <c r="CQ30">
        <v>67</v>
      </c>
      <c r="CR30">
        <v>0</v>
      </c>
      <c r="CS30">
        <v>4.0000000000000001E-3</v>
      </c>
      <c r="CT30">
        <v>-4.431</v>
      </c>
      <c r="CU30">
        <v>-0.27300000000000002</v>
      </c>
      <c r="CV30">
        <v>414</v>
      </c>
      <c r="CW30">
        <v>9</v>
      </c>
      <c r="CX30">
        <v>0.2</v>
      </c>
      <c r="CY30">
        <v>0.05</v>
      </c>
      <c r="CZ30">
        <v>3.8502670752977299</v>
      </c>
      <c r="DA30">
        <v>0.43501481574508</v>
      </c>
      <c r="DB30">
        <v>7.60523377240966E-2</v>
      </c>
      <c r="DC30">
        <v>1</v>
      </c>
      <c r="DD30">
        <v>404.51335</v>
      </c>
      <c r="DE30">
        <v>5.0977443610003403E-3</v>
      </c>
      <c r="DF30">
        <v>8.1283008679550794E-2</v>
      </c>
      <c r="DG30">
        <v>-1</v>
      </c>
      <c r="DH30">
        <v>125.0033</v>
      </c>
      <c r="DI30">
        <v>-2.97574095214388E-2</v>
      </c>
      <c r="DJ30">
        <v>0.119327322939887</v>
      </c>
      <c r="DK30">
        <v>1</v>
      </c>
      <c r="DL30">
        <v>2</v>
      </c>
      <c r="DM30">
        <v>2</v>
      </c>
      <c r="DN30" t="s">
        <v>354</v>
      </c>
      <c r="DO30">
        <v>3.2443499999999998</v>
      </c>
      <c r="DP30">
        <v>2.8399800000000002</v>
      </c>
      <c r="DQ30">
        <v>9.8763500000000004E-2</v>
      </c>
      <c r="DR30">
        <v>9.8271399999999995E-2</v>
      </c>
      <c r="DS30">
        <v>6.5757899999999994E-2</v>
      </c>
      <c r="DT30">
        <v>5.7002499999999998E-2</v>
      </c>
      <c r="DU30">
        <v>26578.5</v>
      </c>
      <c r="DV30">
        <v>27999.8</v>
      </c>
      <c r="DW30">
        <v>27573.3</v>
      </c>
      <c r="DX30">
        <v>29114.799999999999</v>
      </c>
      <c r="DY30">
        <v>33974.6</v>
      </c>
      <c r="DZ30">
        <v>36553.599999999999</v>
      </c>
      <c r="EA30">
        <v>36878.800000000003</v>
      </c>
      <c r="EB30">
        <v>39454.199999999997</v>
      </c>
      <c r="EC30">
        <v>2.3521999999999998</v>
      </c>
      <c r="ED30">
        <v>1.84483</v>
      </c>
      <c r="EE30">
        <v>7.81752E-2</v>
      </c>
      <c r="EF30">
        <v>0</v>
      </c>
      <c r="EG30">
        <v>14.6219</v>
      </c>
      <c r="EH30">
        <v>999.9</v>
      </c>
      <c r="EI30">
        <v>48.326999999999998</v>
      </c>
      <c r="EJ30">
        <v>20.553000000000001</v>
      </c>
      <c r="EK30">
        <v>11.7462</v>
      </c>
      <c r="EL30">
        <v>61.842399999999998</v>
      </c>
      <c r="EM30">
        <v>36.814900000000002</v>
      </c>
      <c r="EN30">
        <v>1</v>
      </c>
      <c r="EO30">
        <v>-0.76585099999999995</v>
      </c>
      <c r="EP30">
        <v>-0.54737999999999998</v>
      </c>
      <c r="EQ30">
        <v>19.9697</v>
      </c>
      <c r="ER30">
        <v>5.2220800000000001</v>
      </c>
      <c r="ES30">
        <v>11.914099999999999</v>
      </c>
      <c r="ET30">
        <v>4.9554</v>
      </c>
      <c r="EU30">
        <v>3.2977500000000002</v>
      </c>
      <c r="EV30">
        <v>78.3</v>
      </c>
      <c r="EW30">
        <v>9999</v>
      </c>
      <c r="EX30">
        <v>5440.2</v>
      </c>
      <c r="EY30">
        <v>144.4</v>
      </c>
      <c r="EZ30">
        <v>1.85989</v>
      </c>
      <c r="FA30">
        <v>1.8589899999999999</v>
      </c>
      <c r="FB30">
        <v>1.86493</v>
      </c>
      <c r="FC30">
        <v>1.8690500000000001</v>
      </c>
      <c r="FD30">
        <v>1.8636200000000001</v>
      </c>
      <c r="FE30">
        <v>1.8637300000000001</v>
      </c>
      <c r="FF30">
        <v>1.86372</v>
      </c>
      <c r="FG30">
        <v>1.8635600000000001</v>
      </c>
      <c r="FH30">
        <v>0</v>
      </c>
      <c r="FI30">
        <v>0</v>
      </c>
      <c r="FJ30">
        <v>0</v>
      </c>
      <c r="FK30">
        <v>0</v>
      </c>
      <c r="FL30" t="s">
        <v>355</v>
      </c>
      <c r="FM30" t="s">
        <v>356</v>
      </c>
      <c r="FN30" t="s">
        <v>357</v>
      </c>
      <c r="FO30" t="s">
        <v>357</v>
      </c>
      <c r="FP30" t="s">
        <v>357</v>
      </c>
      <c r="FQ30" t="s">
        <v>357</v>
      </c>
      <c r="FR30">
        <v>0</v>
      </c>
      <c r="FS30">
        <v>100</v>
      </c>
      <c r="FT30">
        <v>100</v>
      </c>
      <c r="FU30">
        <v>-4.431</v>
      </c>
      <c r="FV30">
        <v>-0.27339999999999998</v>
      </c>
      <c r="FW30">
        <v>-4.4305999999999699</v>
      </c>
      <c r="FX30">
        <v>0</v>
      </c>
      <c r="FY30">
        <v>0</v>
      </c>
      <c r="FZ30">
        <v>0</v>
      </c>
      <c r="GA30">
        <v>-0.27344299999999999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13.3</v>
      </c>
      <c r="GJ30">
        <v>13.3</v>
      </c>
      <c r="GK30">
        <v>1.03271</v>
      </c>
      <c r="GL30">
        <v>2.5463900000000002</v>
      </c>
      <c r="GM30">
        <v>1.4489700000000001</v>
      </c>
      <c r="GN30">
        <v>2.3168899999999999</v>
      </c>
      <c r="GO30">
        <v>1.5466299999999999</v>
      </c>
      <c r="GP30">
        <v>2.34009</v>
      </c>
      <c r="GQ30">
        <v>23.1111</v>
      </c>
      <c r="GR30">
        <v>14.6311</v>
      </c>
      <c r="GS30">
        <v>18</v>
      </c>
      <c r="GT30">
        <v>600.43700000000001</v>
      </c>
      <c r="GU30">
        <v>405.52199999999999</v>
      </c>
      <c r="GV30">
        <v>15.788</v>
      </c>
      <c r="GW30">
        <v>17.2606</v>
      </c>
      <c r="GX30">
        <v>29.9999</v>
      </c>
      <c r="GY30">
        <v>17.2807</v>
      </c>
      <c r="GZ30">
        <v>17.2759</v>
      </c>
      <c r="HA30">
        <v>20.6812</v>
      </c>
      <c r="HB30">
        <v>30</v>
      </c>
      <c r="HC30">
        <v>-30</v>
      </c>
      <c r="HD30">
        <v>15.809100000000001</v>
      </c>
      <c r="HE30">
        <v>404.39699999999999</v>
      </c>
      <c r="HF30">
        <v>0</v>
      </c>
      <c r="HG30">
        <v>101.583</v>
      </c>
      <c r="HH30">
        <v>95.930300000000003</v>
      </c>
    </row>
    <row r="31" spans="1:216" x14ac:dyDescent="0.2">
      <c r="A31">
        <v>13</v>
      </c>
      <c r="B31">
        <v>1689903209</v>
      </c>
      <c r="C31">
        <v>732</v>
      </c>
      <c r="D31" t="s">
        <v>380</v>
      </c>
      <c r="E31" t="s">
        <v>381</v>
      </c>
      <c r="F31" t="s">
        <v>348</v>
      </c>
      <c r="G31" t="s">
        <v>396</v>
      </c>
      <c r="H31" t="s">
        <v>349</v>
      </c>
      <c r="I31" t="s">
        <v>350</v>
      </c>
      <c r="J31" t="s">
        <v>351</v>
      </c>
      <c r="K31" t="s">
        <v>352</v>
      </c>
      <c r="L31">
        <v>1689903209</v>
      </c>
      <c r="M31">
        <f t="shared" si="0"/>
        <v>1.3109876921993658E-3</v>
      </c>
      <c r="N31">
        <f t="shared" si="1"/>
        <v>1.3109876921993657</v>
      </c>
      <c r="O31">
        <f t="shared" si="2"/>
        <v>3.1806635000340924</v>
      </c>
      <c r="P31">
        <f t="shared" si="3"/>
        <v>399.99299999999999</v>
      </c>
      <c r="Q31">
        <f t="shared" si="4"/>
        <v>362.34071960646179</v>
      </c>
      <c r="R31">
        <f t="shared" si="5"/>
        <v>36.235586182513416</v>
      </c>
      <c r="S31">
        <f t="shared" si="6"/>
        <v>40.000971570746998</v>
      </c>
      <c r="T31">
        <f t="shared" si="7"/>
        <v>0.1604674632691325</v>
      </c>
      <c r="U31">
        <f t="shared" si="8"/>
        <v>2.9246854544637859</v>
      </c>
      <c r="V31">
        <f t="shared" si="9"/>
        <v>0.15573183439041161</v>
      </c>
      <c r="W31">
        <f t="shared" si="10"/>
        <v>9.7746232723318116E-2</v>
      </c>
      <c r="X31">
        <f t="shared" si="11"/>
        <v>16.518971295913097</v>
      </c>
      <c r="Y31">
        <f t="shared" si="12"/>
        <v>16.519626590902792</v>
      </c>
      <c r="Z31">
        <f t="shared" si="13"/>
        <v>15.9808</v>
      </c>
      <c r="AA31">
        <f t="shared" si="14"/>
        <v>1.8224631669714482</v>
      </c>
      <c r="AB31">
        <f t="shared" si="15"/>
        <v>51.803189335347852</v>
      </c>
      <c r="AC31">
        <f t="shared" si="16"/>
        <v>0.99245247285568994</v>
      </c>
      <c r="AD31">
        <f t="shared" si="17"/>
        <v>1.9158134577989987</v>
      </c>
      <c r="AE31">
        <f t="shared" si="18"/>
        <v>0.83001069411575823</v>
      </c>
      <c r="AF31">
        <f t="shared" si="19"/>
        <v>-57.814557225992033</v>
      </c>
      <c r="AG31">
        <f t="shared" si="20"/>
        <v>123.68077375819287</v>
      </c>
      <c r="AH31">
        <f t="shared" si="21"/>
        <v>8.1904743426578897</v>
      </c>
      <c r="AI31">
        <f t="shared" si="22"/>
        <v>90.575662170771821</v>
      </c>
      <c r="AJ31">
        <v>5</v>
      </c>
      <c r="AK31">
        <v>1</v>
      </c>
      <c r="AL31">
        <f t="shared" si="23"/>
        <v>1</v>
      </c>
      <c r="AM31">
        <f t="shared" si="24"/>
        <v>0</v>
      </c>
      <c r="AN31">
        <f t="shared" si="25"/>
        <v>54597.21454855521</v>
      </c>
      <c r="AO31">
        <f t="shared" si="26"/>
        <v>99.878200000000007</v>
      </c>
      <c r="AP31">
        <f t="shared" si="27"/>
        <v>84.197382598918708</v>
      </c>
      <c r="AQ31">
        <f t="shared" si="28"/>
        <v>0.84300060072086502</v>
      </c>
      <c r="AR31">
        <f t="shared" si="29"/>
        <v>0.16539115939126953</v>
      </c>
      <c r="AS31">
        <v>1689903209</v>
      </c>
      <c r="AT31">
        <v>399.99299999999999</v>
      </c>
      <c r="AU31">
        <v>403.69799999999998</v>
      </c>
      <c r="AV31">
        <v>9.9241100000000007</v>
      </c>
      <c r="AW31">
        <v>8.6261500000000009</v>
      </c>
      <c r="AX31">
        <v>404.42399999999998</v>
      </c>
      <c r="AY31">
        <v>10.1976</v>
      </c>
      <c r="AZ31">
        <v>600.00800000000004</v>
      </c>
      <c r="BA31">
        <v>99.903999999999996</v>
      </c>
      <c r="BB31">
        <v>0.100179</v>
      </c>
      <c r="BC31">
        <v>16.7652</v>
      </c>
      <c r="BD31">
        <v>15.9808</v>
      </c>
      <c r="BE31">
        <v>999.9</v>
      </c>
      <c r="BF31">
        <v>0</v>
      </c>
      <c r="BG31">
        <v>0</v>
      </c>
      <c r="BH31">
        <v>9981.8799999999992</v>
      </c>
      <c r="BI31">
        <v>0</v>
      </c>
      <c r="BJ31">
        <v>55.798999999999999</v>
      </c>
      <c r="BK31">
        <v>-3.7042199999999998</v>
      </c>
      <c r="BL31">
        <v>404.00299999999999</v>
      </c>
      <c r="BM31">
        <v>407.21</v>
      </c>
      <c r="BN31">
        <v>1.29796</v>
      </c>
      <c r="BO31">
        <v>403.69799999999998</v>
      </c>
      <c r="BP31">
        <v>8.6261500000000009</v>
      </c>
      <c r="BQ31">
        <v>0.99145799999999995</v>
      </c>
      <c r="BR31">
        <v>0.86178699999999997</v>
      </c>
      <c r="BS31">
        <v>6.7914500000000002</v>
      </c>
      <c r="BT31">
        <v>4.7679400000000003</v>
      </c>
      <c r="BU31">
        <v>99.878200000000007</v>
      </c>
      <c r="BV31">
        <v>0.899949</v>
      </c>
      <c r="BW31">
        <v>0.100051</v>
      </c>
      <c r="BX31">
        <v>0</v>
      </c>
      <c r="BY31">
        <v>2.2412999999999998</v>
      </c>
      <c r="BZ31">
        <v>0</v>
      </c>
      <c r="CA31">
        <v>1558.61</v>
      </c>
      <c r="CB31">
        <v>770.99099999999999</v>
      </c>
      <c r="CC31">
        <v>31.187000000000001</v>
      </c>
      <c r="CD31">
        <v>36.311999999999998</v>
      </c>
      <c r="CE31">
        <v>34.375</v>
      </c>
      <c r="CF31">
        <v>34.5</v>
      </c>
      <c r="CG31">
        <v>31.75</v>
      </c>
      <c r="CH31">
        <v>89.89</v>
      </c>
      <c r="CI31">
        <v>9.99</v>
      </c>
      <c r="CJ31">
        <v>0</v>
      </c>
      <c r="CK31">
        <v>1689903220</v>
      </c>
      <c r="CL31">
        <v>0</v>
      </c>
      <c r="CM31">
        <v>1689902351.0999999</v>
      </c>
      <c r="CN31" t="s">
        <v>353</v>
      </c>
      <c r="CO31">
        <v>1689902347.0999999</v>
      </c>
      <c r="CP31">
        <v>1689902351.0999999</v>
      </c>
      <c r="CQ31">
        <v>67</v>
      </c>
      <c r="CR31">
        <v>0</v>
      </c>
      <c r="CS31">
        <v>4.0000000000000001E-3</v>
      </c>
      <c r="CT31">
        <v>-4.431</v>
      </c>
      <c r="CU31">
        <v>-0.27300000000000002</v>
      </c>
      <c r="CV31">
        <v>414</v>
      </c>
      <c r="CW31">
        <v>9</v>
      </c>
      <c r="CX31">
        <v>0.2</v>
      </c>
      <c r="CY31">
        <v>0.05</v>
      </c>
      <c r="CZ31">
        <v>3.15444388678194</v>
      </c>
      <c r="DA31">
        <v>-0.14990046912313501</v>
      </c>
      <c r="DB31">
        <v>5.4889321048678302E-2</v>
      </c>
      <c r="DC31">
        <v>1</v>
      </c>
      <c r="DD31">
        <v>403.76657142857101</v>
      </c>
      <c r="DE31">
        <v>-0.38945454545477198</v>
      </c>
      <c r="DF31">
        <v>6.8494401181386805E-2</v>
      </c>
      <c r="DG31">
        <v>-1</v>
      </c>
      <c r="DH31">
        <v>99.969233333333307</v>
      </c>
      <c r="DI31">
        <v>-8.4801356323402896E-2</v>
      </c>
      <c r="DJ31">
        <v>0.138370841730725</v>
      </c>
      <c r="DK31">
        <v>1</v>
      </c>
      <c r="DL31">
        <v>2</v>
      </c>
      <c r="DM31">
        <v>2</v>
      </c>
      <c r="DN31" t="s">
        <v>354</v>
      </c>
      <c r="DO31">
        <v>3.2442799999999998</v>
      </c>
      <c r="DP31">
        <v>2.8402099999999999</v>
      </c>
      <c r="DQ31">
        <v>9.8749500000000004E-2</v>
      </c>
      <c r="DR31">
        <v>9.8130400000000007E-2</v>
      </c>
      <c r="DS31">
        <v>6.5721199999999994E-2</v>
      </c>
      <c r="DT31">
        <v>5.7047399999999998E-2</v>
      </c>
      <c r="DU31">
        <v>26578.7</v>
      </c>
      <c r="DV31">
        <v>28004.3</v>
      </c>
      <c r="DW31">
        <v>27573</v>
      </c>
      <c r="DX31">
        <v>29114.799999999999</v>
      </c>
      <c r="DY31">
        <v>33975.599999999999</v>
      </c>
      <c r="DZ31">
        <v>36551.800000000003</v>
      </c>
      <c r="EA31">
        <v>36878.5</v>
      </c>
      <c r="EB31">
        <v>39454.199999999997</v>
      </c>
      <c r="EC31">
        <v>2.35222</v>
      </c>
      <c r="ED31">
        <v>1.8446499999999999</v>
      </c>
      <c r="EE31">
        <v>7.9851599999999995E-2</v>
      </c>
      <c r="EF31">
        <v>0</v>
      </c>
      <c r="EG31">
        <v>14.6495</v>
      </c>
      <c r="EH31">
        <v>999.9</v>
      </c>
      <c r="EI31">
        <v>48.351999999999997</v>
      </c>
      <c r="EJ31">
        <v>20.553000000000001</v>
      </c>
      <c r="EK31">
        <v>11.752800000000001</v>
      </c>
      <c r="EL31">
        <v>62.042400000000001</v>
      </c>
      <c r="EM31">
        <v>36.818899999999999</v>
      </c>
      <c r="EN31">
        <v>1</v>
      </c>
      <c r="EO31">
        <v>-0.76830799999999999</v>
      </c>
      <c r="EP31">
        <v>-0.282669</v>
      </c>
      <c r="EQ31">
        <v>19.975100000000001</v>
      </c>
      <c r="ER31">
        <v>5.2189399999999999</v>
      </c>
      <c r="ES31">
        <v>11.914099999999999</v>
      </c>
      <c r="ET31">
        <v>4.9555999999999996</v>
      </c>
      <c r="EU31">
        <v>3.2978999999999998</v>
      </c>
      <c r="EV31">
        <v>78.400000000000006</v>
      </c>
      <c r="EW31">
        <v>9999</v>
      </c>
      <c r="EX31">
        <v>5441.4</v>
      </c>
      <c r="EY31">
        <v>144.4</v>
      </c>
      <c r="EZ31">
        <v>1.85989</v>
      </c>
      <c r="FA31">
        <v>1.8589800000000001</v>
      </c>
      <c r="FB31">
        <v>1.8649500000000001</v>
      </c>
      <c r="FC31">
        <v>1.8690500000000001</v>
      </c>
      <c r="FD31">
        <v>1.8636200000000001</v>
      </c>
      <c r="FE31">
        <v>1.86371</v>
      </c>
      <c r="FF31">
        <v>1.8637300000000001</v>
      </c>
      <c r="FG31">
        <v>1.8635600000000001</v>
      </c>
      <c r="FH31">
        <v>0</v>
      </c>
      <c r="FI31">
        <v>0</v>
      </c>
      <c r="FJ31">
        <v>0</v>
      </c>
      <c r="FK31">
        <v>0</v>
      </c>
      <c r="FL31" t="s">
        <v>355</v>
      </c>
      <c r="FM31" t="s">
        <v>356</v>
      </c>
      <c r="FN31" t="s">
        <v>357</v>
      </c>
      <c r="FO31" t="s">
        <v>357</v>
      </c>
      <c r="FP31" t="s">
        <v>357</v>
      </c>
      <c r="FQ31" t="s">
        <v>357</v>
      </c>
      <c r="FR31">
        <v>0</v>
      </c>
      <c r="FS31">
        <v>100</v>
      </c>
      <c r="FT31">
        <v>100</v>
      </c>
      <c r="FU31">
        <v>-4.431</v>
      </c>
      <c r="FV31">
        <v>-0.27350000000000002</v>
      </c>
      <c r="FW31">
        <v>-4.4305999999999699</v>
      </c>
      <c r="FX31">
        <v>0</v>
      </c>
      <c r="FY31">
        <v>0</v>
      </c>
      <c r="FZ31">
        <v>0</v>
      </c>
      <c r="GA31">
        <v>-0.27344299999999999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14.4</v>
      </c>
      <c r="GJ31">
        <v>14.3</v>
      </c>
      <c r="GK31">
        <v>1.03149</v>
      </c>
      <c r="GL31">
        <v>2.5427200000000001</v>
      </c>
      <c r="GM31">
        <v>1.4489700000000001</v>
      </c>
      <c r="GN31">
        <v>2.3278799999999999</v>
      </c>
      <c r="GO31">
        <v>1.5466299999999999</v>
      </c>
      <c r="GP31">
        <v>2.4206500000000002</v>
      </c>
      <c r="GQ31">
        <v>23.090900000000001</v>
      </c>
      <c r="GR31">
        <v>14.639900000000001</v>
      </c>
      <c r="GS31">
        <v>18</v>
      </c>
      <c r="GT31">
        <v>600.04899999999998</v>
      </c>
      <c r="GU31">
        <v>405.113</v>
      </c>
      <c r="GV31">
        <v>15.913500000000001</v>
      </c>
      <c r="GW31">
        <v>17.229500000000002</v>
      </c>
      <c r="GX31">
        <v>29.9999</v>
      </c>
      <c r="GY31">
        <v>17.248200000000001</v>
      </c>
      <c r="GZ31">
        <v>17.2423</v>
      </c>
      <c r="HA31">
        <v>20.652799999999999</v>
      </c>
      <c r="HB31">
        <v>30</v>
      </c>
      <c r="HC31">
        <v>-30</v>
      </c>
      <c r="HD31">
        <v>15.959099999999999</v>
      </c>
      <c r="HE31">
        <v>403.82</v>
      </c>
      <c r="HF31">
        <v>0</v>
      </c>
      <c r="HG31">
        <v>101.58199999999999</v>
      </c>
      <c r="HH31">
        <v>95.930199999999999</v>
      </c>
    </row>
    <row r="32" spans="1:216" x14ac:dyDescent="0.2">
      <c r="A32">
        <v>14</v>
      </c>
      <c r="B32">
        <v>1689903270</v>
      </c>
      <c r="C32">
        <v>793</v>
      </c>
      <c r="D32" t="s">
        <v>382</v>
      </c>
      <c r="E32" t="s">
        <v>383</v>
      </c>
      <c r="F32" t="s">
        <v>348</v>
      </c>
      <c r="G32" t="s">
        <v>396</v>
      </c>
      <c r="H32" t="s">
        <v>349</v>
      </c>
      <c r="I32" t="s">
        <v>350</v>
      </c>
      <c r="J32" t="s">
        <v>351</v>
      </c>
      <c r="K32" t="s">
        <v>352</v>
      </c>
      <c r="L32">
        <v>1689903270</v>
      </c>
      <c r="M32">
        <f t="shared" si="0"/>
        <v>1.2938534947942299E-3</v>
      </c>
      <c r="N32">
        <f t="shared" si="1"/>
        <v>1.29385349479423</v>
      </c>
      <c r="O32">
        <f t="shared" si="2"/>
        <v>2.2761490889613225</v>
      </c>
      <c r="P32">
        <f t="shared" si="3"/>
        <v>400.00599999999997</v>
      </c>
      <c r="Q32">
        <f t="shared" si="4"/>
        <v>371.24808383393599</v>
      </c>
      <c r="R32">
        <f t="shared" si="5"/>
        <v>37.126661282580017</v>
      </c>
      <c r="S32">
        <f t="shared" si="6"/>
        <v>40.002596429945996</v>
      </c>
      <c r="T32">
        <f t="shared" si="7"/>
        <v>0.15836050111496797</v>
      </c>
      <c r="U32">
        <f t="shared" si="8"/>
        <v>2.9289679658198216</v>
      </c>
      <c r="V32">
        <f t="shared" si="9"/>
        <v>0.15375302491324419</v>
      </c>
      <c r="W32">
        <f t="shared" si="10"/>
        <v>9.6498437814751065E-2</v>
      </c>
      <c r="X32">
        <f t="shared" si="11"/>
        <v>12.407574310765128</v>
      </c>
      <c r="Y32">
        <f t="shared" si="12"/>
        <v>16.498734545812333</v>
      </c>
      <c r="Z32">
        <f t="shared" si="13"/>
        <v>15.9671</v>
      </c>
      <c r="AA32">
        <f t="shared" si="14"/>
        <v>1.8208688922351453</v>
      </c>
      <c r="AB32">
        <f t="shared" si="15"/>
        <v>51.739185304932178</v>
      </c>
      <c r="AC32">
        <f t="shared" si="16"/>
        <v>0.99114446555144997</v>
      </c>
      <c r="AD32">
        <f t="shared" si="17"/>
        <v>1.9156553388113871</v>
      </c>
      <c r="AE32">
        <f t="shared" si="18"/>
        <v>0.82972442668369528</v>
      </c>
      <c r="AF32">
        <f t="shared" si="19"/>
        <v>-57.058939120425535</v>
      </c>
      <c r="AG32">
        <f t="shared" si="20"/>
        <v>125.81991591150799</v>
      </c>
      <c r="AH32">
        <f t="shared" si="21"/>
        <v>8.3193050919532769</v>
      </c>
      <c r="AI32">
        <f t="shared" si="22"/>
        <v>89.487856193800866</v>
      </c>
      <c r="AJ32">
        <v>5</v>
      </c>
      <c r="AK32">
        <v>1</v>
      </c>
      <c r="AL32">
        <f t="shared" si="23"/>
        <v>1</v>
      </c>
      <c r="AM32">
        <f t="shared" si="24"/>
        <v>0</v>
      </c>
      <c r="AN32">
        <f t="shared" si="25"/>
        <v>54725.550372913771</v>
      </c>
      <c r="AO32">
        <f t="shared" si="26"/>
        <v>75.020799999999994</v>
      </c>
      <c r="AP32">
        <f t="shared" si="27"/>
        <v>63.242474399360162</v>
      </c>
      <c r="AQ32">
        <f t="shared" si="28"/>
        <v>0.84299920021327646</v>
      </c>
      <c r="AR32">
        <f t="shared" si="29"/>
        <v>0.16538845641162356</v>
      </c>
      <c r="AS32">
        <v>1689903270</v>
      </c>
      <c r="AT32">
        <v>400.00599999999997</v>
      </c>
      <c r="AU32">
        <v>402.79899999999998</v>
      </c>
      <c r="AV32">
        <v>9.9109499999999997</v>
      </c>
      <c r="AW32">
        <v>8.6302400000000006</v>
      </c>
      <c r="AX32">
        <v>404.43700000000001</v>
      </c>
      <c r="AY32">
        <v>10.1844</v>
      </c>
      <c r="AZ32">
        <v>600.15</v>
      </c>
      <c r="BA32">
        <v>99.904899999999998</v>
      </c>
      <c r="BB32">
        <v>0.100091</v>
      </c>
      <c r="BC32">
        <v>16.7639</v>
      </c>
      <c r="BD32">
        <v>15.9671</v>
      </c>
      <c r="BE32">
        <v>999.9</v>
      </c>
      <c r="BF32">
        <v>0</v>
      </c>
      <c r="BG32">
        <v>0</v>
      </c>
      <c r="BH32">
        <v>10006.200000000001</v>
      </c>
      <c r="BI32">
        <v>0</v>
      </c>
      <c r="BJ32">
        <v>55.104599999999998</v>
      </c>
      <c r="BK32">
        <v>-2.7926299999999999</v>
      </c>
      <c r="BL32">
        <v>404.01</v>
      </c>
      <c r="BM32">
        <v>406.30500000000001</v>
      </c>
      <c r="BN32">
        <v>1.28071</v>
      </c>
      <c r="BO32">
        <v>402.79899999999998</v>
      </c>
      <c r="BP32">
        <v>8.6302400000000006</v>
      </c>
      <c r="BQ32">
        <v>0.99015299999999995</v>
      </c>
      <c r="BR32">
        <v>0.86220399999999997</v>
      </c>
      <c r="BS32">
        <v>6.7722800000000003</v>
      </c>
      <c r="BT32">
        <v>4.7748600000000003</v>
      </c>
      <c r="BU32">
        <v>75.020799999999994</v>
      </c>
      <c r="BV32">
        <v>0.89996500000000001</v>
      </c>
      <c r="BW32">
        <v>0.100035</v>
      </c>
      <c r="BX32">
        <v>0</v>
      </c>
      <c r="BY32">
        <v>2.1537000000000002</v>
      </c>
      <c r="BZ32">
        <v>0</v>
      </c>
      <c r="CA32">
        <v>1370.43</v>
      </c>
      <c r="CB32">
        <v>579.11099999999999</v>
      </c>
      <c r="CC32">
        <v>30.687000000000001</v>
      </c>
      <c r="CD32">
        <v>35.811999999999998</v>
      </c>
      <c r="CE32">
        <v>33.875</v>
      </c>
      <c r="CF32">
        <v>34.125</v>
      </c>
      <c r="CG32">
        <v>31.312000000000001</v>
      </c>
      <c r="CH32">
        <v>67.52</v>
      </c>
      <c r="CI32">
        <v>7.5</v>
      </c>
      <c r="CJ32">
        <v>0</v>
      </c>
      <c r="CK32">
        <v>1689903280.5999999</v>
      </c>
      <c r="CL32">
        <v>0</v>
      </c>
      <c r="CM32">
        <v>1689902351.0999999</v>
      </c>
      <c r="CN32" t="s">
        <v>353</v>
      </c>
      <c r="CO32">
        <v>1689902347.0999999</v>
      </c>
      <c r="CP32">
        <v>1689902351.0999999</v>
      </c>
      <c r="CQ32">
        <v>67</v>
      </c>
      <c r="CR32">
        <v>0</v>
      </c>
      <c r="CS32">
        <v>4.0000000000000001E-3</v>
      </c>
      <c r="CT32">
        <v>-4.431</v>
      </c>
      <c r="CU32">
        <v>-0.27300000000000002</v>
      </c>
      <c r="CV32">
        <v>414</v>
      </c>
      <c r="CW32">
        <v>9</v>
      </c>
      <c r="CX32">
        <v>0.2</v>
      </c>
      <c r="CY32">
        <v>0.05</v>
      </c>
      <c r="CZ32">
        <v>2.2774537337574898</v>
      </c>
      <c r="DA32">
        <v>-0.36905211775528801</v>
      </c>
      <c r="DB32">
        <v>6.2339047885470199E-2</v>
      </c>
      <c r="DC32">
        <v>1</v>
      </c>
      <c r="DD32">
        <v>402.88249999999999</v>
      </c>
      <c r="DE32">
        <v>-0.33590977443519898</v>
      </c>
      <c r="DF32">
        <v>5.8618683028534298E-2</v>
      </c>
      <c r="DG32">
        <v>-1</v>
      </c>
      <c r="DH32">
        <v>74.998495238095202</v>
      </c>
      <c r="DI32">
        <v>-2.8141894123359601E-2</v>
      </c>
      <c r="DJ32">
        <v>9.4888644606644108E-3</v>
      </c>
      <c r="DK32">
        <v>1</v>
      </c>
      <c r="DL32">
        <v>2</v>
      </c>
      <c r="DM32">
        <v>2</v>
      </c>
      <c r="DN32" t="s">
        <v>354</v>
      </c>
      <c r="DO32">
        <v>3.2446199999999998</v>
      </c>
      <c r="DP32">
        <v>2.8403299999999998</v>
      </c>
      <c r="DQ32">
        <v>9.87619E-2</v>
      </c>
      <c r="DR32">
        <v>9.7974800000000001E-2</v>
      </c>
      <c r="DS32">
        <v>6.5663399999999997E-2</v>
      </c>
      <c r="DT32">
        <v>5.7074100000000003E-2</v>
      </c>
      <c r="DU32">
        <v>26581.200000000001</v>
      </c>
      <c r="DV32">
        <v>28011.4</v>
      </c>
      <c r="DW32">
        <v>27575.7</v>
      </c>
      <c r="DX32">
        <v>29117</v>
      </c>
      <c r="DY32">
        <v>33981.5</v>
      </c>
      <c r="DZ32">
        <v>36553.800000000003</v>
      </c>
      <c r="EA32">
        <v>36882.6</v>
      </c>
      <c r="EB32">
        <v>39457.5</v>
      </c>
      <c r="EC32">
        <v>2.3532000000000002</v>
      </c>
      <c r="ED32">
        <v>1.8454699999999999</v>
      </c>
      <c r="EE32">
        <v>7.9866500000000007E-2</v>
      </c>
      <c r="EF32">
        <v>0</v>
      </c>
      <c r="EG32">
        <v>14.6355</v>
      </c>
      <c r="EH32">
        <v>999.9</v>
      </c>
      <c r="EI32">
        <v>48.37</v>
      </c>
      <c r="EJ32">
        <v>20.562999999999999</v>
      </c>
      <c r="EK32">
        <v>11.763299999999999</v>
      </c>
      <c r="EL32">
        <v>61.912399999999998</v>
      </c>
      <c r="EM32">
        <v>36.987200000000001</v>
      </c>
      <c r="EN32">
        <v>1</v>
      </c>
      <c r="EO32">
        <v>-0.77113600000000004</v>
      </c>
      <c r="EP32">
        <v>-0.736375</v>
      </c>
      <c r="EQ32">
        <v>19.965299999999999</v>
      </c>
      <c r="ER32">
        <v>5.2232799999999999</v>
      </c>
      <c r="ES32">
        <v>11.914099999999999</v>
      </c>
      <c r="ET32">
        <v>4.9549500000000002</v>
      </c>
      <c r="EU32">
        <v>3.2978800000000001</v>
      </c>
      <c r="EV32">
        <v>78.400000000000006</v>
      </c>
      <c r="EW32">
        <v>9999</v>
      </c>
      <c r="EX32">
        <v>5442.9</v>
      </c>
      <c r="EY32">
        <v>144.4</v>
      </c>
      <c r="EZ32">
        <v>1.85989</v>
      </c>
      <c r="FA32">
        <v>1.8589800000000001</v>
      </c>
      <c r="FB32">
        <v>1.86493</v>
      </c>
      <c r="FC32">
        <v>1.8690500000000001</v>
      </c>
      <c r="FD32">
        <v>1.86361</v>
      </c>
      <c r="FE32">
        <v>1.86371</v>
      </c>
      <c r="FF32">
        <v>1.86371</v>
      </c>
      <c r="FG32">
        <v>1.86355</v>
      </c>
      <c r="FH32">
        <v>0</v>
      </c>
      <c r="FI32">
        <v>0</v>
      </c>
      <c r="FJ32">
        <v>0</v>
      </c>
      <c r="FK32">
        <v>0</v>
      </c>
      <c r="FL32" t="s">
        <v>355</v>
      </c>
      <c r="FM32" t="s">
        <v>356</v>
      </c>
      <c r="FN32" t="s">
        <v>357</v>
      </c>
      <c r="FO32" t="s">
        <v>357</v>
      </c>
      <c r="FP32" t="s">
        <v>357</v>
      </c>
      <c r="FQ32" t="s">
        <v>357</v>
      </c>
      <c r="FR32">
        <v>0</v>
      </c>
      <c r="FS32">
        <v>100</v>
      </c>
      <c r="FT32">
        <v>100</v>
      </c>
      <c r="FU32">
        <v>-4.431</v>
      </c>
      <c r="FV32">
        <v>-0.27350000000000002</v>
      </c>
      <c r="FW32">
        <v>-4.4305999999999699</v>
      </c>
      <c r="FX32">
        <v>0</v>
      </c>
      <c r="FY32">
        <v>0</v>
      </c>
      <c r="FZ32">
        <v>0</v>
      </c>
      <c r="GA32">
        <v>-0.27344299999999999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15.4</v>
      </c>
      <c r="GJ32">
        <v>15.3</v>
      </c>
      <c r="GK32">
        <v>1.03027</v>
      </c>
      <c r="GL32">
        <v>2.5329600000000001</v>
      </c>
      <c r="GM32">
        <v>1.4477500000000001</v>
      </c>
      <c r="GN32">
        <v>2.3156699999999999</v>
      </c>
      <c r="GO32">
        <v>1.5466299999999999</v>
      </c>
      <c r="GP32">
        <v>2.4365199999999998</v>
      </c>
      <c r="GQ32">
        <v>23.070699999999999</v>
      </c>
      <c r="GR32">
        <v>14.6311</v>
      </c>
      <c r="GS32">
        <v>18</v>
      </c>
      <c r="GT32">
        <v>600.24</v>
      </c>
      <c r="GU32">
        <v>405.28399999999999</v>
      </c>
      <c r="GV32">
        <v>16.238900000000001</v>
      </c>
      <c r="GW32">
        <v>17.194400000000002</v>
      </c>
      <c r="GX32">
        <v>29.9998</v>
      </c>
      <c r="GY32">
        <v>17.212399999999999</v>
      </c>
      <c r="GZ32">
        <v>17.206099999999999</v>
      </c>
      <c r="HA32">
        <v>20.6205</v>
      </c>
      <c r="HB32">
        <v>30</v>
      </c>
      <c r="HC32">
        <v>-30</v>
      </c>
      <c r="HD32">
        <v>16.264299999999999</v>
      </c>
      <c r="HE32">
        <v>402.9</v>
      </c>
      <c r="HF32">
        <v>0</v>
      </c>
      <c r="HG32">
        <v>101.592</v>
      </c>
      <c r="HH32">
        <v>95.937899999999999</v>
      </c>
    </row>
    <row r="33" spans="1:216" x14ac:dyDescent="0.2">
      <c r="A33">
        <v>15</v>
      </c>
      <c r="B33">
        <v>1689903331</v>
      </c>
      <c r="C33">
        <v>854</v>
      </c>
      <c r="D33" t="s">
        <v>384</v>
      </c>
      <c r="E33" t="s">
        <v>385</v>
      </c>
      <c r="F33" t="s">
        <v>348</v>
      </c>
      <c r="G33" t="s">
        <v>396</v>
      </c>
      <c r="H33" t="s">
        <v>349</v>
      </c>
      <c r="I33" t="s">
        <v>350</v>
      </c>
      <c r="J33" t="s">
        <v>351</v>
      </c>
      <c r="K33" t="s">
        <v>352</v>
      </c>
      <c r="L33">
        <v>1689903331</v>
      </c>
      <c r="M33">
        <f t="shared" si="0"/>
        <v>1.2776621106098459E-3</v>
      </c>
      <c r="N33">
        <f t="shared" si="1"/>
        <v>1.2776621106098458</v>
      </c>
      <c r="O33">
        <f t="shared" si="2"/>
        <v>1.7130076180028531</v>
      </c>
      <c r="P33">
        <f t="shared" si="3"/>
        <v>399.98099999999999</v>
      </c>
      <c r="Q33">
        <f t="shared" si="4"/>
        <v>376.65082052265882</v>
      </c>
      <c r="R33">
        <f t="shared" si="5"/>
        <v>37.666432307792377</v>
      </c>
      <c r="S33">
        <f t="shared" si="6"/>
        <v>39.999533891886905</v>
      </c>
      <c r="T33">
        <f t="shared" si="7"/>
        <v>0.15531507423691368</v>
      </c>
      <c r="U33">
        <f t="shared" si="8"/>
        <v>2.9318043818450743</v>
      </c>
      <c r="V33">
        <f t="shared" si="9"/>
        <v>0.15088459360787912</v>
      </c>
      <c r="W33">
        <f t="shared" si="10"/>
        <v>9.4690405002511871E-2</v>
      </c>
      <c r="X33">
        <f t="shared" si="11"/>
        <v>9.9213821909550006</v>
      </c>
      <c r="Y33">
        <f t="shared" si="12"/>
        <v>16.50576368645223</v>
      </c>
      <c r="Z33">
        <f t="shared" si="13"/>
        <v>15.9992</v>
      </c>
      <c r="AA33">
        <f t="shared" si="14"/>
        <v>1.8246063113270874</v>
      </c>
      <c r="AB33">
        <f t="shared" si="15"/>
        <v>51.607616865032234</v>
      </c>
      <c r="AC33">
        <f t="shared" si="16"/>
        <v>0.98971047885907515</v>
      </c>
      <c r="AD33">
        <f t="shared" si="17"/>
        <v>1.9177604760309581</v>
      </c>
      <c r="AE33">
        <f t="shared" si="18"/>
        <v>0.83489583246801224</v>
      </c>
      <c r="AF33">
        <f t="shared" si="19"/>
        <v>-56.344899077894205</v>
      </c>
      <c r="AG33">
        <f t="shared" si="20"/>
        <v>123.60248038621248</v>
      </c>
      <c r="AH33">
        <f t="shared" si="21"/>
        <v>8.1668702695299071</v>
      </c>
      <c r="AI33">
        <f t="shared" si="22"/>
        <v>85.345833768803175</v>
      </c>
      <c r="AJ33">
        <v>5</v>
      </c>
      <c r="AK33">
        <v>1</v>
      </c>
      <c r="AL33">
        <f t="shared" si="23"/>
        <v>1</v>
      </c>
      <c r="AM33">
        <f t="shared" si="24"/>
        <v>0</v>
      </c>
      <c r="AN33">
        <f t="shared" si="25"/>
        <v>54807.144728850806</v>
      </c>
      <c r="AO33">
        <f t="shared" si="26"/>
        <v>59.991300000000003</v>
      </c>
      <c r="AP33">
        <f t="shared" si="27"/>
        <v>50.572365943499996</v>
      </c>
      <c r="AQ33">
        <f t="shared" si="28"/>
        <v>0.84299499999999994</v>
      </c>
      <c r="AR33">
        <f t="shared" si="29"/>
        <v>0.16538035000000001</v>
      </c>
      <c r="AS33">
        <v>1689903331</v>
      </c>
      <c r="AT33">
        <v>399.98099999999999</v>
      </c>
      <c r="AU33">
        <v>402.20499999999998</v>
      </c>
      <c r="AV33">
        <v>9.8967500000000008</v>
      </c>
      <c r="AW33">
        <v>8.6317599999999999</v>
      </c>
      <c r="AX33">
        <v>404.41199999999998</v>
      </c>
      <c r="AY33">
        <v>10.170199999999999</v>
      </c>
      <c r="AZ33">
        <v>600.01300000000003</v>
      </c>
      <c r="BA33">
        <v>99.903800000000004</v>
      </c>
      <c r="BB33">
        <v>9.9784899999999996E-2</v>
      </c>
      <c r="BC33">
        <v>16.781199999999998</v>
      </c>
      <c r="BD33">
        <v>15.9992</v>
      </c>
      <c r="BE33">
        <v>999.9</v>
      </c>
      <c r="BF33">
        <v>0</v>
      </c>
      <c r="BG33">
        <v>0</v>
      </c>
      <c r="BH33">
        <v>10022.5</v>
      </c>
      <c r="BI33">
        <v>0</v>
      </c>
      <c r="BJ33">
        <v>60.452599999999997</v>
      </c>
      <c r="BK33">
        <v>-2.2238799999999999</v>
      </c>
      <c r="BL33">
        <v>403.97899999999998</v>
      </c>
      <c r="BM33">
        <v>405.70699999999999</v>
      </c>
      <c r="BN33">
        <v>1.2649900000000001</v>
      </c>
      <c r="BO33">
        <v>402.20499999999998</v>
      </c>
      <c r="BP33">
        <v>8.6317599999999999</v>
      </c>
      <c r="BQ33">
        <v>0.98872300000000002</v>
      </c>
      <c r="BR33">
        <v>0.86234599999999995</v>
      </c>
      <c r="BS33">
        <v>6.7512499999999998</v>
      </c>
      <c r="BT33">
        <v>4.7772300000000003</v>
      </c>
      <c r="BU33">
        <v>59.991300000000003</v>
      </c>
      <c r="BV33">
        <v>0.90022400000000002</v>
      </c>
      <c r="BW33">
        <v>9.9776400000000001E-2</v>
      </c>
      <c r="BX33">
        <v>0</v>
      </c>
      <c r="BY33">
        <v>1.9999</v>
      </c>
      <c r="BZ33">
        <v>0</v>
      </c>
      <c r="CA33">
        <v>1262.52</v>
      </c>
      <c r="CB33">
        <v>463.12599999999998</v>
      </c>
      <c r="CC33">
        <v>30.312000000000001</v>
      </c>
      <c r="CD33">
        <v>35.375</v>
      </c>
      <c r="CE33">
        <v>33.436999999999998</v>
      </c>
      <c r="CF33">
        <v>33.686999999999998</v>
      </c>
      <c r="CG33">
        <v>30.875</v>
      </c>
      <c r="CH33">
        <v>54.01</v>
      </c>
      <c r="CI33">
        <v>5.99</v>
      </c>
      <c r="CJ33">
        <v>0</v>
      </c>
      <c r="CK33">
        <v>1689903341.8</v>
      </c>
      <c r="CL33">
        <v>0</v>
      </c>
      <c r="CM33">
        <v>1689902351.0999999</v>
      </c>
      <c r="CN33" t="s">
        <v>353</v>
      </c>
      <c r="CO33">
        <v>1689902347.0999999</v>
      </c>
      <c r="CP33">
        <v>1689902351.0999999</v>
      </c>
      <c r="CQ33">
        <v>67</v>
      </c>
      <c r="CR33">
        <v>0</v>
      </c>
      <c r="CS33">
        <v>4.0000000000000001E-3</v>
      </c>
      <c r="CT33">
        <v>-4.431</v>
      </c>
      <c r="CU33">
        <v>-0.27300000000000002</v>
      </c>
      <c r="CV33">
        <v>414</v>
      </c>
      <c r="CW33">
        <v>9</v>
      </c>
      <c r="CX33">
        <v>0.2</v>
      </c>
      <c r="CY33">
        <v>0.05</v>
      </c>
      <c r="CZ33">
        <v>1.7104653137597099</v>
      </c>
      <c r="DA33">
        <v>-0.55011306694186302</v>
      </c>
      <c r="DB33">
        <v>7.21152226539441E-2</v>
      </c>
      <c r="DC33">
        <v>1</v>
      </c>
      <c r="DD33">
        <v>402.29199999999997</v>
      </c>
      <c r="DE33">
        <v>-0.84654545454545904</v>
      </c>
      <c r="DF33">
        <v>9.6791872937079998E-2</v>
      </c>
      <c r="DG33">
        <v>-1</v>
      </c>
      <c r="DH33">
        <v>59.997085714285703</v>
      </c>
      <c r="DI33">
        <v>-2.43326861900149E-3</v>
      </c>
      <c r="DJ33">
        <v>1.14144972863169E-2</v>
      </c>
      <c r="DK33">
        <v>1</v>
      </c>
      <c r="DL33">
        <v>2</v>
      </c>
      <c r="DM33">
        <v>2</v>
      </c>
      <c r="DN33" t="s">
        <v>354</v>
      </c>
      <c r="DO33">
        <v>3.2443599999999999</v>
      </c>
      <c r="DP33">
        <v>2.8401700000000001</v>
      </c>
      <c r="DQ33">
        <v>9.8765800000000001E-2</v>
      </c>
      <c r="DR33">
        <v>9.7873799999999997E-2</v>
      </c>
      <c r="DS33">
        <v>6.5599500000000005E-2</v>
      </c>
      <c r="DT33">
        <v>5.7086900000000003E-2</v>
      </c>
      <c r="DU33">
        <v>26582.3</v>
      </c>
      <c r="DV33">
        <v>28016.1</v>
      </c>
      <c r="DW33">
        <v>27576.9</v>
      </c>
      <c r="DX33">
        <v>29118.5</v>
      </c>
      <c r="DY33">
        <v>33985</v>
      </c>
      <c r="DZ33">
        <v>36555.1</v>
      </c>
      <c r="EA33">
        <v>36883.9</v>
      </c>
      <c r="EB33">
        <v>39459.5</v>
      </c>
      <c r="EC33">
        <v>2.3533300000000001</v>
      </c>
      <c r="ED33">
        <v>1.8463499999999999</v>
      </c>
      <c r="EE33">
        <v>7.9698900000000003E-2</v>
      </c>
      <c r="EF33">
        <v>0</v>
      </c>
      <c r="EG33">
        <v>14.670500000000001</v>
      </c>
      <c r="EH33">
        <v>999.9</v>
      </c>
      <c r="EI33">
        <v>48.381999999999998</v>
      </c>
      <c r="EJ33">
        <v>20.562999999999999</v>
      </c>
      <c r="EK33">
        <v>11.7675</v>
      </c>
      <c r="EL33">
        <v>61.7224</v>
      </c>
      <c r="EM33">
        <v>36.935099999999998</v>
      </c>
      <c r="EN33">
        <v>1</v>
      </c>
      <c r="EO33">
        <v>-0.77441599999999999</v>
      </c>
      <c r="EP33">
        <v>-0.52875000000000005</v>
      </c>
      <c r="EQ33">
        <v>19.971</v>
      </c>
      <c r="ER33">
        <v>5.2229799999999997</v>
      </c>
      <c r="ES33">
        <v>11.914099999999999</v>
      </c>
      <c r="ET33">
        <v>4.9554499999999999</v>
      </c>
      <c r="EU33">
        <v>3.2976999999999999</v>
      </c>
      <c r="EV33">
        <v>78.400000000000006</v>
      </c>
      <c r="EW33">
        <v>9999</v>
      </c>
      <c r="EX33">
        <v>5444.1</v>
      </c>
      <c r="EY33">
        <v>144.4</v>
      </c>
      <c r="EZ33">
        <v>1.85989</v>
      </c>
      <c r="FA33">
        <v>1.8589899999999999</v>
      </c>
      <c r="FB33">
        <v>1.86494</v>
      </c>
      <c r="FC33">
        <v>1.8690500000000001</v>
      </c>
      <c r="FD33">
        <v>1.86361</v>
      </c>
      <c r="FE33">
        <v>1.8637300000000001</v>
      </c>
      <c r="FF33">
        <v>1.86371</v>
      </c>
      <c r="FG33">
        <v>1.8635600000000001</v>
      </c>
      <c r="FH33">
        <v>0</v>
      </c>
      <c r="FI33">
        <v>0</v>
      </c>
      <c r="FJ33">
        <v>0</v>
      </c>
      <c r="FK33">
        <v>0</v>
      </c>
      <c r="FL33" t="s">
        <v>355</v>
      </c>
      <c r="FM33" t="s">
        <v>356</v>
      </c>
      <c r="FN33" t="s">
        <v>357</v>
      </c>
      <c r="FO33" t="s">
        <v>357</v>
      </c>
      <c r="FP33" t="s">
        <v>357</v>
      </c>
      <c r="FQ33" t="s">
        <v>357</v>
      </c>
      <c r="FR33">
        <v>0</v>
      </c>
      <c r="FS33">
        <v>100</v>
      </c>
      <c r="FT33">
        <v>100</v>
      </c>
      <c r="FU33">
        <v>-4.431</v>
      </c>
      <c r="FV33">
        <v>-0.27339999999999998</v>
      </c>
      <c r="FW33">
        <v>-4.4305999999999699</v>
      </c>
      <c r="FX33">
        <v>0</v>
      </c>
      <c r="FY33">
        <v>0</v>
      </c>
      <c r="FZ33">
        <v>0</v>
      </c>
      <c r="GA33">
        <v>-0.27344299999999999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16.399999999999999</v>
      </c>
      <c r="GJ33">
        <v>16.3</v>
      </c>
      <c r="GK33">
        <v>1.02905</v>
      </c>
      <c r="GL33">
        <v>2.5415000000000001</v>
      </c>
      <c r="GM33">
        <v>1.4489700000000001</v>
      </c>
      <c r="GN33">
        <v>2.3156699999999999</v>
      </c>
      <c r="GO33">
        <v>1.5466299999999999</v>
      </c>
      <c r="GP33">
        <v>2.3962400000000001</v>
      </c>
      <c r="GQ33">
        <v>23.070699999999999</v>
      </c>
      <c r="GR33">
        <v>14.6136</v>
      </c>
      <c r="GS33">
        <v>18</v>
      </c>
      <c r="GT33">
        <v>599.85199999999998</v>
      </c>
      <c r="GU33">
        <v>405.46699999999998</v>
      </c>
      <c r="GV33">
        <v>16.0793</v>
      </c>
      <c r="GW33">
        <v>17.156300000000002</v>
      </c>
      <c r="GX33">
        <v>29.9999</v>
      </c>
      <c r="GY33">
        <v>17.174600000000002</v>
      </c>
      <c r="GZ33">
        <v>17.168099999999999</v>
      </c>
      <c r="HA33">
        <v>20.599399999999999</v>
      </c>
      <c r="HB33">
        <v>30</v>
      </c>
      <c r="HC33">
        <v>-30</v>
      </c>
      <c r="HD33">
        <v>16.101700000000001</v>
      </c>
      <c r="HE33">
        <v>402.416</v>
      </c>
      <c r="HF33">
        <v>0</v>
      </c>
      <c r="HG33">
        <v>101.596</v>
      </c>
      <c r="HH33">
        <v>95.942800000000005</v>
      </c>
    </row>
    <row r="34" spans="1:216" x14ac:dyDescent="0.2">
      <c r="A34">
        <v>16</v>
      </c>
      <c r="B34">
        <v>1689903392</v>
      </c>
      <c r="C34">
        <v>915</v>
      </c>
      <c r="D34" t="s">
        <v>386</v>
      </c>
      <c r="E34" t="s">
        <v>387</v>
      </c>
      <c r="F34" t="s">
        <v>348</v>
      </c>
      <c r="G34" t="s">
        <v>396</v>
      </c>
      <c r="H34" t="s">
        <v>349</v>
      </c>
      <c r="I34" t="s">
        <v>350</v>
      </c>
      <c r="J34" t="s">
        <v>351</v>
      </c>
      <c r="K34" t="s">
        <v>352</v>
      </c>
      <c r="L34">
        <v>1689903392</v>
      </c>
      <c r="M34">
        <f t="shared" si="0"/>
        <v>1.2638133414843559E-3</v>
      </c>
      <c r="N34">
        <f t="shared" si="1"/>
        <v>1.263813341484356</v>
      </c>
      <c r="O34">
        <f t="shared" si="2"/>
        <v>1.3285424685260159</v>
      </c>
      <c r="P34">
        <f t="shared" si="3"/>
        <v>400.03100000000001</v>
      </c>
      <c r="Q34">
        <f t="shared" si="4"/>
        <v>380.47912077163897</v>
      </c>
      <c r="R34">
        <f t="shared" si="5"/>
        <v>38.049071130709507</v>
      </c>
      <c r="S34">
        <f t="shared" si="6"/>
        <v>40.004318614435299</v>
      </c>
      <c r="T34">
        <f t="shared" si="7"/>
        <v>0.1527645015911247</v>
      </c>
      <c r="U34">
        <f t="shared" si="8"/>
        <v>2.9349647248159449</v>
      </c>
      <c r="V34">
        <f t="shared" si="9"/>
        <v>0.14848065538313149</v>
      </c>
      <c r="W34">
        <f t="shared" si="10"/>
        <v>9.3175290167548039E-2</v>
      </c>
      <c r="X34">
        <f t="shared" si="11"/>
        <v>8.2523325179999993</v>
      </c>
      <c r="Y34">
        <f t="shared" si="12"/>
        <v>16.525073629427308</v>
      </c>
      <c r="Z34">
        <f t="shared" si="13"/>
        <v>16.031099999999999</v>
      </c>
      <c r="AA34">
        <f t="shared" si="14"/>
        <v>1.8283271162169494</v>
      </c>
      <c r="AB34">
        <f t="shared" si="15"/>
        <v>51.494487736929109</v>
      </c>
      <c r="AC34">
        <f t="shared" si="16"/>
        <v>0.98912813089237417</v>
      </c>
      <c r="AD34">
        <f t="shared" si="17"/>
        <v>1.9208427432962385</v>
      </c>
      <c r="AE34">
        <f t="shared" si="18"/>
        <v>0.83919898532457526</v>
      </c>
      <c r="AF34">
        <f t="shared" si="19"/>
        <v>-55.734168359460092</v>
      </c>
      <c r="AG34">
        <f t="shared" si="20"/>
        <v>122.69140106661277</v>
      </c>
      <c r="AH34">
        <f t="shared" si="21"/>
        <v>8.1003436284500765</v>
      </c>
      <c r="AI34">
        <f t="shared" si="22"/>
        <v>83.309908853602749</v>
      </c>
      <c r="AJ34">
        <v>5</v>
      </c>
      <c r="AK34">
        <v>1</v>
      </c>
      <c r="AL34">
        <f t="shared" si="23"/>
        <v>1</v>
      </c>
      <c r="AM34">
        <f t="shared" si="24"/>
        <v>0</v>
      </c>
      <c r="AN34">
        <f t="shared" si="25"/>
        <v>54896.986127176984</v>
      </c>
      <c r="AO34">
        <f t="shared" si="26"/>
        <v>49.8962</v>
      </c>
      <c r="AP34">
        <f t="shared" si="27"/>
        <v>42.062496599999996</v>
      </c>
      <c r="AQ34">
        <f t="shared" si="28"/>
        <v>0.84299999999999986</v>
      </c>
      <c r="AR34">
        <f t="shared" si="29"/>
        <v>0.16538999999999998</v>
      </c>
      <c r="AS34">
        <v>1689903392</v>
      </c>
      <c r="AT34">
        <v>400.03100000000001</v>
      </c>
      <c r="AU34">
        <v>401.86500000000001</v>
      </c>
      <c r="AV34">
        <v>9.8909800000000008</v>
      </c>
      <c r="AW34">
        <v>8.6397399999999998</v>
      </c>
      <c r="AX34">
        <v>404.46100000000001</v>
      </c>
      <c r="AY34">
        <v>10.164400000000001</v>
      </c>
      <c r="AZ34">
        <v>600.03499999999997</v>
      </c>
      <c r="BA34">
        <v>99.903400000000005</v>
      </c>
      <c r="BB34">
        <v>9.9646299999999993E-2</v>
      </c>
      <c r="BC34">
        <v>16.8065</v>
      </c>
      <c r="BD34">
        <v>16.031099999999999</v>
      </c>
      <c r="BE34">
        <v>999.9</v>
      </c>
      <c r="BF34">
        <v>0</v>
      </c>
      <c r="BG34">
        <v>0</v>
      </c>
      <c r="BH34">
        <v>10040.6</v>
      </c>
      <c r="BI34">
        <v>0</v>
      </c>
      <c r="BJ34">
        <v>58.465499999999999</v>
      </c>
      <c r="BK34">
        <v>-1.83463</v>
      </c>
      <c r="BL34">
        <v>404.02699999999999</v>
      </c>
      <c r="BM34">
        <v>405.36799999999999</v>
      </c>
      <c r="BN34">
        <v>1.2512399999999999</v>
      </c>
      <c r="BO34">
        <v>401.86500000000001</v>
      </c>
      <c r="BP34">
        <v>8.6397399999999998</v>
      </c>
      <c r="BQ34">
        <v>0.98814199999999996</v>
      </c>
      <c r="BR34">
        <v>0.86313899999999999</v>
      </c>
      <c r="BS34">
        <v>6.7427099999999998</v>
      </c>
      <c r="BT34">
        <v>4.7904</v>
      </c>
      <c r="BU34">
        <v>49.8962</v>
      </c>
      <c r="BV34">
        <v>0.89999700000000005</v>
      </c>
      <c r="BW34">
        <v>0.10000299999999999</v>
      </c>
      <c r="BX34">
        <v>0</v>
      </c>
      <c r="BY34">
        <v>2.1400999999999999</v>
      </c>
      <c r="BZ34">
        <v>0</v>
      </c>
      <c r="CA34">
        <v>1155.81</v>
      </c>
      <c r="CB34">
        <v>385.16899999999998</v>
      </c>
      <c r="CC34">
        <v>29.875</v>
      </c>
      <c r="CD34">
        <v>34.936999999999998</v>
      </c>
      <c r="CE34">
        <v>33</v>
      </c>
      <c r="CF34">
        <v>33.375</v>
      </c>
      <c r="CG34">
        <v>30.5</v>
      </c>
      <c r="CH34">
        <v>44.91</v>
      </c>
      <c r="CI34">
        <v>4.99</v>
      </c>
      <c r="CJ34">
        <v>0</v>
      </c>
      <c r="CK34">
        <v>1689903403</v>
      </c>
      <c r="CL34">
        <v>0</v>
      </c>
      <c r="CM34">
        <v>1689902351.0999999</v>
      </c>
      <c r="CN34" t="s">
        <v>353</v>
      </c>
      <c r="CO34">
        <v>1689902347.0999999</v>
      </c>
      <c r="CP34">
        <v>1689902351.0999999</v>
      </c>
      <c r="CQ34">
        <v>67</v>
      </c>
      <c r="CR34">
        <v>0</v>
      </c>
      <c r="CS34">
        <v>4.0000000000000001E-3</v>
      </c>
      <c r="CT34">
        <v>-4.431</v>
      </c>
      <c r="CU34">
        <v>-0.27300000000000002</v>
      </c>
      <c r="CV34">
        <v>414</v>
      </c>
      <c r="CW34">
        <v>9</v>
      </c>
      <c r="CX34">
        <v>0.2</v>
      </c>
      <c r="CY34">
        <v>0.05</v>
      </c>
      <c r="CZ34">
        <v>1.36224906739815</v>
      </c>
      <c r="DA34">
        <v>3.5790852838232801E-2</v>
      </c>
      <c r="DB34">
        <v>7.0787536174203705E-2</v>
      </c>
      <c r="DC34">
        <v>1</v>
      </c>
      <c r="DD34">
        <v>401.92329999999998</v>
      </c>
      <c r="DE34">
        <v>-0.20237593984876201</v>
      </c>
      <c r="DF34">
        <v>5.9688441092063602E-2</v>
      </c>
      <c r="DG34">
        <v>-1</v>
      </c>
      <c r="DH34">
        <v>50.015450000000001</v>
      </c>
      <c r="DI34">
        <v>-0.32451391428499898</v>
      </c>
      <c r="DJ34">
        <v>0.162490078158638</v>
      </c>
      <c r="DK34">
        <v>1</v>
      </c>
      <c r="DL34">
        <v>2</v>
      </c>
      <c r="DM34">
        <v>2</v>
      </c>
      <c r="DN34" t="s">
        <v>354</v>
      </c>
      <c r="DO34">
        <v>3.2444500000000001</v>
      </c>
      <c r="DP34">
        <v>2.8401900000000002</v>
      </c>
      <c r="DQ34">
        <v>9.8784899999999995E-2</v>
      </c>
      <c r="DR34">
        <v>9.7821000000000005E-2</v>
      </c>
      <c r="DS34">
        <v>6.5577800000000006E-2</v>
      </c>
      <c r="DT34">
        <v>5.7133099999999999E-2</v>
      </c>
      <c r="DU34">
        <v>26583.9</v>
      </c>
      <c r="DV34">
        <v>28019.4</v>
      </c>
      <c r="DW34">
        <v>27579</v>
      </c>
      <c r="DX34">
        <v>29120.1</v>
      </c>
      <c r="DY34">
        <v>33988.5</v>
      </c>
      <c r="DZ34">
        <v>36556</v>
      </c>
      <c r="EA34">
        <v>36886.9</v>
      </c>
      <c r="EB34">
        <v>39462.5</v>
      </c>
      <c r="EC34">
        <v>2.35365</v>
      </c>
      <c r="ED34">
        <v>1.8464499999999999</v>
      </c>
      <c r="EE34">
        <v>8.1289600000000004E-2</v>
      </c>
      <c r="EF34">
        <v>0</v>
      </c>
      <c r="EG34">
        <v>14.675800000000001</v>
      </c>
      <c r="EH34">
        <v>999.9</v>
      </c>
      <c r="EI34">
        <v>48.418999999999997</v>
      </c>
      <c r="EJ34">
        <v>20.573</v>
      </c>
      <c r="EK34">
        <v>11.783099999999999</v>
      </c>
      <c r="EL34">
        <v>61.712400000000002</v>
      </c>
      <c r="EM34">
        <v>37.0152</v>
      </c>
      <c r="EN34">
        <v>1</v>
      </c>
      <c r="EO34">
        <v>-0.77740900000000002</v>
      </c>
      <c r="EP34">
        <v>-0.36424800000000002</v>
      </c>
      <c r="EQ34">
        <v>19.973400000000002</v>
      </c>
      <c r="ER34">
        <v>5.2232799999999999</v>
      </c>
      <c r="ES34">
        <v>11.914099999999999</v>
      </c>
      <c r="ET34">
        <v>4.9557000000000002</v>
      </c>
      <c r="EU34">
        <v>3.2977500000000002</v>
      </c>
      <c r="EV34">
        <v>78.400000000000006</v>
      </c>
      <c r="EW34">
        <v>9999</v>
      </c>
      <c r="EX34">
        <v>5445.5</v>
      </c>
      <c r="EY34">
        <v>144.4</v>
      </c>
      <c r="EZ34">
        <v>1.85989</v>
      </c>
      <c r="FA34">
        <v>1.8589800000000001</v>
      </c>
      <c r="FB34">
        <v>1.86493</v>
      </c>
      <c r="FC34">
        <v>1.8690500000000001</v>
      </c>
      <c r="FD34">
        <v>1.86364</v>
      </c>
      <c r="FE34">
        <v>1.86374</v>
      </c>
      <c r="FF34">
        <v>1.86371</v>
      </c>
      <c r="FG34">
        <v>1.8635600000000001</v>
      </c>
      <c r="FH34">
        <v>0</v>
      </c>
      <c r="FI34">
        <v>0</v>
      </c>
      <c r="FJ34">
        <v>0</v>
      </c>
      <c r="FK34">
        <v>0</v>
      </c>
      <c r="FL34" t="s">
        <v>355</v>
      </c>
      <c r="FM34" t="s">
        <v>356</v>
      </c>
      <c r="FN34" t="s">
        <v>357</v>
      </c>
      <c r="FO34" t="s">
        <v>357</v>
      </c>
      <c r="FP34" t="s">
        <v>357</v>
      </c>
      <c r="FQ34" t="s">
        <v>357</v>
      </c>
      <c r="FR34">
        <v>0</v>
      </c>
      <c r="FS34">
        <v>100</v>
      </c>
      <c r="FT34">
        <v>100</v>
      </c>
      <c r="FU34">
        <v>-4.43</v>
      </c>
      <c r="FV34">
        <v>-0.27339999999999998</v>
      </c>
      <c r="FW34">
        <v>-4.4305999999999699</v>
      </c>
      <c r="FX34">
        <v>0</v>
      </c>
      <c r="FY34">
        <v>0</v>
      </c>
      <c r="FZ34">
        <v>0</v>
      </c>
      <c r="GA34">
        <v>-0.27344299999999999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17.399999999999999</v>
      </c>
      <c r="GJ34">
        <v>17.3</v>
      </c>
      <c r="GK34">
        <v>1.02783</v>
      </c>
      <c r="GL34">
        <v>2.5439500000000002</v>
      </c>
      <c r="GM34">
        <v>1.4489700000000001</v>
      </c>
      <c r="GN34">
        <v>2.3278799999999999</v>
      </c>
      <c r="GO34">
        <v>1.5466299999999999</v>
      </c>
      <c r="GP34">
        <v>2.3730500000000001</v>
      </c>
      <c r="GQ34">
        <v>23.0505</v>
      </c>
      <c r="GR34">
        <v>14.5961</v>
      </c>
      <c r="GS34">
        <v>18</v>
      </c>
      <c r="GT34">
        <v>599.61099999999999</v>
      </c>
      <c r="GU34">
        <v>405.19799999999998</v>
      </c>
      <c r="GV34">
        <v>16.244</v>
      </c>
      <c r="GW34">
        <v>17.1205</v>
      </c>
      <c r="GX34">
        <v>29.9999</v>
      </c>
      <c r="GY34">
        <v>17.138200000000001</v>
      </c>
      <c r="GZ34">
        <v>17.131799999999998</v>
      </c>
      <c r="HA34">
        <v>20.575299999999999</v>
      </c>
      <c r="HB34">
        <v>30</v>
      </c>
      <c r="HC34">
        <v>-30</v>
      </c>
      <c r="HD34">
        <v>16.180099999999999</v>
      </c>
      <c r="HE34">
        <v>401.86099999999999</v>
      </c>
      <c r="HF34">
        <v>0</v>
      </c>
      <c r="HG34">
        <v>101.604</v>
      </c>
      <c r="HH34">
        <v>95.949200000000005</v>
      </c>
    </row>
    <row r="35" spans="1:216" x14ac:dyDescent="0.2">
      <c r="A35">
        <v>17</v>
      </c>
      <c r="B35">
        <v>1689903453</v>
      </c>
      <c r="C35">
        <v>976</v>
      </c>
      <c r="D35" t="s">
        <v>388</v>
      </c>
      <c r="E35" t="s">
        <v>389</v>
      </c>
      <c r="F35" t="s">
        <v>348</v>
      </c>
      <c r="G35" t="s">
        <v>396</v>
      </c>
      <c r="H35" t="s">
        <v>349</v>
      </c>
      <c r="I35" t="s">
        <v>350</v>
      </c>
      <c r="J35" t="s">
        <v>351</v>
      </c>
      <c r="K35" t="s">
        <v>352</v>
      </c>
      <c r="L35">
        <v>1689903453</v>
      </c>
      <c r="M35">
        <f t="shared" si="0"/>
        <v>1.248743211519339E-3</v>
      </c>
      <c r="N35">
        <f t="shared" si="1"/>
        <v>1.2487432115193391</v>
      </c>
      <c r="O35">
        <f t="shared" si="2"/>
        <v>0.49742350199943314</v>
      </c>
      <c r="P35">
        <f t="shared" si="3"/>
        <v>400.11399999999998</v>
      </c>
      <c r="Q35">
        <f t="shared" si="4"/>
        <v>389.35666497534476</v>
      </c>
      <c r="R35">
        <f t="shared" si="5"/>
        <v>38.936281681065132</v>
      </c>
      <c r="S35">
        <f t="shared" si="6"/>
        <v>40.012032180119995</v>
      </c>
      <c r="T35">
        <f t="shared" si="7"/>
        <v>0.15090584991571671</v>
      </c>
      <c r="U35">
        <f t="shared" si="8"/>
        <v>2.9267249366840002</v>
      </c>
      <c r="V35">
        <f t="shared" si="9"/>
        <v>0.14671265352276247</v>
      </c>
      <c r="W35">
        <f t="shared" si="10"/>
        <v>9.2062445440289742E-2</v>
      </c>
      <c r="X35">
        <f t="shared" si="11"/>
        <v>4.9565567181909209</v>
      </c>
      <c r="Y35">
        <f t="shared" si="12"/>
        <v>16.492891386455238</v>
      </c>
      <c r="Z35">
        <f t="shared" si="13"/>
        <v>16.019600000000001</v>
      </c>
      <c r="AA35">
        <f t="shared" si="14"/>
        <v>1.8269849929142454</v>
      </c>
      <c r="AB35">
        <f t="shared" si="15"/>
        <v>51.477027518446228</v>
      </c>
      <c r="AC35">
        <f t="shared" si="16"/>
        <v>0.98780160701880004</v>
      </c>
      <c r="AD35">
        <f t="shared" si="17"/>
        <v>1.9189173397100916</v>
      </c>
      <c r="AE35">
        <f t="shared" si="18"/>
        <v>0.83918338589544539</v>
      </c>
      <c r="AF35">
        <f t="shared" si="19"/>
        <v>-55.069575628002852</v>
      </c>
      <c r="AG35">
        <f t="shared" si="20"/>
        <v>121.66847213987627</v>
      </c>
      <c r="AH35">
        <f t="shared" si="21"/>
        <v>8.0542831009576474</v>
      </c>
      <c r="AI35">
        <f t="shared" si="22"/>
        <v>79.609736331021992</v>
      </c>
      <c r="AJ35">
        <v>5</v>
      </c>
      <c r="AK35">
        <v>1</v>
      </c>
      <c r="AL35">
        <f t="shared" si="23"/>
        <v>1</v>
      </c>
      <c r="AM35">
        <f t="shared" si="24"/>
        <v>0</v>
      </c>
      <c r="AN35">
        <f t="shared" si="25"/>
        <v>54653.325587878164</v>
      </c>
      <c r="AO35">
        <f t="shared" si="26"/>
        <v>29.9605</v>
      </c>
      <c r="AP35">
        <f t="shared" si="27"/>
        <v>25.25742151201602</v>
      </c>
      <c r="AQ35">
        <f t="shared" si="28"/>
        <v>0.84302403204272358</v>
      </c>
      <c r="AR35">
        <f t="shared" si="29"/>
        <v>0.1654363818424566</v>
      </c>
      <c r="AS35">
        <v>1689903453</v>
      </c>
      <c r="AT35">
        <v>400.11399999999998</v>
      </c>
      <c r="AU35">
        <v>401.11099999999999</v>
      </c>
      <c r="AV35">
        <v>9.8778600000000001</v>
      </c>
      <c r="AW35">
        <v>8.6415299999999995</v>
      </c>
      <c r="AX35">
        <v>404.54500000000002</v>
      </c>
      <c r="AY35">
        <v>10.151300000000001</v>
      </c>
      <c r="AZ35">
        <v>600.03800000000001</v>
      </c>
      <c r="BA35">
        <v>99.901499999999999</v>
      </c>
      <c r="BB35">
        <v>0.10008</v>
      </c>
      <c r="BC35">
        <v>16.790700000000001</v>
      </c>
      <c r="BD35">
        <v>16.019600000000001</v>
      </c>
      <c r="BE35">
        <v>999.9</v>
      </c>
      <c r="BF35">
        <v>0</v>
      </c>
      <c r="BG35">
        <v>0</v>
      </c>
      <c r="BH35">
        <v>9993.75</v>
      </c>
      <c r="BI35">
        <v>0</v>
      </c>
      <c r="BJ35">
        <v>55.364600000000003</v>
      </c>
      <c r="BK35">
        <v>-0.99694799999999995</v>
      </c>
      <c r="BL35">
        <v>404.10599999999999</v>
      </c>
      <c r="BM35">
        <v>404.60700000000003</v>
      </c>
      <c r="BN35">
        <v>1.23634</v>
      </c>
      <c r="BO35">
        <v>401.11099999999999</v>
      </c>
      <c r="BP35">
        <v>8.6415299999999995</v>
      </c>
      <c r="BQ35">
        <v>0.98681399999999997</v>
      </c>
      <c r="BR35">
        <v>0.86330200000000001</v>
      </c>
      <c r="BS35">
        <v>6.7231300000000003</v>
      </c>
      <c r="BT35">
        <v>4.7930900000000003</v>
      </c>
      <c r="BU35">
        <v>29.9605</v>
      </c>
      <c r="BV35">
        <v>0.89927199999999996</v>
      </c>
      <c r="BW35">
        <v>0.100728</v>
      </c>
      <c r="BX35">
        <v>0</v>
      </c>
      <c r="BY35">
        <v>2.1594000000000002</v>
      </c>
      <c r="BZ35">
        <v>0</v>
      </c>
      <c r="CA35">
        <v>969.24800000000005</v>
      </c>
      <c r="CB35">
        <v>231.232</v>
      </c>
      <c r="CC35">
        <v>29.5</v>
      </c>
      <c r="CD35">
        <v>34.561999999999998</v>
      </c>
      <c r="CE35">
        <v>32.625</v>
      </c>
      <c r="CF35">
        <v>33.061999999999998</v>
      </c>
      <c r="CG35">
        <v>30.187000000000001</v>
      </c>
      <c r="CH35">
        <v>26.94</v>
      </c>
      <c r="CI35">
        <v>3.02</v>
      </c>
      <c r="CJ35">
        <v>0</v>
      </c>
      <c r="CK35">
        <v>1689903463.5999999</v>
      </c>
      <c r="CL35">
        <v>0</v>
      </c>
      <c r="CM35">
        <v>1689902351.0999999</v>
      </c>
      <c r="CN35" t="s">
        <v>353</v>
      </c>
      <c r="CO35">
        <v>1689902347.0999999</v>
      </c>
      <c r="CP35">
        <v>1689902351.0999999</v>
      </c>
      <c r="CQ35">
        <v>67</v>
      </c>
      <c r="CR35">
        <v>0</v>
      </c>
      <c r="CS35">
        <v>4.0000000000000001E-3</v>
      </c>
      <c r="CT35">
        <v>-4.431</v>
      </c>
      <c r="CU35">
        <v>-0.27300000000000002</v>
      </c>
      <c r="CV35">
        <v>414</v>
      </c>
      <c r="CW35">
        <v>9</v>
      </c>
      <c r="CX35">
        <v>0.2</v>
      </c>
      <c r="CY35">
        <v>0.05</v>
      </c>
      <c r="CZ35">
        <v>0.56827195825432497</v>
      </c>
      <c r="DA35">
        <v>0.17572538404258101</v>
      </c>
      <c r="DB35">
        <v>5.75287367411308E-2</v>
      </c>
      <c r="DC35">
        <v>1</v>
      </c>
      <c r="DD35">
        <v>401.13580952381</v>
      </c>
      <c r="DE35">
        <v>0.22519480519509999</v>
      </c>
      <c r="DF35">
        <v>6.15820158098234E-2</v>
      </c>
      <c r="DG35">
        <v>-1</v>
      </c>
      <c r="DH35">
        <v>30.010735</v>
      </c>
      <c r="DI35">
        <v>-0.101030702195997</v>
      </c>
      <c r="DJ35">
        <v>0.139441106833674</v>
      </c>
      <c r="DK35">
        <v>1</v>
      </c>
      <c r="DL35">
        <v>2</v>
      </c>
      <c r="DM35">
        <v>2</v>
      </c>
      <c r="DN35" t="s">
        <v>354</v>
      </c>
      <c r="DO35">
        <v>3.2444799999999998</v>
      </c>
      <c r="DP35">
        <v>2.84022</v>
      </c>
      <c r="DQ35">
        <v>9.8805799999999999E-2</v>
      </c>
      <c r="DR35">
        <v>9.7686899999999993E-2</v>
      </c>
      <c r="DS35">
        <v>6.5517000000000006E-2</v>
      </c>
      <c r="DT35">
        <v>5.7145399999999999E-2</v>
      </c>
      <c r="DU35">
        <v>26584</v>
      </c>
      <c r="DV35">
        <v>28024.799999999999</v>
      </c>
      <c r="DW35">
        <v>27579.5</v>
      </c>
      <c r="DX35">
        <v>29121.3</v>
      </c>
      <c r="DY35">
        <v>33991.9</v>
      </c>
      <c r="DZ35">
        <v>36556.199999999997</v>
      </c>
      <c r="EA35">
        <v>36888.199999999997</v>
      </c>
      <c r="EB35">
        <v>39463.199999999997</v>
      </c>
      <c r="EC35">
        <v>2.3536800000000002</v>
      </c>
      <c r="ED35">
        <v>1.8469500000000001</v>
      </c>
      <c r="EE35">
        <v>7.7456200000000003E-2</v>
      </c>
      <c r="EF35">
        <v>0</v>
      </c>
      <c r="EG35">
        <v>14.728300000000001</v>
      </c>
      <c r="EH35">
        <v>999.9</v>
      </c>
      <c r="EI35">
        <v>48.430999999999997</v>
      </c>
      <c r="EJ35">
        <v>20.553000000000001</v>
      </c>
      <c r="EK35">
        <v>11.7715</v>
      </c>
      <c r="EL35">
        <v>62.002400000000002</v>
      </c>
      <c r="EM35">
        <v>36.902999999999999</v>
      </c>
      <c r="EN35">
        <v>1</v>
      </c>
      <c r="EO35">
        <v>-0.77965700000000004</v>
      </c>
      <c r="EP35">
        <v>-0.46376600000000001</v>
      </c>
      <c r="EQ35">
        <v>19.973099999999999</v>
      </c>
      <c r="ER35">
        <v>5.2229799999999997</v>
      </c>
      <c r="ES35">
        <v>11.914099999999999</v>
      </c>
      <c r="ET35">
        <v>4.9555999999999996</v>
      </c>
      <c r="EU35">
        <v>3.2976700000000001</v>
      </c>
      <c r="EV35">
        <v>78.400000000000006</v>
      </c>
      <c r="EW35">
        <v>9999</v>
      </c>
      <c r="EX35">
        <v>5446.7</v>
      </c>
      <c r="EY35">
        <v>144.4</v>
      </c>
      <c r="EZ35">
        <v>1.85989</v>
      </c>
      <c r="FA35">
        <v>1.8589800000000001</v>
      </c>
      <c r="FB35">
        <v>1.86494</v>
      </c>
      <c r="FC35">
        <v>1.8690500000000001</v>
      </c>
      <c r="FD35">
        <v>1.8636600000000001</v>
      </c>
      <c r="FE35">
        <v>1.86371</v>
      </c>
      <c r="FF35">
        <v>1.86371</v>
      </c>
      <c r="FG35">
        <v>1.8635600000000001</v>
      </c>
      <c r="FH35">
        <v>0</v>
      </c>
      <c r="FI35">
        <v>0</v>
      </c>
      <c r="FJ35">
        <v>0</v>
      </c>
      <c r="FK35">
        <v>0</v>
      </c>
      <c r="FL35" t="s">
        <v>355</v>
      </c>
      <c r="FM35" t="s">
        <v>356</v>
      </c>
      <c r="FN35" t="s">
        <v>357</v>
      </c>
      <c r="FO35" t="s">
        <v>357</v>
      </c>
      <c r="FP35" t="s">
        <v>357</v>
      </c>
      <c r="FQ35" t="s">
        <v>357</v>
      </c>
      <c r="FR35">
        <v>0</v>
      </c>
      <c r="FS35">
        <v>100</v>
      </c>
      <c r="FT35">
        <v>100</v>
      </c>
      <c r="FU35">
        <v>-4.431</v>
      </c>
      <c r="FV35">
        <v>-0.27339999999999998</v>
      </c>
      <c r="FW35">
        <v>-4.4305999999999699</v>
      </c>
      <c r="FX35">
        <v>0</v>
      </c>
      <c r="FY35">
        <v>0</v>
      </c>
      <c r="FZ35">
        <v>0</v>
      </c>
      <c r="GA35">
        <v>-0.27344299999999999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18.399999999999999</v>
      </c>
      <c r="GJ35">
        <v>18.399999999999999</v>
      </c>
      <c r="GK35">
        <v>1.02661</v>
      </c>
      <c r="GL35">
        <v>2.5476100000000002</v>
      </c>
      <c r="GM35">
        <v>1.4489700000000001</v>
      </c>
      <c r="GN35">
        <v>2.3278799999999999</v>
      </c>
      <c r="GO35">
        <v>1.5466299999999999</v>
      </c>
      <c r="GP35">
        <v>2.34985</v>
      </c>
      <c r="GQ35">
        <v>23.0303</v>
      </c>
      <c r="GR35">
        <v>14.587300000000001</v>
      </c>
      <c r="GS35">
        <v>18</v>
      </c>
      <c r="GT35">
        <v>599.24</v>
      </c>
      <c r="GU35">
        <v>405.221</v>
      </c>
      <c r="GV35">
        <v>16.1356</v>
      </c>
      <c r="GW35">
        <v>17.0947</v>
      </c>
      <c r="GX35">
        <v>29.9999</v>
      </c>
      <c r="GY35">
        <v>17.106999999999999</v>
      </c>
      <c r="GZ35">
        <v>17.100999999999999</v>
      </c>
      <c r="HA35">
        <v>20.541799999999999</v>
      </c>
      <c r="HB35">
        <v>30</v>
      </c>
      <c r="HC35">
        <v>-30</v>
      </c>
      <c r="HD35">
        <v>16.1248</v>
      </c>
      <c r="HE35">
        <v>401.02300000000002</v>
      </c>
      <c r="HF35">
        <v>0</v>
      </c>
      <c r="HG35">
        <v>101.607</v>
      </c>
      <c r="HH35">
        <v>95.951800000000006</v>
      </c>
    </row>
    <row r="36" spans="1:216" x14ac:dyDescent="0.2">
      <c r="A36">
        <v>18</v>
      </c>
      <c r="B36">
        <v>1689903514</v>
      </c>
      <c r="C36">
        <v>1037</v>
      </c>
      <c r="D36" t="s">
        <v>390</v>
      </c>
      <c r="E36" t="s">
        <v>391</v>
      </c>
      <c r="F36" t="s">
        <v>348</v>
      </c>
      <c r="G36" t="s">
        <v>396</v>
      </c>
      <c r="H36" t="s">
        <v>349</v>
      </c>
      <c r="I36" t="s">
        <v>350</v>
      </c>
      <c r="J36" t="s">
        <v>351</v>
      </c>
      <c r="K36" t="s">
        <v>352</v>
      </c>
      <c r="L36">
        <v>1689903514</v>
      </c>
      <c r="M36">
        <f t="shared" si="0"/>
        <v>1.2259029580622381E-3</v>
      </c>
      <c r="N36">
        <f t="shared" si="1"/>
        <v>1.225902958062238</v>
      </c>
      <c r="O36">
        <f t="shared" si="2"/>
        <v>0.19662670719274242</v>
      </c>
      <c r="P36">
        <f t="shared" si="3"/>
        <v>399.99400000000003</v>
      </c>
      <c r="Q36">
        <f t="shared" si="4"/>
        <v>392.50047135327634</v>
      </c>
      <c r="R36">
        <f t="shared" si="5"/>
        <v>39.250390573240075</v>
      </c>
      <c r="S36">
        <f t="shared" si="6"/>
        <v>39.999749994750005</v>
      </c>
      <c r="T36">
        <f t="shared" si="7"/>
        <v>0.14922990069626529</v>
      </c>
      <c r="U36">
        <f t="shared" si="8"/>
        <v>2.925945855755316</v>
      </c>
      <c r="V36">
        <f t="shared" si="9"/>
        <v>0.14512690280458304</v>
      </c>
      <c r="W36">
        <f t="shared" si="10"/>
        <v>9.1063555996555523E-2</v>
      </c>
      <c r="X36">
        <f t="shared" si="11"/>
        <v>3.3020776064128259</v>
      </c>
      <c r="Y36">
        <f t="shared" si="12"/>
        <v>16.404053262228164</v>
      </c>
      <c r="Z36">
        <f t="shared" si="13"/>
        <v>15.943</v>
      </c>
      <c r="AA36">
        <f t="shared" si="14"/>
        <v>1.8180673371596574</v>
      </c>
      <c r="AB36">
        <f t="shared" si="15"/>
        <v>51.618382794323445</v>
      </c>
      <c r="AC36">
        <f t="shared" si="16"/>
        <v>0.9851886203250001</v>
      </c>
      <c r="AD36">
        <f t="shared" si="17"/>
        <v>1.908600322196345</v>
      </c>
      <c r="AE36">
        <f t="shared" si="18"/>
        <v>0.83287871683465731</v>
      </c>
      <c r="AF36">
        <f t="shared" si="19"/>
        <v>-54.062320450544703</v>
      </c>
      <c r="AG36">
        <f t="shared" si="20"/>
        <v>120.32681272169668</v>
      </c>
      <c r="AH36">
        <f t="shared" si="21"/>
        <v>7.9609202574527975</v>
      </c>
      <c r="AI36">
        <f t="shared" si="22"/>
        <v>77.527490135017601</v>
      </c>
      <c r="AJ36">
        <v>5</v>
      </c>
      <c r="AK36">
        <v>1</v>
      </c>
      <c r="AL36">
        <f t="shared" si="23"/>
        <v>1</v>
      </c>
      <c r="AM36">
        <f t="shared" si="24"/>
        <v>0</v>
      </c>
      <c r="AN36">
        <f t="shared" si="25"/>
        <v>54646.025741878104</v>
      </c>
      <c r="AO36">
        <f t="shared" si="26"/>
        <v>19.963999999999999</v>
      </c>
      <c r="AP36">
        <f t="shared" si="27"/>
        <v>16.829772024048097</v>
      </c>
      <c r="AQ36">
        <f t="shared" si="28"/>
        <v>0.84300601202404812</v>
      </c>
      <c r="AR36">
        <f t="shared" si="29"/>
        <v>0.16540160320641284</v>
      </c>
      <c r="AS36">
        <v>1689903514</v>
      </c>
      <c r="AT36">
        <v>399.99400000000003</v>
      </c>
      <c r="AU36">
        <v>400.68099999999998</v>
      </c>
      <c r="AV36">
        <v>9.8518000000000008</v>
      </c>
      <c r="AW36">
        <v>8.6379400000000004</v>
      </c>
      <c r="AX36">
        <v>404.42399999999998</v>
      </c>
      <c r="AY36">
        <v>10.1252</v>
      </c>
      <c r="AZ36">
        <v>599.98299999999995</v>
      </c>
      <c r="BA36">
        <v>99.900800000000004</v>
      </c>
      <c r="BB36">
        <v>0.100075</v>
      </c>
      <c r="BC36">
        <v>16.7058</v>
      </c>
      <c r="BD36">
        <v>15.943</v>
      </c>
      <c r="BE36">
        <v>999.9</v>
      </c>
      <c r="BF36">
        <v>0</v>
      </c>
      <c r="BG36">
        <v>0</v>
      </c>
      <c r="BH36">
        <v>9989.3799999999992</v>
      </c>
      <c r="BI36">
        <v>0</v>
      </c>
      <c r="BJ36">
        <v>53.293399999999998</v>
      </c>
      <c r="BK36">
        <v>-0.68728599999999995</v>
      </c>
      <c r="BL36">
        <v>403.97300000000001</v>
      </c>
      <c r="BM36">
        <v>404.17200000000003</v>
      </c>
      <c r="BN36">
        <v>1.2138500000000001</v>
      </c>
      <c r="BO36">
        <v>400.68099999999998</v>
      </c>
      <c r="BP36">
        <v>8.6379400000000004</v>
      </c>
      <c r="BQ36">
        <v>0.98420200000000002</v>
      </c>
      <c r="BR36">
        <v>0.86293699999999995</v>
      </c>
      <c r="BS36">
        <v>6.6845800000000004</v>
      </c>
      <c r="BT36">
        <v>4.7870400000000002</v>
      </c>
      <c r="BU36">
        <v>19.963999999999999</v>
      </c>
      <c r="BV36">
        <v>0.89968000000000004</v>
      </c>
      <c r="BW36">
        <v>0.10032000000000001</v>
      </c>
      <c r="BX36">
        <v>0</v>
      </c>
      <c r="BY36">
        <v>1.8305</v>
      </c>
      <c r="BZ36">
        <v>0</v>
      </c>
      <c r="CA36">
        <v>866.58199999999999</v>
      </c>
      <c r="CB36">
        <v>154.09700000000001</v>
      </c>
      <c r="CC36">
        <v>29.062000000000001</v>
      </c>
      <c r="CD36">
        <v>34.25</v>
      </c>
      <c r="CE36">
        <v>32.25</v>
      </c>
      <c r="CF36">
        <v>32.686999999999998</v>
      </c>
      <c r="CG36">
        <v>29.812000000000001</v>
      </c>
      <c r="CH36">
        <v>17.96</v>
      </c>
      <c r="CI36">
        <v>2</v>
      </c>
      <c r="CJ36">
        <v>0</v>
      </c>
      <c r="CK36">
        <v>1689903524.8</v>
      </c>
      <c r="CL36">
        <v>0</v>
      </c>
      <c r="CM36">
        <v>1689902351.0999999</v>
      </c>
      <c r="CN36" t="s">
        <v>353</v>
      </c>
      <c r="CO36">
        <v>1689902347.0999999</v>
      </c>
      <c r="CP36">
        <v>1689902351.0999999</v>
      </c>
      <c r="CQ36">
        <v>67</v>
      </c>
      <c r="CR36">
        <v>0</v>
      </c>
      <c r="CS36">
        <v>4.0000000000000001E-3</v>
      </c>
      <c r="CT36">
        <v>-4.431</v>
      </c>
      <c r="CU36">
        <v>-0.27300000000000002</v>
      </c>
      <c r="CV36">
        <v>414</v>
      </c>
      <c r="CW36">
        <v>9</v>
      </c>
      <c r="CX36">
        <v>0.2</v>
      </c>
      <c r="CY36">
        <v>0.05</v>
      </c>
      <c r="CZ36">
        <v>0.13524739195000099</v>
      </c>
      <c r="DA36">
        <v>7.3135198522814401E-2</v>
      </c>
      <c r="DB36">
        <v>3.3848361458888698E-2</v>
      </c>
      <c r="DC36">
        <v>1</v>
      </c>
      <c r="DD36">
        <v>400.66669999999999</v>
      </c>
      <c r="DE36">
        <v>-0.212210526316161</v>
      </c>
      <c r="DF36">
        <v>2.9112025006861102E-2</v>
      </c>
      <c r="DG36">
        <v>-1</v>
      </c>
      <c r="DH36">
        <v>20.026838095238102</v>
      </c>
      <c r="DI36">
        <v>-0.19603659175623001</v>
      </c>
      <c r="DJ36">
        <v>0.13350599585676001</v>
      </c>
      <c r="DK36">
        <v>1</v>
      </c>
      <c r="DL36">
        <v>2</v>
      </c>
      <c r="DM36">
        <v>2</v>
      </c>
      <c r="DN36" t="s">
        <v>354</v>
      </c>
      <c r="DO36">
        <v>3.24438</v>
      </c>
      <c r="DP36">
        <v>2.8401800000000001</v>
      </c>
      <c r="DQ36">
        <v>9.8790199999999995E-2</v>
      </c>
      <c r="DR36">
        <v>9.7614599999999996E-2</v>
      </c>
      <c r="DS36">
        <v>6.5393499999999993E-2</v>
      </c>
      <c r="DT36">
        <v>5.7131599999999998E-2</v>
      </c>
      <c r="DU36">
        <v>26585</v>
      </c>
      <c r="DV36">
        <v>28027.8</v>
      </c>
      <c r="DW36">
        <v>27580</v>
      </c>
      <c r="DX36">
        <v>29121.9</v>
      </c>
      <c r="DY36">
        <v>33997</v>
      </c>
      <c r="DZ36">
        <v>36557.599999999999</v>
      </c>
      <c r="EA36">
        <v>36888.800000000003</v>
      </c>
      <c r="EB36">
        <v>39464.199999999997</v>
      </c>
      <c r="EC36">
        <v>2.3538999999999999</v>
      </c>
      <c r="ED36">
        <v>1.8474299999999999</v>
      </c>
      <c r="EE36">
        <v>7.5131699999999996E-2</v>
      </c>
      <c r="EF36">
        <v>0</v>
      </c>
      <c r="EG36">
        <v>14.6904</v>
      </c>
      <c r="EH36">
        <v>999.9</v>
      </c>
      <c r="EI36">
        <v>48.456000000000003</v>
      </c>
      <c r="EJ36">
        <v>20.533000000000001</v>
      </c>
      <c r="EK36">
        <v>11.7623</v>
      </c>
      <c r="EL36">
        <v>61.962400000000002</v>
      </c>
      <c r="EM36">
        <v>37.019199999999998</v>
      </c>
      <c r="EN36">
        <v>1</v>
      </c>
      <c r="EO36">
        <v>-0.78173000000000004</v>
      </c>
      <c r="EP36">
        <v>-0.80425899999999995</v>
      </c>
      <c r="EQ36">
        <v>19.964400000000001</v>
      </c>
      <c r="ER36">
        <v>5.2232799999999999</v>
      </c>
      <c r="ES36">
        <v>11.914099999999999</v>
      </c>
      <c r="ET36">
        <v>4.9555999999999996</v>
      </c>
      <c r="EU36">
        <v>3.2976299999999998</v>
      </c>
      <c r="EV36">
        <v>78.400000000000006</v>
      </c>
      <c r="EW36">
        <v>9999</v>
      </c>
      <c r="EX36">
        <v>5448.2</v>
      </c>
      <c r="EY36">
        <v>144.4</v>
      </c>
      <c r="EZ36">
        <v>1.85989</v>
      </c>
      <c r="FA36">
        <v>1.8589800000000001</v>
      </c>
      <c r="FB36">
        <v>1.86493</v>
      </c>
      <c r="FC36">
        <v>1.8690500000000001</v>
      </c>
      <c r="FD36">
        <v>1.86361</v>
      </c>
      <c r="FE36">
        <v>1.86374</v>
      </c>
      <c r="FF36">
        <v>1.86371</v>
      </c>
      <c r="FG36">
        <v>1.86354</v>
      </c>
      <c r="FH36">
        <v>0</v>
      </c>
      <c r="FI36">
        <v>0</v>
      </c>
      <c r="FJ36">
        <v>0</v>
      </c>
      <c r="FK36">
        <v>0</v>
      </c>
      <c r="FL36" t="s">
        <v>355</v>
      </c>
      <c r="FM36" t="s">
        <v>356</v>
      </c>
      <c r="FN36" t="s">
        <v>357</v>
      </c>
      <c r="FO36" t="s">
        <v>357</v>
      </c>
      <c r="FP36" t="s">
        <v>357</v>
      </c>
      <c r="FQ36" t="s">
        <v>357</v>
      </c>
      <c r="FR36">
        <v>0</v>
      </c>
      <c r="FS36">
        <v>100</v>
      </c>
      <c r="FT36">
        <v>100</v>
      </c>
      <c r="FU36">
        <v>-4.43</v>
      </c>
      <c r="FV36">
        <v>-0.27339999999999998</v>
      </c>
      <c r="FW36">
        <v>-4.4305999999999699</v>
      </c>
      <c r="FX36">
        <v>0</v>
      </c>
      <c r="FY36">
        <v>0</v>
      </c>
      <c r="FZ36">
        <v>0</v>
      </c>
      <c r="GA36">
        <v>-0.27344299999999999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19.399999999999999</v>
      </c>
      <c r="GJ36">
        <v>19.399999999999999</v>
      </c>
      <c r="GK36">
        <v>1.02539</v>
      </c>
      <c r="GL36">
        <v>2.5439500000000002</v>
      </c>
      <c r="GM36">
        <v>1.4477500000000001</v>
      </c>
      <c r="GN36">
        <v>2.32666</v>
      </c>
      <c r="GO36">
        <v>1.5466299999999999</v>
      </c>
      <c r="GP36">
        <v>2.4108900000000002</v>
      </c>
      <c r="GQ36">
        <v>23.0303</v>
      </c>
      <c r="GR36">
        <v>14.587300000000001</v>
      </c>
      <c r="GS36">
        <v>18</v>
      </c>
      <c r="GT36">
        <v>599.01</v>
      </c>
      <c r="GU36">
        <v>405.21899999999999</v>
      </c>
      <c r="GV36">
        <v>16.253</v>
      </c>
      <c r="GW36">
        <v>17.068999999999999</v>
      </c>
      <c r="GX36">
        <v>29.9999</v>
      </c>
      <c r="GY36">
        <v>17.076799999999999</v>
      </c>
      <c r="GZ36">
        <v>17.069199999999999</v>
      </c>
      <c r="HA36">
        <v>20.528199999999998</v>
      </c>
      <c r="HB36">
        <v>30</v>
      </c>
      <c r="HC36">
        <v>-30</v>
      </c>
      <c r="HD36">
        <v>16.2974</v>
      </c>
      <c r="HE36">
        <v>400.65600000000001</v>
      </c>
      <c r="HF36">
        <v>0</v>
      </c>
      <c r="HG36">
        <v>101.60899999999999</v>
      </c>
      <c r="HH36">
        <v>95.9542</v>
      </c>
    </row>
    <row r="37" spans="1:216" x14ac:dyDescent="0.2">
      <c r="A37">
        <v>19</v>
      </c>
      <c r="B37">
        <v>1689903575</v>
      </c>
      <c r="C37">
        <v>1098</v>
      </c>
      <c r="D37" t="s">
        <v>392</v>
      </c>
      <c r="E37" t="s">
        <v>393</v>
      </c>
      <c r="F37" t="s">
        <v>348</v>
      </c>
      <c r="G37" t="s">
        <v>396</v>
      </c>
      <c r="H37" t="s">
        <v>349</v>
      </c>
      <c r="I37" t="s">
        <v>350</v>
      </c>
      <c r="J37" t="s">
        <v>351</v>
      </c>
      <c r="K37" t="s">
        <v>352</v>
      </c>
      <c r="L37">
        <v>1689903575</v>
      </c>
      <c r="M37">
        <f t="shared" si="0"/>
        <v>1.2194456520348276E-3</v>
      </c>
      <c r="N37">
        <f t="shared" si="1"/>
        <v>1.2194456520348276</v>
      </c>
      <c r="O37">
        <f t="shared" si="2"/>
        <v>-0.72186952145522243</v>
      </c>
      <c r="P37">
        <f t="shared" si="3"/>
        <v>400.07100000000003</v>
      </c>
      <c r="Q37">
        <f t="shared" si="4"/>
        <v>402.66583007398731</v>
      </c>
      <c r="R37">
        <f t="shared" si="5"/>
        <v>40.266213360166724</v>
      </c>
      <c r="S37">
        <f t="shared" si="6"/>
        <v>40.006732734822009</v>
      </c>
      <c r="T37">
        <f t="shared" si="7"/>
        <v>0.14673299114498947</v>
      </c>
      <c r="U37">
        <f t="shared" si="8"/>
        <v>2.9205280627480628</v>
      </c>
      <c r="V37">
        <f t="shared" si="9"/>
        <v>0.14275703329627057</v>
      </c>
      <c r="W37">
        <f t="shared" si="10"/>
        <v>8.9571396294597289E-2</v>
      </c>
      <c r="X37">
        <f t="shared" si="11"/>
        <v>0</v>
      </c>
      <c r="Y37">
        <f t="shared" si="12"/>
        <v>16.439471833466708</v>
      </c>
      <c r="Z37">
        <f t="shared" si="13"/>
        <v>16.014299999999999</v>
      </c>
      <c r="AA37">
        <f t="shared" si="14"/>
        <v>1.8263667404250341</v>
      </c>
      <c r="AB37">
        <f t="shared" si="15"/>
        <v>51.388703499867169</v>
      </c>
      <c r="AC37">
        <f t="shared" si="16"/>
        <v>0.98416796525514005</v>
      </c>
      <c r="AD37">
        <f t="shared" si="17"/>
        <v>1.9151445711365025</v>
      </c>
      <c r="AE37">
        <f t="shared" si="18"/>
        <v>0.84219877516989405</v>
      </c>
      <c r="AF37">
        <f t="shared" si="19"/>
        <v>-53.777553254735899</v>
      </c>
      <c r="AG37">
        <f t="shared" si="20"/>
        <v>117.36435474812836</v>
      </c>
      <c r="AH37">
        <f t="shared" si="21"/>
        <v>7.7843761391294786</v>
      </c>
      <c r="AI37">
        <f t="shared" si="22"/>
        <v>71.371177632521949</v>
      </c>
      <c r="AJ37">
        <v>5</v>
      </c>
      <c r="AK37">
        <v>1</v>
      </c>
      <c r="AL37">
        <f t="shared" si="23"/>
        <v>1</v>
      </c>
      <c r="AM37">
        <f t="shared" si="24"/>
        <v>0</v>
      </c>
      <c r="AN37">
        <f t="shared" si="25"/>
        <v>54473.920571801631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1689903575</v>
      </c>
      <c r="AT37">
        <v>400.07100000000003</v>
      </c>
      <c r="AU37">
        <v>399.83699999999999</v>
      </c>
      <c r="AV37">
        <v>9.8417700000000004</v>
      </c>
      <c r="AW37">
        <v>8.6343499999999995</v>
      </c>
      <c r="AX37">
        <v>404.50200000000001</v>
      </c>
      <c r="AY37">
        <v>10.1152</v>
      </c>
      <c r="AZ37">
        <v>600.01199999999994</v>
      </c>
      <c r="BA37">
        <v>99.898700000000005</v>
      </c>
      <c r="BB37">
        <v>0.100382</v>
      </c>
      <c r="BC37">
        <v>16.759699999999999</v>
      </c>
      <c r="BD37">
        <v>16.014299999999999</v>
      </c>
      <c r="BE37">
        <v>999.9</v>
      </c>
      <c r="BF37">
        <v>0</v>
      </c>
      <c r="BG37">
        <v>0</v>
      </c>
      <c r="BH37">
        <v>9958.75</v>
      </c>
      <c r="BI37">
        <v>0</v>
      </c>
      <c r="BJ37">
        <v>50.164400000000001</v>
      </c>
      <c r="BK37">
        <v>0.23431399999999999</v>
      </c>
      <c r="BL37">
        <v>404.048</v>
      </c>
      <c r="BM37">
        <v>403.31900000000002</v>
      </c>
      <c r="BN37">
        <v>1.2074199999999999</v>
      </c>
      <c r="BO37">
        <v>399.83699999999999</v>
      </c>
      <c r="BP37">
        <v>8.6343499999999995</v>
      </c>
      <c r="BQ37">
        <v>0.98318000000000005</v>
      </c>
      <c r="BR37">
        <v>0.86256100000000002</v>
      </c>
      <c r="BS37">
        <v>6.6694800000000001</v>
      </c>
      <c r="BT37">
        <v>4.7807899999999997</v>
      </c>
      <c r="BU37">
        <v>0</v>
      </c>
      <c r="BV37">
        <v>0</v>
      </c>
      <c r="BW37">
        <v>0</v>
      </c>
      <c r="BX37">
        <v>0</v>
      </c>
      <c r="BY37">
        <v>3.26</v>
      </c>
      <c r="BZ37">
        <v>0</v>
      </c>
      <c r="CA37">
        <v>675.71</v>
      </c>
      <c r="CB37">
        <v>5.78</v>
      </c>
      <c r="CC37">
        <v>28.687000000000001</v>
      </c>
      <c r="CD37">
        <v>33.875</v>
      </c>
      <c r="CE37">
        <v>31.875</v>
      </c>
      <c r="CF37">
        <v>32.436999999999998</v>
      </c>
      <c r="CG37">
        <v>29.5</v>
      </c>
      <c r="CH37">
        <v>0</v>
      </c>
      <c r="CI37">
        <v>0</v>
      </c>
      <c r="CJ37">
        <v>0</v>
      </c>
      <c r="CK37">
        <v>1689903585.5</v>
      </c>
      <c r="CL37">
        <v>0</v>
      </c>
      <c r="CM37">
        <v>1689902351.0999999</v>
      </c>
      <c r="CN37" t="s">
        <v>353</v>
      </c>
      <c r="CO37">
        <v>1689902347.0999999</v>
      </c>
      <c r="CP37">
        <v>1689902351.0999999</v>
      </c>
      <c r="CQ37">
        <v>67</v>
      </c>
      <c r="CR37">
        <v>0</v>
      </c>
      <c r="CS37">
        <v>4.0000000000000001E-3</v>
      </c>
      <c r="CT37">
        <v>-4.431</v>
      </c>
      <c r="CU37">
        <v>-0.27300000000000002</v>
      </c>
      <c r="CV37">
        <v>414</v>
      </c>
      <c r="CW37">
        <v>9</v>
      </c>
      <c r="CX37">
        <v>0.2</v>
      </c>
      <c r="CY37">
        <v>0.05</v>
      </c>
      <c r="CZ37">
        <v>-0.62629977437673701</v>
      </c>
      <c r="DA37">
        <v>-0.75855714430224497</v>
      </c>
      <c r="DB37">
        <v>9.1541553867234601E-2</v>
      </c>
      <c r="DC37">
        <v>1</v>
      </c>
      <c r="DD37">
        <v>399.95747619047597</v>
      </c>
      <c r="DE37">
        <v>-0.69506493506439004</v>
      </c>
      <c r="DF37">
        <v>7.6771534312702894E-2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354</v>
      </c>
      <c r="DO37">
        <v>3.2444700000000002</v>
      </c>
      <c r="DP37">
        <v>2.8402099999999999</v>
      </c>
      <c r="DQ37">
        <v>9.8810099999999998E-2</v>
      </c>
      <c r="DR37">
        <v>9.74637E-2</v>
      </c>
      <c r="DS37">
        <v>6.5347799999999998E-2</v>
      </c>
      <c r="DT37">
        <v>5.7116599999999997E-2</v>
      </c>
      <c r="DU37">
        <v>26586.1</v>
      </c>
      <c r="DV37">
        <v>28033.9</v>
      </c>
      <c r="DW37">
        <v>27581.7</v>
      </c>
      <c r="DX37">
        <v>29123.200000000001</v>
      </c>
      <c r="DY37">
        <v>34000.800000000003</v>
      </c>
      <c r="DZ37">
        <v>36560.1</v>
      </c>
      <c r="EA37">
        <v>36891.199999999997</v>
      </c>
      <c r="EB37">
        <v>39466.199999999997</v>
      </c>
      <c r="EC37">
        <v>2.3544999999999998</v>
      </c>
      <c r="ED37">
        <v>1.8486499999999999</v>
      </c>
      <c r="EE37">
        <v>7.7180600000000002E-2</v>
      </c>
      <c r="EF37">
        <v>0</v>
      </c>
      <c r="EG37">
        <v>14.7277</v>
      </c>
      <c r="EH37">
        <v>999.9</v>
      </c>
      <c r="EI37">
        <v>48.456000000000003</v>
      </c>
      <c r="EJ37">
        <v>20.523</v>
      </c>
      <c r="EK37">
        <v>11.7552</v>
      </c>
      <c r="EL37">
        <v>62.042400000000001</v>
      </c>
      <c r="EM37">
        <v>36.991199999999999</v>
      </c>
      <c r="EN37">
        <v>1</v>
      </c>
      <c r="EO37">
        <v>-0.78352100000000002</v>
      </c>
      <c r="EP37">
        <v>-0.46390500000000001</v>
      </c>
      <c r="EQ37">
        <v>19.972899999999999</v>
      </c>
      <c r="ER37">
        <v>5.2229799999999997</v>
      </c>
      <c r="ES37">
        <v>11.914099999999999</v>
      </c>
      <c r="ET37">
        <v>4.9557500000000001</v>
      </c>
      <c r="EU37">
        <v>3.2976999999999999</v>
      </c>
      <c r="EV37">
        <v>78.5</v>
      </c>
      <c r="EW37">
        <v>9999</v>
      </c>
      <c r="EX37">
        <v>5449.4</v>
      </c>
      <c r="EY37">
        <v>144.4</v>
      </c>
      <c r="EZ37">
        <v>1.85989</v>
      </c>
      <c r="FA37">
        <v>1.8589800000000001</v>
      </c>
      <c r="FB37">
        <v>1.86493</v>
      </c>
      <c r="FC37">
        <v>1.8690500000000001</v>
      </c>
      <c r="FD37">
        <v>1.86358</v>
      </c>
      <c r="FE37">
        <v>1.86374</v>
      </c>
      <c r="FF37">
        <v>1.86371</v>
      </c>
      <c r="FG37">
        <v>1.86355</v>
      </c>
      <c r="FH37">
        <v>0</v>
      </c>
      <c r="FI37">
        <v>0</v>
      </c>
      <c r="FJ37">
        <v>0</v>
      </c>
      <c r="FK37">
        <v>0</v>
      </c>
      <c r="FL37" t="s">
        <v>355</v>
      </c>
      <c r="FM37" t="s">
        <v>356</v>
      </c>
      <c r="FN37" t="s">
        <v>357</v>
      </c>
      <c r="FO37" t="s">
        <v>357</v>
      </c>
      <c r="FP37" t="s">
        <v>357</v>
      </c>
      <c r="FQ37" t="s">
        <v>357</v>
      </c>
      <c r="FR37">
        <v>0</v>
      </c>
      <c r="FS37">
        <v>100</v>
      </c>
      <c r="FT37">
        <v>100</v>
      </c>
      <c r="FU37">
        <v>-4.431</v>
      </c>
      <c r="FV37">
        <v>-0.27339999999999998</v>
      </c>
      <c r="FW37">
        <v>-4.4305999999999699</v>
      </c>
      <c r="FX37">
        <v>0</v>
      </c>
      <c r="FY37">
        <v>0</v>
      </c>
      <c r="FZ37">
        <v>0</v>
      </c>
      <c r="GA37">
        <v>-0.27344299999999999</v>
      </c>
      <c r="GB37">
        <v>0</v>
      </c>
      <c r="GC37">
        <v>0</v>
      </c>
      <c r="GD37">
        <v>0</v>
      </c>
      <c r="GE37">
        <v>-1</v>
      </c>
      <c r="GF37">
        <v>-1</v>
      </c>
      <c r="GG37">
        <v>-1</v>
      </c>
      <c r="GH37">
        <v>-1</v>
      </c>
      <c r="GI37">
        <v>20.5</v>
      </c>
      <c r="GJ37">
        <v>20.399999999999999</v>
      </c>
      <c r="GK37">
        <v>1.02417</v>
      </c>
      <c r="GL37">
        <v>2.5463900000000002</v>
      </c>
      <c r="GM37">
        <v>1.4489700000000001</v>
      </c>
      <c r="GN37">
        <v>2.3168899999999999</v>
      </c>
      <c r="GO37">
        <v>1.5466299999999999</v>
      </c>
      <c r="GP37">
        <v>2.3864700000000001</v>
      </c>
      <c r="GQ37">
        <v>23.010100000000001</v>
      </c>
      <c r="GR37">
        <v>14.569800000000001</v>
      </c>
      <c r="GS37">
        <v>18</v>
      </c>
      <c r="GT37">
        <v>599.02200000000005</v>
      </c>
      <c r="GU37">
        <v>405.68200000000002</v>
      </c>
      <c r="GV37">
        <v>16.218599999999999</v>
      </c>
      <c r="GW37">
        <v>17.039400000000001</v>
      </c>
      <c r="GX37">
        <v>29.9999</v>
      </c>
      <c r="GY37">
        <v>17.046399999999998</v>
      </c>
      <c r="GZ37">
        <v>17.038900000000002</v>
      </c>
      <c r="HA37">
        <v>20.500599999999999</v>
      </c>
      <c r="HB37">
        <v>30</v>
      </c>
      <c r="HC37">
        <v>-30</v>
      </c>
      <c r="HD37">
        <v>16.2119</v>
      </c>
      <c r="HE37">
        <v>399.82100000000003</v>
      </c>
      <c r="HF37">
        <v>0</v>
      </c>
      <c r="HG37">
        <v>101.61499999999999</v>
      </c>
      <c r="HH37">
        <v>95.9589</v>
      </c>
    </row>
    <row r="38" spans="1:216" x14ac:dyDescent="0.2">
      <c r="A38">
        <v>20</v>
      </c>
      <c r="B38">
        <v>1689903639</v>
      </c>
      <c r="C38">
        <v>1162</v>
      </c>
      <c r="D38" t="s">
        <v>394</v>
      </c>
      <c r="E38" t="s">
        <v>395</v>
      </c>
      <c r="F38" t="s">
        <v>348</v>
      </c>
      <c r="G38" t="s">
        <v>396</v>
      </c>
      <c r="H38" t="s">
        <v>349</v>
      </c>
      <c r="I38" t="s">
        <v>350</v>
      </c>
      <c r="J38" t="s">
        <v>351</v>
      </c>
      <c r="K38" t="s">
        <v>352</v>
      </c>
      <c r="L38">
        <v>1689903639</v>
      </c>
      <c r="M38">
        <f t="shared" si="0"/>
        <v>1.2629917033745827E-3</v>
      </c>
      <c r="N38">
        <f t="shared" si="1"/>
        <v>1.2629917033745828</v>
      </c>
      <c r="O38">
        <f t="shared" si="2"/>
        <v>9.0510174419299005</v>
      </c>
      <c r="P38">
        <f t="shared" si="3"/>
        <v>399.19</v>
      </c>
      <c r="Q38">
        <f t="shared" si="4"/>
        <v>293.94239380296085</v>
      </c>
      <c r="R38">
        <f t="shared" si="5"/>
        <v>29.393304408329879</v>
      </c>
      <c r="S38">
        <f t="shared" si="6"/>
        <v>39.917730256448003</v>
      </c>
      <c r="T38">
        <f t="shared" si="7"/>
        <v>0.14770568914150969</v>
      </c>
      <c r="U38">
        <f t="shared" si="8"/>
        <v>2.9274125164056448</v>
      </c>
      <c r="V38">
        <f t="shared" si="9"/>
        <v>0.14368681753683696</v>
      </c>
      <c r="W38">
        <f t="shared" si="10"/>
        <v>9.0156232679746109E-2</v>
      </c>
      <c r="X38">
        <f t="shared" si="11"/>
        <v>297.68705699999998</v>
      </c>
      <c r="Y38">
        <f t="shared" si="12"/>
        <v>17.55078943268942</v>
      </c>
      <c r="Z38">
        <f t="shared" si="13"/>
        <v>16.258900000000001</v>
      </c>
      <c r="AA38">
        <f t="shared" si="14"/>
        <v>1.8550918616039505</v>
      </c>
      <c r="AB38">
        <f t="shared" si="15"/>
        <v>53.792958995468886</v>
      </c>
      <c r="AC38">
        <f t="shared" si="16"/>
        <v>0.98862855270271999</v>
      </c>
      <c r="AD38">
        <f t="shared" si="17"/>
        <v>1.8378400652509086</v>
      </c>
      <c r="AE38">
        <f t="shared" si="18"/>
        <v>0.86646330890123047</v>
      </c>
      <c r="AF38">
        <f t="shared" si="19"/>
        <v>-55.697934118819099</v>
      </c>
      <c r="AG38">
        <f t="shared" si="20"/>
        <v>-23.121020215123497</v>
      </c>
      <c r="AH38">
        <f t="shared" si="21"/>
        <v>-1.5267380148036647</v>
      </c>
      <c r="AI38">
        <f t="shared" si="22"/>
        <v>217.34136465125374</v>
      </c>
      <c r="AJ38">
        <v>6</v>
      </c>
      <c r="AK38">
        <v>1</v>
      </c>
      <c r="AL38">
        <f t="shared" si="23"/>
        <v>1</v>
      </c>
      <c r="AM38">
        <f t="shared" si="24"/>
        <v>0</v>
      </c>
      <c r="AN38">
        <f t="shared" si="25"/>
        <v>54802.059216122405</v>
      </c>
      <c r="AO38">
        <f t="shared" si="26"/>
        <v>1799.91</v>
      </c>
      <c r="AP38">
        <f t="shared" si="27"/>
        <v>1517.3241</v>
      </c>
      <c r="AQ38">
        <f t="shared" si="28"/>
        <v>0.84299998333249992</v>
      </c>
      <c r="AR38">
        <f t="shared" si="29"/>
        <v>0.16538996783172491</v>
      </c>
      <c r="AS38">
        <v>1689903639</v>
      </c>
      <c r="AT38">
        <v>399.19</v>
      </c>
      <c r="AU38">
        <v>408.745</v>
      </c>
      <c r="AV38">
        <v>9.8865999999999996</v>
      </c>
      <c r="AW38">
        <v>8.63612</v>
      </c>
      <c r="AX38">
        <v>403.62</v>
      </c>
      <c r="AY38">
        <v>10.16</v>
      </c>
      <c r="AZ38">
        <v>600.01199999999994</v>
      </c>
      <c r="BA38">
        <v>99.897000000000006</v>
      </c>
      <c r="BB38">
        <v>9.9819199999999997E-2</v>
      </c>
      <c r="BC38">
        <v>16.112400000000001</v>
      </c>
      <c r="BD38">
        <v>16.258900000000001</v>
      </c>
      <c r="BE38">
        <v>999.9</v>
      </c>
      <c r="BF38">
        <v>0</v>
      </c>
      <c r="BG38">
        <v>0</v>
      </c>
      <c r="BH38">
        <v>9998.1200000000008</v>
      </c>
      <c r="BI38">
        <v>0</v>
      </c>
      <c r="BJ38">
        <v>49.5764</v>
      </c>
      <c r="BK38">
        <v>-9.5553299999999997</v>
      </c>
      <c r="BL38">
        <v>403.17599999999999</v>
      </c>
      <c r="BM38">
        <v>412.30599999999998</v>
      </c>
      <c r="BN38">
        <v>1.25048</v>
      </c>
      <c r="BO38">
        <v>408.745</v>
      </c>
      <c r="BP38">
        <v>8.63612</v>
      </c>
      <c r="BQ38">
        <v>0.98764099999999999</v>
      </c>
      <c r="BR38">
        <v>0.86272199999999999</v>
      </c>
      <c r="BS38">
        <v>6.7353300000000003</v>
      </c>
      <c r="BT38">
        <v>4.7834700000000003</v>
      </c>
      <c r="BU38">
        <v>1799.91</v>
      </c>
      <c r="BV38">
        <v>0.89999799999999996</v>
      </c>
      <c r="BW38">
        <v>0.10000199999999999</v>
      </c>
      <c r="BX38">
        <v>0</v>
      </c>
      <c r="BY38">
        <v>2.2831999999999999</v>
      </c>
      <c r="BZ38">
        <v>0</v>
      </c>
      <c r="CA38">
        <v>15486.4</v>
      </c>
      <c r="CB38">
        <v>13894.2</v>
      </c>
      <c r="CC38">
        <v>29.875</v>
      </c>
      <c r="CD38">
        <v>33.625</v>
      </c>
      <c r="CE38">
        <v>31.75</v>
      </c>
      <c r="CF38">
        <v>32.25</v>
      </c>
      <c r="CG38">
        <v>29.875</v>
      </c>
      <c r="CH38">
        <v>1619.92</v>
      </c>
      <c r="CI38">
        <v>179.99</v>
      </c>
      <c r="CJ38">
        <v>0</v>
      </c>
      <c r="CK38">
        <v>1689903649.7</v>
      </c>
      <c r="CL38">
        <v>0</v>
      </c>
      <c r="CM38">
        <v>1689902351.0999999</v>
      </c>
      <c r="CN38" t="s">
        <v>353</v>
      </c>
      <c r="CO38">
        <v>1689902347.0999999</v>
      </c>
      <c r="CP38">
        <v>1689902351.0999999</v>
      </c>
      <c r="CQ38">
        <v>67</v>
      </c>
      <c r="CR38">
        <v>0</v>
      </c>
      <c r="CS38">
        <v>4.0000000000000001E-3</v>
      </c>
      <c r="CT38">
        <v>-4.431</v>
      </c>
      <c r="CU38">
        <v>-0.27300000000000002</v>
      </c>
      <c r="CV38">
        <v>414</v>
      </c>
      <c r="CW38">
        <v>9</v>
      </c>
      <c r="CX38">
        <v>0.2</v>
      </c>
      <c r="CY38">
        <v>0.05</v>
      </c>
      <c r="CZ38">
        <v>8.7829432326419798</v>
      </c>
      <c r="DA38">
        <v>1.7360049536545299</v>
      </c>
      <c r="DB38">
        <v>0.18081519919421499</v>
      </c>
      <c r="DC38">
        <v>1</v>
      </c>
      <c r="DD38">
        <v>408.20170000000002</v>
      </c>
      <c r="DE38">
        <v>3.8106766917292698</v>
      </c>
      <c r="DF38">
        <v>0.36908455670753898</v>
      </c>
      <c r="DG38">
        <v>-1</v>
      </c>
      <c r="DH38">
        <v>1800.002</v>
      </c>
      <c r="DI38">
        <v>-0.33811165347443201</v>
      </c>
      <c r="DJ38">
        <v>0.10092571525633</v>
      </c>
      <c r="DK38">
        <v>1</v>
      </c>
      <c r="DL38">
        <v>2</v>
      </c>
      <c r="DM38">
        <v>2</v>
      </c>
      <c r="DN38" t="s">
        <v>354</v>
      </c>
      <c r="DO38">
        <v>3.2444799999999998</v>
      </c>
      <c r="DP38">
        <v>2.8399899999999998</v>
      </c>
      <c r="DQ38">
        <v>9.8653299999999999E-2</v>
      </c>
      <c r="DR38">
        <v>9.9112500000000006E-2</v>
      </c>
      <c r="DS38">
        <v>6.5572500000000006E-2</v>
      </c>
      <c r="DT38">
        <v>5.7129300000000001E-2</v>
      </c>
      <c r="DU38">
        <v>26593.1</v>
      </c>
      <c r="DV38">
        <v>27985.1</v>
      </c>
      <c r="DW38">
        <v>27584.1</v>
      </c>
      <c r="DX38">
        <v>29125.599999999999</v>
      </c>
      <c r="DY38">
        <v>33995.4</v>
      </c>
      <c r="DZ38">
        <v>36562.400000000001</v>
      </c>
      <c r="EA38">
        <v>36894.300000000003</v>
      </c>
      <c r="EB38">
        <v>39469.300000000003</v>
      </c>
      <c r="EC38">
        <v>2.3540700000000001</v>
      </c>
      <c r="ED38">
        <v>1.8486800000000001</v>
      </c>
      <c r="EE38">
        <v>0.103071</v>
      </c>
      <c r="EF38">
        <v>0</v>
      </c>
      <c r="EG38">
        <v>14.540699999999999</v>
      </c>
      <c r="EH38">
        <v>999.9</v>
      </c>
      <c r="EI38">
        <v>48.473999999999997</v>
      </c>
      <c r="EJ38">
        <v>20.533000000000001</v>
      </c>
      <c r="EK38">
        <v>11.7676</v>
      </c>
      <c r="EL38">
        <v>62.872399999999999</v>
      </c>
      <c r="EM38">
        <v>37.019199999999998</v>
      </c>
      <c r="EN38">
        <v>1</v>
      </c>
      <c r="EO38">
        <v>-0.80896299999999999</v>
      </c>
      <c r="EP38">
        <v>9.2810500000000005</v>
      </c>
      <c r="EQ38">
        <v>18.683</v>
      </c>
      <c r="ER38">
        <v>5.2232799999999999</v>
      </c>
      <c r="ES38">
        <v>11.9201</v>
      </c>
      <c r="ET38">
        <v>4.9558999999999997</v>
      </c>
      <c r="EU38">
        <v>3.2977799999999999</v>
      </c>
      <c r="EV38">
        <v>78.5</v>
      </c>
      <c r="EW38">
        <v>9999</v>
      </c>
      <c r="EX38">
        <v>5450.9</v>
      </c>
      <c r="EY38">
        <v>144.4</v>
      </c>
      <c r="EZ38">
        <v>1.85971</v>
      </c>
      <c r="FA38">
        <v>1.8588</v>
      </c>
      <c r="FB38">
        <v>1.86477</v>
      </c>
      <c r="FC38">
        <v>1.8687800000000001</v>
      </c>
      <c r="FD38">
        <v>1.8633999999999999</v>
      </c>
      <c r="FE38">
        <v>1.8635600000000001</v>
      </c>
      <c r="FF38">
        <v>1.8635600000000001</v>
      </c>
      <c r="FG38">
        <v>1.86327</v>
      </c>
      <c r="FH38">
        <v>0</v>
      </c>
      <c r="FI38">
        <v>0</v>
      </c>
      <c r="FJ38">
        <v>0</v>
      </c>
      <c r="FK38">
        <v>0</v>
      </c>
      <c r="FL38" t="s">
        <v>355</v>
      </c>
      <c r="FM38" t="s">
        <v>356</v>
      </c>
      <c r="FN38" t="s">
        <v>357</v>
      </c>
      <c r="FO38" t="s">
        <v>357</v>
      </c>
      <c r="FP38" t="s">
        <v>357</v>
      </c>
      <c r="FQ38" t="s">
        <v>357</v>
      </c>
      <c r="FR38">
        <v>0</v>
      </c>
      <c r="FS38">
        <v>100</v>
      </c>
      <c r="FT38">
        <v>100</v>
      </c>
      <c r="FU38">
        <v>-4.43</v>
      </c>
      <c r="FV38">
        <v>-0.27339999999999998</v>
      </c>
      <c r="FW38">
        <v>-4.4305999999999699</v>
      </c>
      <c r="FX38">
        <v>0</v>
      </c>
      <c r="FY38">
        <v>0</v>
      </c>
      <c r="FZ38">
        <v>0</v>
      </c>
      <c r="GA38">
        <v>-0.27344299999999999</v>
      </c>
      <c r="GB38">
        <v>0</v>
      </c>
      <c r="GC38">
        <v>0</v>
      </c>
      <c r="GD38">
        <v>0</v>
      </c>
      <c r="GE38">
        <v>-1</v>
      </c>
      <c r="GF38">
        <v>-1</v>
      </c>
      <c r="GG38">
        <v>-1</v>
      </c>
      <c r="GH38">
        <v>-1</v>
      </c>
      <c r="GI38">
        <v>21.5</v>
      </c>
      <c r="GJ38">
        <v>21.5</v>
      </c>
      <c r="GK38">
        <v>1.0424800000000001</v>
      </c>
      <c r="GL38">
        <v>2.5354000000000001</v>
      </c>
      <c r="GM38">
        <v>1.4477500000000001</v>
      </c>
      <c r="GN38">
        <v>2.3132299999999999</v>
      </c>
      <c r="GO38">
        <v>1.5466299999999999</v>
      </c>
      <c r="GP38">
        <v>2.4243199999999998</v>
      </c>
      <c r="GQ38">
        <v>23.070699999999999</v>
      </c>
      <c r="GR38">
        <v>14.2721</v>
      </c>
      <c r="GS38">
        <v>18</v>
      </c>
      <c r="GT38">
        <v>598.37199999999996</v>
      </c>
      <c r="GU38">
        <v>405.41699999999997</v>
      </c>
      <c r="GV38">
        <v>9.2857900000000004</v>
      </c>
      <c r="GW38">
        <v>17.029499999999999</v>
      </c>
      <c r="GX38">
        <v>30.0001</v>
      </c>
      <c r="GY38">
        <v>17.016200000000001</v>
      </c>
      <c r="GZ38">
        <v>17.008099999999999</v>
      </c>
      <c r="HA38">
        <v>20.8703</v>
      </c>
      <c r="HB38">
        <v>30</v>
      </c>
      <c r="HC38">
        <v>-30</v>
      </c>
      <c r="HD38">
        <v>7.44102</v>
      </c>
      <c r="HE38">
        <v>409.108</v>
      </c>
      <c r="HF38">
        <v>0</v>
      </c>
      <c r="HG38">
        <v>101.624</v>
      </c>
      <c r="HH38">
        <v>95.966499999999996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2023-07-20T17:41:53Z</dcterms:created>
  <dcterms:modified xsi:type="dcterms:W3CDTF">2023-07-21T04:56:34Z</dcterms:modified>
</cp:coreProperties>
</file>