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B4F77B5-5962-634B-9737-4B6E883A14B6}" xr6:coauthVersionLast="47" xr6:coauthVersionMax="47" xr10:uidLastSave="{00000000-0000-0000-0000-000000000000}"/>
  <bookViews>
    <workbookView xWindow="240" yWindow="760" windowWidth="19320" windowHeight="12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M35" i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N32" i="1"/>
  <c r="AL32" i="1" s="1"/>
  <c r="AD32" i="1"/>
  <c r="AC32" i="1"/>
  <c r="AB32" i="1" s="1"/>
  <c r="U32" i="1"/>
  <c r="O32" i="1"/>
  <c r="AR31" i="1"/>
  <c r="AQ31" i="1"/>
  <c r="AO31" i="1"/>
  <c r="AP31" i="1" s="1"/>
  <c r="AN31" i="1"/>
  <c r="AL31" i="1" s="1"/>
  <c r="AM31" i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N24" i="1"/>
  <c r="AL24" i="1" s="1"/>
  <c r="AD24" i="1"/>
  <c r="AC24" i="1"/>
  <c r="AB24" i="1" s="1"/>
  <c r="U24" i="1"/>
  <c r="O24" i="1"/>
  <c r="AR23" i="1"/>
  <c r="AQ23" i="1"/>
  <c r="AO23" i="1"/>
  <c r="X23" i="1" s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N20" i="1"/>
  <c r="AL20" i="1" s="1"/>
  <c r="O20" i="1" s="1"/>
  <c r="AD20" i="1"/>
  <c r="AC20" i="1"/>
  <c r="AB20" i="1" s="1"/>
  <c r="U20" i="1"/>
  <c r="AR19" i="1"/>
  <c r="AQ19" i="1"/>
  <c r="AO19" i="1"/>
  <c r="X19" i="1" s="1"/>
  <c r="AN19" i="1"/>
  <c r="AL19" i="1" s="1"/>
  <c r="AM19" i="1"/>
  <c r="AD19" i="1"/>
  <c r="AC19" i="1"/>
  <c r="AB19" i="1" s="1"/>
  <c r="U19" i="1"/>
  <c r="S19" i="1" l="1"/>
  <c r="P19" i="1"/>
  <c r="N19" i="1"/>
  <c r="M19" i="1" s="1"/>
  <c r="O19" i="1"/>
  <c r="S27" i="1"/>
  <c r="N27" i="1"/>
  <c r="M27" i="1" s="1"/>
  <c r="P27" i="1"/>
  <c r="O27" i="1"/>
  <c r="N35" i="1"/>
  <c r="M35" i="1" s="1"/>
  <c r="S35" i="1"/>
  <c r="P35" i="1"/>
  <c r="O35" i="1"/>
  <c r="X24" i="1"/>
  <c r="AP24" i="1"/>
  <c r="AF22" i="1"/>
  <c r="N28" i="1"/>
  <c r="M28" i="1" s="1"/>
  <c r="AM28" i="1"/>
  <c r="S28" i="1"/>
  <c r="P28" i="1"/>
  <c r="N36" i="1"/>
  <c r="M36" i="1" s="1"/>
  <c r="AM36" i="1"/>
  <c r="S36" i="1"/>
  <c r="P36" i="1"/>
  <c r="Y19" i="1"/>
  <c r="Z19" i="1" s="1"/>
  <c r="AP20" i="1"/>
  <c r="X20" i="1"/>
  <c r="X36" i="1"/>
  <c r="AP36" i="1"/>
  <c r="O28" i="1"/>
  <c r="S31" i="1"/>
  <c r="N31" i="1"/>
  <c r="M31" i="1" s="1"/>
  <c r="P31" i="1"/>
  <c r="O31" i="1"/>
  <c r="AP32" i="1"/>
  <c r="X32" i="1"/>
  <c r="N20" i="1"/>
  <c r="M20" i="1" s="1"/>
  <c r="AM20" i="1"/>
  <c r="S20" i="1"/>
  <c r="P20" i="1"/>
  <c r="X28" i="1"/>
  <c r="AP28" i="1"/>
  <c r="P23" i="1"/>
  <c r="S23" i="1"/>
  <c r="N23" i="1"/>
  <c r="M23" i="1" s="1"/>
  <c r="Y23" i="1" s="1"/>
  <c r="Z23" i="1" s="1"/>
  <c r="AG23" i="1" s="1"/>
  <c r="O23" i="1"/>
  <c r="O36" i="1"/>
  <c r="N24" i="1"/>
  <c r="M24" i="1" s="1"/>
  <c r="AM24" i="1"/>
  <c r="S24" i="1"/>
  <c r="P24" i="1"/>
  <c r="AF26" i="1"/>
  <c r="N32" i="1"/>
  <c r="M32" i="1" s="1"/>
  <c r="AM32" i="1"/>
  <c r="P32" i="1"/>
  <c r="S32" i="1"/>
  <c r="AM26" i="1"/>
  <c r="AM30" i="1"/>
  <c r="AM34" i="1"/>
  <c r="AM38" i="1"/>
  <c r="X27" i="1"/>
  <c r="N30" i="1"/>
  <c r="M30" i="1" s="1"/>
  <c r="X31" i="1"/>
  <c r="N34" i="1"/>
  <c r="M34" i="1" s="1"/>
  <c r="X35" i="1"/>
  <c r="N38" i="1"/>
  <c r="M38" i="1" s="1"/>
  <c r="AP23" i="1"/>
  <c r="AM21" i="1"/>
  <c r="AM25" i="1"/>
  <c r="O26" i="1"/>
  <c r="AM29" i="1"/>
  <c r="O30" i="1"/>
  <c r="AM33" i="1"/>
  <c r="O34" i="1"/>
  <c r="AM37" i="1"/>
  <c r="O38" i="1"/>
  <c r="O22" i="1"/>
  <c r="N21" i="1"/>
  <c r="M21" i="1" s="1"/>
  <c r="P22" i="1"/>
  <c r="X22" i="1"/>
  <c r="N25" i="1"/>
  <c r="M25" i="1" s="1"/>
  <c r="P26" i="1"/>
  <c r="X26" i="1"/>
  <c r="N29" i="1"/>
  <c r="M29" i="1" s="1"/>
  <c r="X30" i="1"/>
  <c r="N33" i="1"/>
  <c r="M33" i="1" s="1"/>
  <c r="X34" i="1"/>
  <c r="N37" i="1"/>
  <c r="M37" i="1" s="1"/>
  <c r="X38" i="1"/>
  <c r="AP19" i="1"/>
  <c r="O21" i="1"/>
  <c r="O25" i="1"/>
  <c r="O29" i="1"/>
  <c r="O33" i="1"/>
  <c r="O37" i="1"/>
  <c r="AM22" i="1"/>
  <c r="X21" i="1"/>
  <c r="X25" i="1"/>
  <c r="X29" i="1"/>
  <c r="X33" i="1"/>
  <c r="X37" i="1"/>
  <c r="AA19" i="1" l="1"/>
  <c r="AE19" i="1" s="1"/>
  <c r="AH19" i="1"/>
  <c r="AF28" i="1"/>
  <c r="V35" i="1"/>
  <c r="T35" i="1" s="1"/>
  <c r="W35" i="1" s="1"/>
  <c r="Q35" i="1" s="1"/>
  <c r="R35" i="1" s="1"/>
  <c r="AF35" i="1"/>
  <c r="Y25" i="1"/>
  <c r="Z25" i="1" s="1"/>
  <c r="AF27" i="1"/>
  <c r="AF25" i="1"/>
  <c r="AF20" i="1"/>
  <c r="Y22" i="1"/>
  <c r="Z22" i="1" s="1"/>
  <c r="Y34" i="1"/>
  <c r="Z34" i="1" s="1"/>
  <c r="AF24" i="1"/>
  <c r="AF21" i="1"/>
  <c r="AF30" i="1"/>
  <c r="V30" i="1"/>
  <c r="T30" i="1" s="1"/>
  <c r="W30" i="1" s="1"/>
  <c r="Q30" i="1" s="1"/>
  <c r="R30" i="1" s="1"/>
  <c r="Y30" i="1"/>
  <c r="Z30" i="1" s="1"/>
  <c r="V32" i="1"/>
  <c r="T32" i="1" s="1"/>
  <c r="W32" i="1" s="1"/>
  <c r="Q32" i="1" s="1"/>
  <c r="R32" i="1" s="1"/>
  <c r="AF32" i="1"/>
  <c r="Y28" i="1"/>
  <c r="Z28" i="1" s="1"/>
  <c r="AF29" i="1"/>
  <c r="AF38" i="1"/>
  <c r="Y20" i="1"/>
  <c r="Z20" i="1" s="1"/>
  <c r="V20" i="1" s="1"/>
  <c r="T20" i="1" s="1"/>
  <c r="W20" i="1" s="1"/>
  <c r="Q20" i="1" s="1"/>
  <c r="R20" i="1" s="1"/>
  <c r="Y21" i="1"/>
  <c r="Z21" i="1" s="1"/>
  <c r="Y38" i="1"/>
  <c r="Z38" i="1" s="1"/>
  <c r="Y35" i="1"/>
  <c r="Z35" i="1" s="1"/>
  <c r="AF31" i="1"/>
  <c r="AF37" i="1"/>
  <c r="AF34" i="1"/>
  <c r="V34" i="1"/>
  <c r="T34" i="1" s="1"/>
  <c r="W34" i="1" s="1"/>
  <c r="Q34" i="1" s="1"/>
  <c r="R34" i="1" s="1"/>
  <c r="Y32" i="1"/>
  <c r="Z32" i="1" s="1"/>
  <c r="Y31" i="1"/>
  <c r="Z31" i="1" s="1"/>
  <c r="AG19" i="1"/>
  <c r="AF33" i="1"/>
  <c r="V33" i="1"/>
  <c r="T33" i="1" s="1"/>
  <c r="W33" i="1" s="1"/>
  <c r="Q33" i="1" s="1"/>
  <c r="R33" i="1" s="1"/>
  <c r="AA23" i="1"/>
  <c r="AE23" i="1" s="1"/>
  <c r="AH23" i="1"/>
  <c r="Y37" i="1"/>
  <c r="Z37" i="1" s="1"/>
  <c r="V37" i="1" s="1"/>
  <c r="T37" i="1" s="1"/>
  <c r="W37" i="1" s="1"/>
  <c r="Q37" i="1" s="1"/>
  <c r="R37" i="1" s="1"/>
  <c r="Y27" i="1"/>
  <c r="Z27" i="1" s="1"/>
  <c r="AF19" i="1"/>
  <c r="V19" i="1"/>
  <c r="T19" i="1" s="1"/>
  <c r="W19" i="1" s="1"/>
  <c r="Q19" i="1" s="1"/>
  <c r="R19" i="1" s="1"/>
  <c r="Y33" i="1"/>
  <c r="Z33" i="1" s="1"/>
  <c r="Y29" i="1"/>
  <c r="Z29" i="1" s="1"/>
  <c r="V29" i="1" s="1"/>
  <c r="T29" i="1" s="1"/>
  <c r="W29" i="1" s="1"/>
  <c r="Q29" i="1" s="1"/>
  <c r="R29" i="1" s="1"/>
  <c r="Y26" i="1"/>
  <c r="Z26" i="1" s="1"/>
  <c r="V23" i="1"/>
  <c r="T23" i="1" s="1"/>
  <c r="W23" i="1" s="1"/>
  <c r="Q23" i="1" s="1"/>
  <c r="R23" i="1" s="1"/>
  <c r="AF23" i="1"/>
  <c r="Y36" i="1"/>
  <c r="Z36" i="1" s="1"/>
  <c r="V36" i="1"/>
  <c r="T36" i="1" s="1"/>
  <c r="W36" i="1" s="1"/>
  <c r="Q36" i="1" s="1"/>
  <c r="R36" i="1" s="1"/>
  <c r="AF36" i="1"/>
  <c r="Y24" i="1"/>
  <c r="Z24" i="1" s="1"/>
  <c r="V24" i="1" s="1"/>
  <c r="T24" i="1" s="1"/>
  <c r="W24" i="1" s="1"/>
  <c r="Q24" i="1" s="1"/>
  <c r="R24" i="1" s="1"/>
  <c r="AA21" i="1" l="1"/>
  <c r="AE21" i="1" s="1"/>
  <c r="AH21" i="1"/>
  <c r="AG21" i="1"/>
  <c r="AH28" i="1"/>
  <c r="AA28" i="1"/>
  <c r="AE28" i="1" s="1"/>
  <c r="AG28" i="1"/>
  <c r="V21" i="1"/>
  <c r="T21" i="1" s="1"/>
  <c r="W21" i="1" s="1"/>
  <c r="Q21" i="1" s="1"/>
  <c r="R21" i="1" s="1"/>
  <c r="AA27" i="1"/>
  <c r="AE27" i="1" s="1"/>
  <c r="AH27" i="1"/>
  <c r="AG27" i="1"/>
  <c r="AA25" i="1"/>
  <c r="AE25" i="1" s="1"/>
  <c r="AH25" i="1"/>
  <c r="AG25" i="1"/>
  <c r="AH22" i="1"/>
  <c r="AI22" i="1" s="1"/>
  <c r="AA22" i="1"/>
  <c r="AE22" i="1" s="1"/>
  <c r="V22" i="1"/>
  <c r="T22" i="1" s="1"/>
  <c r="W22" i="1" s="1"/>
  <c r="Q22" i="1" s="1"/>
  <c r="R22" i="1" s="1"/>
  <c r="AG22" i="1"/>
  <c r="AA31" i="1"/>
  <c r="AE31" i="1" s="1"/>
  <c r="AH31" i="1"/>
  <c r="AG31" i="1"/>
  <c r="V28" i="1"/>
  <c r="T28" i="1" s="1"/>
  <c r="W28" i="1" s="1"/>
  <c r="Q28" i="1" s="1"/>
  <c r="R28" i="1" s="1"/>
  <c r="AA35" i="1"/>
  <c r="AE35" i="1" s="1"/>
  <c r="AH35" i="1"/>
  <c r="AG35" i="1"/>
  <c r="AI19" i="1"/>
  <c r="AH38" i="1"/>
  <c r="AA38" i="1"/>
  <c r="AE38" i="1" s="1"/>
  <c r="AG38" i="1"/>
  <c r="AA24" i="1"/>
  <c r="AE24" i="1" s="1"/>
  <c r="AG24" i="1"/>
  <c r="AH24" i="1"/>
  <c r="AI24" i="1" s="1"/>
  <c r="AH26" i="1"/>
  <c r="AI26" i="1" s="1"/>
  <c r="AA26" i="1"/>
  <c r="AE26" i="1" s="1"/>
  <c r="V26" i="1"/>
  <c r="T26" i="1" s="1"/>
  <c r="W26" i="1" s="1"/>
  <c r="Q26" i="1" s="1"/>
  <c r="R26" i="1" s="1"/>
  <c r="AG26" i="1"/>
  <c r="AG20" i="1"/>
  <c r="AA20" i="1"/>
  <c r="AE20" i="1" s="1"/>
  <c r="AH20" i="1"/>
  <c r="AI20" i="1" s="1"/>
  <c r="V25" i="1"/>
  <c r="T25" i="1" s="1"/>
  <c r="W25" i="1" s="1"/>
  <c r="Q25" i="1" s="1"/>
  <c r="R25" i="1" s="1"/>
  <c r="AH29" i="1"/>
  <c r="AI29" i="1" s="1"/>
  <c r="AA29" i="1"/>
  <c r="AE29" i="1" s="1"/>
  <c r="AG29" i="1"/>
  <c r="AH37" i="1"/>
  <c r="AA37" i="1"/>
  <c r="AE37" i="1" s="1"/>
  <c r="AG37" i="1"/>
  <c r="V31" i="1"/>
  <c r="T31" i="1" s="1"/>
  <c r="W31" i="1" s="1"/>
  <c r="Q31" i="1" s="1"/>
  <c r="R31" i="1" s="1"/>
  <c r="AA32" i="1"/>
  <c r="AE32" i="1" s="1"/>
  <c r="AH32" i="1"/>
  <c r="AI32" i="1" s="1"/>
  <c r="AG32" i="1"/>
  <c r="V38" i="1"/>
  <c r="T38" i="1" s="1"/>
  <c r="W38" i="1" s="1"/>
  <c r="Q38" i="1" s="1"/>
  <c r="R38" i="1" s="1"/>
  <c r="AA36" i="1"/>
  <c r="AE36" i="1" s="1"/>
  <c r="AH36" i="1"/>
  <c r="AG36" i="1"/>
  <c r="AH33" i="1"/>
  <c r="AA33" i="1"/>
  <c r="AE33" i="1" s="1"/>
  <c r="AG33" i="1"/>
  <c r="AI23" i="1"/>
  <c r="AH30" i="1"/>
  <c r="AA30" i="1"/>
  <c r="AE30" i="1" s="1"/>
  <c r="AG30" i="1"/>
  <c r="AH34" i="1"/>
  <c r="AA34" i="1"/>
  <c r="AE34" i="1" s="1"/>
  <c r="AG34" i="1"/>
  <c r="V27" i="1"/>
  <c r="T27" i="1" s="1"/>
  <c r="W27" i="1" s="1"/>
  <c r="Q27" i="1" s="1"/>
  <c r="R27" i="1" s="1"/>
  <c r="AI35" i="1" l="1"/>
  <c r="AI33" i="1"/>
  <c r="AI34" i="1"/>
  <c r="AI28" i="1"/>
  <c r="AI31" i="1"/>
  <c r="AI36" i="1"/>
  <c r="AI25" i="1"/>
  <c r="AI37" i="1"/>
  <c r="AI30" i="1"/>
  <c r="AI38" i="1"/>
  <c r="AI21" i="1"/>
  <c r="AI27" i="1"/>
</calcChain>
</file>

<file path=xl/sharedStrings.xml><?xml version="1.0" encoding="utf-8"?>
<sst xmlns="http://schemas.openxmlformats.org/spreadsheetml/2006/main" count="1016" uniqueCount="397">
  <si>
    <t>File opened</t>
  </si>
  <si>
    <t>2023-07-20 11:44:13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</si>
  <si>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</si>
  <si>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</si>
  <si>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</si>
  <si>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</si>
  <si>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</si>
  <si>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</si>
  <si>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</si>
  <si>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</si>
  <si>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</si>
  <si>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</si>
  <si>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</si>
  <si>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</si>
  <si>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</si>
  <si>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</si>
  <si>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</si>
  <si>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</si>
  <si>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</si>
  <si>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</si>
  <si>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</si>
  <si>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</si>
  <si>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</si>
  <si>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</si>
  <si>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</si>
  <si>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</si>
  <si>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</si>
  <si>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11:44:13</t>
  </si>
  <si>
    <t>Stability Definition:	CO2_r (Meas): Std&lt;0.75 Per=20	A (GasEx): Std&lt;0.2 Per=20	Qin (LeafQ): Per=20</t>
  </si>
  <si>
    <t>11:44:18</t>
  </si>
  <si>
    <t>Stability Definition:	CO2_r (Meas): Std&lt;0.75 Per=20	A (GasEx): Std&lt;0.2 Per=20	Qin (LeafQ): Std&lt;1 Per=20</t>
  </si>
  <si>
    <t>11:44:19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</si>
  <si>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</si>
  <si>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</si>
  <si>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</si>
  <si>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</si>
  <si>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</si>
  <si>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</si>
  <si>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</si>
  <si>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</si>
  <si>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</si>
  <si>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</si>
  <si>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</si>
  <si>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</si>
  <si>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</si>
  <si>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</si>
  <si>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</si>
  <si>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</si>
  <si>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</si>
  <si>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</si>
  <si>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</si>
  <si>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</si>
  <si>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</si>
  <si>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</si>
  <si>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</si>
  <si>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</si>
  <si>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</si>
  <si>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</si>
  <si>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</si>
  <si>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</si>
  <si>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</si>
  <si>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</si>
  <si>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</si>
  <si>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</si>
  <si>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</si>
  <si>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</si>
  <si>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</si>
  <si>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</si>
  <si>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</si>
  <si>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</si>
  <si>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</si>
  <si>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</si>
  <si>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</si>
  <si>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</si>
  <si>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</si>
  <si>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</si>
  <si>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</si>
  <si>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</si>
  <si>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</si>
  <si>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</si>
  <si>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</si>
  <si>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</si>
  <si>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</si>
  <si>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</si>
  <si>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</si>
  <si>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</si>
  <si>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</si>
  <si>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</si>
  <si>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</si>
  <si>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</si>
  <si>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</si>
  <si>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</si>
  <si>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</si>
  <si>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</si>
  <si>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</si>
  <si>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</si>
  <si>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</si>
  <si>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</si>
  <si>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</si>
  <si>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</si>
  <si>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</si>
  <si>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</si>
  <si>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</si>
  <si>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</si>
  <si>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</si>
  <si>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</si>
  <si>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</si>
  <si>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</si>
  <si>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</si>
  <si>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</si>
  <si>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</si>
  <si>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</si>
  <si>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</si>
  <si>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</si>
  <si>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</si>
  <si>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</si>
  <si>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</si>
  <si>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</si>
  <si>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</si>
  <si>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</si>
  <si>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</si>
  <si>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</si>
  <si>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</si>
  <si>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</si>
  <si>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</si>
  <si>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</si>
  <si>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</si>
  <si>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</si>
  <si>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</si>
  <si>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</si>
  <si>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</si>
  <si>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</si>
  <si>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</si>
  <si>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</si>
  <si>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</si>
  <si>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</si>
  <si>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</si>
  <si>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</si>
  <si>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</si>
  <si>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</si>
  <si>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</si>
  <si>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</si>
  <si>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</si>
  <si>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</si>
  <si>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</si>
  <si>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</si>
  <si>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</si>
  <si>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</si>
  <si>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</si>
  <si>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</si>
  <si>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</si>
  <si>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</si>
  <si>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</si>
  <si>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</si>
  <si>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</si>
  <si>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</si>
  <si>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</si>
  <si>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</si>
  <si>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</si>
  <si>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</si>
  <si>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</si>
  <si>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</si>
  <si>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</si>
  <si>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</si>
  <si>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</si>
  <si>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</si>
  <si>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</si>
  <si>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</si>
  <si>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</si>
  <si>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</si>
  <si>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</si>
  <si>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</si>
  <si>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</si>
  <si>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</si>
  <si>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</si>
  <si>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</si>
  <si>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</si>
  <si>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</si>
  <si>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</si>
  <si>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</si>
  <si>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</si>
  <si>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</si>
  <si>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</si>
  <si>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</si>
  <si>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</si>
  <si>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</si>
  <si>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</si>
  <si>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</si>
  <si>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</si>
  <si>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</si>
  <si>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</si>
  <si>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</si>
  <si>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</si>
  <si>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</si>
  <si>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</si>
  <si>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</si>
  <si>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</si>
  <si>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</si>
  <si>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</si>
  <si>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</si>
  <si>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</si>
  <si>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</si>
  <si>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</si>
  <si>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</si>
  <si>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</si>
  <si>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</si>
  <si>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</si>
  <si>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</si>
  <si>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</si>
  <si>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</si>
  <si>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</si>
  <si>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</si>
  <si>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</si>
  <si>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</si>
  <si>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</si>
  <si>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</si>
  <si>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</si>
  <si>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</si>
  <si>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</si>
  <si>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</si>
  <si>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</si>
  <si>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</si>
  <si>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</si>
  <si>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</si>
  <si>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</si>
  <si>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</si>
  <si>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</si>
  <si>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</si>
  <si>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</si>
  <si>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</si>
  <si>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</si>
  <si>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</si>
  <si>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</si>
  <si>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</si>
  <si>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</si>
  <si>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</si>
  <si>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</si>
  <si>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</si>
  <si>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</si>
  <si>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</si>
  <si>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</si>
  <si>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</si>
  <si>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</si>
  <si>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</si>
  <si>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</si>
  <si>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</si>
  <si>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</si>
  <si>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</si>
  <si>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</si>
  <si>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</si>
  <si>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</si>
  <si>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</si>
  <si>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</si>
  <si>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</si>
  <si>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</si>
  <si>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</si>
  <si>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</si>
  <si>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</si>
  <si>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</si>
  <si>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</si>
  <si>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</si>
  <si>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</si>
  <si>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</si>
  <si>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</si>
  <si>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</si>
  <si>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</si>
  <si>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</si>
  <si>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</si>
  <si>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</si>
  <si>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</si>
  <si>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</si>
  <si>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</si>
  <si>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</si>
  <si>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</si>
  <si>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</si>
  <si>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</si>
  <si>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</si>
  <si>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</si>
  <si>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</si>
  <si>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</si>
  <si>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</si>
  <si>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</si>
  <si>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</si>
  <si>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</si>
  <si>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</si>
  <si>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</si>
  <si>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</si>
  <si>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</si>
  <si>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</si>
  <si>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</si>
  <si>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</si>
  <si>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</si>
  <si>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</si>
  <si>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</si>
  <si>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</si>
  <si>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</si>
  <si>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</si>
  <si>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</si>
  <si>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</si>
  <si>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</si>
  <si>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</si>
  <si>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</si>
  <si>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</si>
  <si>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</si>
  <si>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</si>
  <si>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</si>
  <si>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</si>
  <si>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</si>
  <si>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</si>
  <si>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</si>
  <si>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</si>
  <si>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</si>
  <si>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</si>
  <si>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</si>
  <si>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</si>
  <si>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</si>
  <si>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</si>
  <si>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</si>
  <si>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</si>
  <si>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</si>
  <si>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</si>
  <si>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</si>
  <si>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</si>
  <si>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</si>
  <si>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</si>
  <si>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</si>
  <si>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</si>
  <si>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</si>
  <si>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</si>
  <si>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</si>
  <si>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</si>
  <si>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</si>
  <si>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</si>
  <si>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</si>
  <si>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</si>
  <si>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</si>
  <si>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</si>
  <si>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</si>
  <si>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</si>
  <si>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</si>
  <si>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</si>
  <si>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</si>
  <si>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</si>
  <si>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</si>
  <si>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</si>
  <si>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</si>
  <si>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12:09:02</t>
  </si>
  <si>
    <t>12:09:02</t>
  </si>
  <si>
    <t>none</t>
  </si>
  <si>
    <t>Picabo</t>
  </si>
  <si>
    <t>20230720</t>
  </si>
  <si>
    <t>AR</t>
  </si>
  <si>
    <t>unconfirmed</t>
  </si>
  <si>
    <t>BNL21869</t>
  </si>
  <si>
    <t>12:06:48</t>
  </si>
  <si>
    <t>2/2</t>
  </si>
  <si>
    <t>00000000</t>
  </si>
  <si>
    <t>iiiiiiii</t>
  </si>
  <si>
    <t>off</t>
  </si>
  <si>
    <t>20230720 12:10:02</t>
  </si>
  <si>
    <t>12:10:02</t>
  </si>
  <si>
    <t>20230720 12:11:03</t>
  </si>
  <si>
    <t>12:11:03</t>
  </si>
  <si>
    <t>20230720 12:12:03</t>
  </si>
  <si>
    <t>12:12:03</t>
  </si>
  <si>
    <t>20230720 12:13:04</t>
  </si>
  <si>
    <t>12:13:04</t>
  </si>
  <si>
    <t>20230720 12:14:04</t>
  </si>
  <si>
    <t>12:14:04</t>
  </si>
  <si>
    <t>20230720 12:15:05</t>
  </si>
  <si>
    <t>12:15:05</t>
  </si>
  <si>
    <t>20230720 12:16:05</t>
  </si>
  <si>
    <t>12:16:05</t>
  </si>
  <si>
    <t>20230720 12:17:06</t>
  </si>
  <si>
    <t>12:17:06</t>
  </si>
  <si>
    <t>20230720 12:18:06</t>
  </si>
  <si>
    <t>12:18:06</t>
  </si>
  <si>
    <t>20230720 12:19:07</t>
  </si>
  <si>
    <t>12:19:07</t>
  </si>
  <si>
    <t>20230720 12:20:07</t>
  </si>
  <si>
    <t>12:20:07</t>
  </si>
  <si>
    <t>20230720 12:21:08</t>
  </si>
  <si>
    <t>12:21:08</t>
  </si>
  <si>
    <t>20230720 12:22:08</t>
  </si>
  <si>
    <t>12:22:08</t>
  </si>
  <si>
    <t>20230720 12:23:09</t>
  </si>
  <si>
    <t>12:23:09</t>
  </si>
  <si>
    <t>20230720 12:24:09</t>
  </si>
  <si>
    <t>12:24:09</t>
  </si>
  <si>
    <t>20230720 12:25:10</t>
  </si>
  <si>
    <t>12:25:10</t>
  </si>
  <si>
    <t>20230720 12:26:10</t>
  </si>
  <si>
    <t>12:26:10</t>
  </si>
  <si>
    <t>20230720 12:27:11</t>
  </si>
  <si>
    <t>12:27:11</t>
  </si>
  <si>
    <t>20230720 12:28:11</t>
  </si>
  <si>
    <t>12:28:11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</si>
</sst>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5.7679999999999998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1689883742.0999999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1689883742.0999999</v>
      </c>
      <c r="M19">
        <f t="shared" ref="M19:M38" si="0">(N19)/1000</f>
        <v>1.4757365888801606E-3</v>
      </c>
      <c r="N19">
        <f t="shared" ref="N19:N38" si="1">1000*AZ19*AL19*(AV19-AW19)/(100*$B$7*(1000-AL19*AV19))</f>
        <v>1.4757365888801606</v>
      </c>
      <c r="O19">
        <f t="shared" ref="O19:O38" si="2">AZ19*AL19*(AU19-AT19*(1000-AL19*AW19)/(1000-AL19*AV19))/(100*$B$7)</f>
        <v>8.291534646195414</v>
      </c>
      <c r="P19">
        <f t="shared" ref="P19:P38" si="3">AT19 - IF(AL19&gt;1, O19*$B$7*100/(AN19*BH19), 0)</f>
        <v>399.97699999999998</v>
      </c>
      <c r="Q19">
        <f t="shared" ref="Q19:Q38" si="4">((W19-M19/2)*P19-O19)/(W19+M19/2)</f>
        <v>299.23513626767357</v>
      </c>
      <c r="R19">
        <f t="shared" ref="R19:R38" si="5">Q19*(BA19+BB19)/1000</f>
        <v>29.873390035802245</v>
      </c>
      <c r="S19">
        <f t="shared" ref="S19:S38" si="6">(AT19 - IF(AL19&gt;1, O19*$B$7*100/(AN19*BH19), 0))*(BA19+BB19)/1000</f>
        <v>39.930701572631094</v>
      </c>
      <c r="T19">
        <f t="shared" ref="T19:T38" si="7">2/((1/V19-1/U19)+SIGN(V19)*SQRT((1/V19-1/U19)*(1/V19-1/U19) + 4*$C$7/(($C$7+1)*($C$7+1))*(2*1/V19*1/U19-1/U19*1/U19)))</f>
        <v>0.14307992945750239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2.9714502440995147</v>
      </c>
      <c r="V19">
        <f t="shared" ref="V19:V38" si="9">M19*(1000-(1000*0.61365*EXP(17.502*Z19/(240.97+Z19))/(BA19+BB19)+AV19)/2)/(1000*0.61365*EXP(17.502*Z19/(240.97+Z19))/(BA19+BB19)-AV19)</f>
        <v>0.13935974735687454</v>
      </c>
      <c r="W19">
        <f t="shared" ref="W19:W38" si="10">1/(($C$7+1)/(T19/1.6)+1/(U19/1.37)) + $C$7/(($C$7+1)/(T19/1.6) + $C$7/(U19/1.37))</f>
        <v>8.7426029123668952E-2</v>
      </c>
      <c r="X19">
        <f t="shared" ref="X19:X38" si="11">(AO19*AR19)</f>
        <v>330.79436399999997</v>
      </c>
      <c r="Y19">
        <f t="shared" ref="Y19:Y38" si="12">(BC19+(X19+2*0.95*0.0000000567*(((BC19+$B$9)+273)^4-(BC19+273)^4)-44100*M19)/(1.84*29.3*U19+8*0.95*0.0000000567*(BC19+273)^3))</f>
        <v>17.440460656760624</v>
      </c>
      <c r="Z19">
        <f t="shared" ref="Z19:Z38" si="13">($C$9*BD19+$D$9*BE19+$E$9*Y19)</f>
        <v>16.015799999999999</v>
      </c>
      <c r="AA19">
        <f t="shared" ref="AA19:AA38" si="14">0.61365*EXP(17.502*Z19/(240.97+Z19))</f>
        <v>1.826541698901651</v>
      </c>
      <c r="AB19">
        <f t="shared" ref="AB19:AB38" si="15">(AC19/AD19*100)</f>
        <v>43.244384630272748</v>
      </c>
      <c r="AC19">
        <f t="shared" ref="AC19:AC38" si="16">AV19*(BA19+BB19)/1000</f>
        <v>0.78319290605810088</v>
      </c>
      <c r="AD19">
        <f t="shared" ref="AD19:AD38" si="17">0.61365*EXP(17.502*BC19/(240.97+BC19))</f>
        <v>1.811085792419475</v>
      </c>
      <c r="AE19">
        <f t="shared" ref="AE19:AE38" si="18">(AA19-AV19*(BA19+BB19)/1000)</f>
        <v>1.0433487928435501</v>
      </c>
      <c r="AF19">
        <f t="shared" ref="AF19:AF38" si="19">(-M19*44100)</f>
        <v>-65.079983569615081</v>
      </c>
      <c r="AG19">
        <f t="shared" ref="AG19:AG38" si="20">2*29.3*U19*0.92*(BC19-Z19)</f>
        <v>-21.306177799465637</v>
      </c>
      <c r="AH19">
        <f t="shared" ref="AH19:AH38" si="21">2*0.95*0.0000000567*(((BC19+$B$9)+273)^4-(Z19+273)^4)</f>
        <v>-1.3826531749143336</v>
      </c>
      <c r="AI19">
        <f t="shared" ref="AI19:AI38" si="22">X19+AH19+AF19+AG19</f>
        <v>243.02554945600494</v>
      </c>
      <c r="AJ19">
        <v>46</v>
      </c>
      <c r="AK19">
        <v>8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54873.51406216318</v>
      </c>
      <c r="AO19">
        <f t="shared" ref="AO19:AO38" si="26">$B$13*BI19+$C$13*BJ19+$F$13*BU19*(1-BX19)</f>
        <v>2000.09</v>
      </c>
      <c r="AP19">
        <f t="shared" ref="AP19:AP38" si="27">AO19*AQ19</f>
        <v>1686.0755999999999</v>
      </c>
      <c r="AQ19">
        <f t="shared" ref="AQ19:AQ38" si="28">($B$13*$D$11+$C$13*$D$11+$F$13*((CH19+BZ19)/MAX(CH19+BZ19+CI19, 0.1)*$I$11+CI19/MAX(CH19+BZ19+CI19, 0.1)*$J$11))/($B$13+$C$13+$F$13)</f>
        <v>0.84299986500607471</v>
      </c>
      <c r="AR19">
        <f t="shared" ref="AR19:AR38" si="29">($B$13*$K$11+$C$13*$K$11+$F$13*((CH19+BZ19)/MAX(CH19+BZ19+CI19, 0.1)*$P$11+CI19/MAX(CH19+BZ19+CI19, 0.1)*$Q$11))/($B$13+$C$13+$F$13)</f>
        <v>0.16538973946172422</v>
      </c>
      <c r="AS19">
        <v>1689883742.0999999</v>
      </c>
      <c r="AT19">
        <v>399.97699999999998</v>
      </c>
      <c r="AU19">
        <v>408.51400000000001</v>
      </c>
      <c r="AV19">
        <v>7.8450699999999998</v>
      </c>
      <c r="AW19">
        <v>6.4377500000000003</v>
      </c>
      <c r="AX19">
        <v>403.22399999999999</v>
      </c>
      <c r="AY19">
        <v>8.3961100000000002</v>
      </c>
      <c r="AZ19">
        <v>600.096</v>
      </c>
      <c r="BA19">
        <v>99.732799999999997</v>
      </c>
      <c r="BB19">
        <v>9.96943E-2</v>
      </c>
      <c r="BC19">
        <v>15.8828</v>
      </c>
      <c r="BD19">
        <v>16.015799999999999</v>
      </c>
      <c r="BE19">
        <v>999.9</v>
      </c>
      <c r="BF19">
        <v>0</v>
      </c>
      <c r="BG19">
        <v>0</v>
      </c>
      <c r="BH19">
        <v>10020.6</v>
      </c>
      <c r="BI19">
        <v>0</v>
      </c>
      <c r="BJ19">
        <v>45.943800000000003</v>
      </c>
      <c r="BK19">
        <v>-8.5371699999999997</v>
      </c>
      <c r="BL19">
        <v>403.13900000000001</v>
      </c>
      <c r="BM19">
        <v>411.161</v>
      </c>
      <c r="BN19">
        <v>1.4073199999999999</v>
      </c>
      <c r="BO19">
        <v>408.51400000000001</v>
      </c>
      <c r="BP19">
        <v>6.4377500000000003</v>
      </c>
      <c r="BQ19">
        <v>0.78241099999999997</v>
      </c>
      <c r="BR19">
        <v>0.64205500000000004</v>
      </c>
      <c r="BS19">
        <v>3.3921199999999998</v>
      </c>
      <c r="BT19">
        <v>0.62460800000000005</v>
      </c>
      <c r="BU19">
        <v>2000.09</v>
      </c>
      <c r="BV19">
        <v>0.90000400000000003</v>
      </c>
      <c r="BW19">
        <v>9.9996000000000002E-2</v>
      </c>
      <c r="BX19">
        <v>0</v>
      </c>
      <c r="BY19">
        <v>2.9232999999999998</v>
      </c>
      <c r="BZ19">
        <v>0</v>
      </c>
      <c r="CA19">
        <v>16031.2</v>
      </c>
      <c r="CB19">
        <v>16223.3</v>
      </c>
      <c r="CC19">
        <v>40.75</v>
      </c>
      <c r="CD19">
        <v>39.125</v>
      </c>
      <c r="CE19">
        <v>40.125</v>
      </c>
      <c r="CF19">
        <v>38.561999999999998</v>
      </c>
      <c r="CG19">
        <v>39</v>
      </c>
      <c r="CH19">
        <v>1800.09</v>
      </c>
      <c r="CI19">
        <v>200</v>
      </c>
      <c r="CJ19">
        <v>0</v>
      </c>
      <c r="CK19">
        <v>1689883756.0999999</v>
      </c>
      <c r="CL19">
        <v>0</v>
      </c>
      <c r="CM19">
        <v>1689883608.5</v>
      </c>
      <c r="CN19" t="s">
        <v>354</v>
      </c>
      <c r="CO19">
        <v>1689883601</v>
      </c>
      <c r="CP19">
        <v>1689883608.5</v>
      </c>
      <c r="CQ19">
        <v>22</v>
      </c>
      <c r="CR19">
        <v>9.2999999999999999E-2</v>
      </c>
      <c r="CS19">
        <v>-4.0000000000000001E-3</v>
      </c>
      <c r="CT19">
        <v>-3.274</v>
      </c>
      <c r="CU19">
        <v>-0.55100000000000005</v>
      </c>
      <c r="CV19">
        <v>409</v>
      </c>
      <c r="CW19">
        <v>6</v>
      </c>
      <c r="CX19">
        <v>0.17</v>
      </c>
      <c r="CY19">
        <v>7.0000000000000007E-2</v>
      </c>
      <c r="CZ19">
        <v>7.9691688128302332</v>
      </c>
      <c r="DA19">
        <v>3.1021859939747719E-2</v>
      </c>
      <c r="DB19">
        <v>2.4345066666037311E-2</v>
      </c>
      <c r="DC19">
        <v>1</v>
      </c>
      <c r="DD19">
        <v>408.52597560975607</v>
      </c>
      <c r="DE19">
        <v>6.2169504571590678E-2</v>
      </c>
      <c r="DF19">
        <v>2.340365596296869E-2</v>
      </c>
      <c r="DG19">
        <v>-1</v>
      </c>
      <c r="DH19">
        <v>1999.9726829268291</v>
      </c>
      <c r="DI19">
        <v>0.16383629192991461</v>
      </c>
      <c r="DJ19">
        <v>0.10921056837639399</v>
      </c>
      <c r="DK19">
        <v>1</v>
      </c>
      <c r="DL19">
        <v>2</v>
      </c>
      <c r="DM19">
        <v>2</v>
      </c>
      <c r="DN19" t="s">
        <v>355</v>
      </c>
      <c r="DO19">
        <v>3.2216499999999999</v>
      </c>
      <c r="DP19">
        <v>2.72357</v>
      </c>
      <c r="DQ19">
        <v>9.5843700000000004E-2</v>
      </c>
      <c r="DR19">
        <v>9.6345E-2</v>
      </c>
      <c r="DS19">
        <v>5.3578599999999997E-2</v>
      </c>
      <c r="DT19">
        <v>4.32448E-2</v>
      </c>
      <c r="DU19">
        <v>27637.599999999999</v>
      </c>
      <c r="DV19">
        <v>31155.5</v>
      </c>
      <c r="DW19">
        <v>28737.4</v>
      </c>
      <c r="DX19">
        <v>33027.300000000003</v>
      </c>
      <c r="DY19">
        <v>37840.699999999997</v>
      </c>
      <c r="DZ19">
        <v>42701.5</v>
      </c>
      <c r="EA19">
        <v>42178.400000000001</v>
      </c>
      <c r="EB19">
        <v>47492.3</v>
      </c>
      <c r="EC19">
        <v>2.3082500000000001</v>
      </c>
      <c r="ED19">
        <v>1.9838</v>
      </c>
      <c r="EE19">
        <v>0.136133</v>
      </c>
      <c r="EF19">
        <v>0</v>
      </c>
      <c r="EG19">
        <v>13.744400000000001</v>
      </c>
      <c r="EH19">
        <v>999.9</v>
      </c>
      <c r="EI19">
        <v>53.3</v>
      </c>
      <c r="EJ19">
        <v>16.8</v>
      </c>
      <c r="EK19">
        <v>10.261200000000001</v>
      </c>
      <c r="EL19">
        <v>62.595100000000002</v>
      </c>
      <c r="EM19">
        <v>21.213899999999999</v>
      </c>
      <c r="EN19">
        <v>1</v>
      </c>
      <c r="EO19">
        <v>-0.86784600000000001</v>
      </c>
      <c r="EP19">
        <v>2.14296</v>
      </c>
      <c r="EQ19">
        <v>20.22</v>
      </c>
      <c r="ER19">
        <v>5.2328599999999996</v>
      </c>
      <c r="ES19">
        <v>12.004</v>
      </c>
      <c r="ET19">
        <v>4.99125</v>
      </c>
      <c r="EU19">
        <v>3.3050000000000002</v>
      </c>
      <c r="EV19">
        <v>7070.4</v>
      </c>
      <c r="EW19">
        <v>9999</v>
      </c>
      <c r="EX19">
        <v>525.9</v>
      </c>
      <c r="EY19">
        <v>71.099999999999994</v>
      </c>
      <c r="EZ19">
        <v>1.85195</v>
      </c>
      <c r="FA19">
        <v>1.8611500000000001</v>
      </c>
      <c r="FB19">
        <v>1.8599300000000001</v>
      </c>
      <c r="FC19">
        <v>1.8559300000000001</v>
      </c>
      <c r="FD19">
        <v>1.86036</v>
      </c>
      <c r="FE19">
        <v>1.85673</v>
      </c>
      <c r="FF19">
        <v>1.85883</v>
      </c>
      <c r="FG19">
        <v>1.8616299999999999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-3.2469999999999999</v>
      </c>
      <c r="FV19">
        <v>-0.55100000000000005</v>
      </c>
      <c r="FW19">
        <v>-1.800443158373384</v>
      </c>
      <c r="FX19">
        <v>-4.0117494158234393E-3</v>
      </c>
      <c r="FY19">
        <v>1.087516141204025E-6</v>
      </c>
      <c r="FZ19">
        <v>-8.657206703991749E-11</v>
      </c>
      <c r="GA19">
        <v>-0.55104333333333333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2.4</v>
      </c>
      <c r="GJ19">
        <v>2.2000000000000002</v>
      </c>
      <c r="GK19">
        <v>0.99975599999999998</v>
      </c>
      <c r="GL19">
        <v>2.35229</v>
      </c>
      <c r="GM19">
        <v>1.5942400000000001</v>
      </c>
      <c r="GN19">
        <v>2.34375</v>
      </c>
      <c r="GO19">
        <v>1.40015</v>
      </c>
      <c r="GP19">
        <v>2.2863799999999999</v>
      </c>
      <c r="GQ19">
        <v>20.295500000000001</v>
      </c>
      <c r="GR19">
        <v>15.1302</v>
      </c>
      <c r="GS19">
        <v>18</v>
      </c>
      <c r="GT19">
        <v>607.23299999999995</v>
      </c>
      <c r="GU19">
        <v>430.72800000000001</v>
      </c>
      <c r="GV19">
        <v>12.0227</v>
      </c>
      <c r="GW19">
        <v>15.580399999999999</v>
      </c>
      <c r="GX19">
        <v>30.0001</v>
      </c>
      <c r="GY19">
        <v>15.4489</v>
      </c>
      <c r="GZ19">
        <v>15.398099999999999</v>
      </c>
      <c r="HA19">
        <v>20.061800000000002</v>
      </c>
      <c r="HB19">
        <v>30</v>
      </c>
      <c r="HC19">
        <v>-30</v>
      </c>
      <c r="HD19">
        <v>12.0047</v>
      </c>
      <c r="HE19">
        <v>408.62200000000001</v>
      </c>
      <c r="HF19">
        <v>0</v>
      </c>
      <c r="HG19">
        <v>105.509</v>
      </c>
      <c r="HH19">
        <v>104.739</v>
      </c>
    </row>
    <row r="20" spans="1:216" x14ac:dyDescent="0.2">
      <c r="A20">
        <v>2</v>
      </c>
      <c r="B20">
        <v>1689883802.5999999</v>
      </c>
      <c r="C20">
        <v>60.5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1689883802.5999999</v>
      </c>
      <c r="M20">
        <f t="shared" si="0"/>
        <v>1.4616880161885326E-3</v>
      </c>
      <c r="N20">
        <f t="shared" si="1"/>
        <v>1.4616880161885326</v>
      </c>
      <c r="O20">
        <f t="shared" si="2"/>
        <v>8.17856599172306</v>
      </c>
      <c r="P20">
        <f t="shared" si="3"/>
        <v>400.048</v>
      </c>
      <c r="Q20">
        <f t="shared" si="4"/>
        <v>300.97284874224738</v>
      </c>
      <c r="R20">
        <f t="shared" si="5"/>
        <v>30.046640774912579</v>
      </c>
      <c r="S20">
        <f t="shared" si="6"/>
        <v>39.937484723136002</v>
      </c>
      <c r="T20">
        <f t="shared" si="7"/>
        <v>0.14358318761286859</v>
      </c>
      <c r="U20">
        <f t="shared" si="8"/>
        <v>2.9618883504172251</v>
      </c>
      <c r="V20">
        <f t="shared" si="9"/>
        <v>0.13982540582109823</v>
      </c>
      <c r="W20">
        <f t="shared" si="10"/>
        <v>8.7720308959865795E-2</v>
      </c>
      <c r="X20">
        <f t="shared" si="11"/>
        <v>297.69140699999997</v>
      </c>
      <c r="Y20">
        <f t="shared" si="12"/>
        <v>17.28565446719422</v>
      </c>
      <c r="Z20">
        <f t="shared" si="13"/>
        <v>15.900700000000001</v>
      </c>
      <c r="AA20">
        <f t="shared" si="14"/>
        <v>1.8131592364816105</v>
      </c>
      <c r="AB20">
        <f t="shared" si="15"/>
        <v>43.15349682020932</v>
      </c>
      <c r="AC20">
        <f t="shared" si="16"/>
        <v>0.78312203513543999</v>
      </c>
      <c r="AD20">
        <f t="shared" si="17"/>
        <v>1.8147359839647901</v>
      </c>
      <c r="AE20">
        <f t="shared" si="18"/>
        <v>1.0300372013461705</v>
      </c>
      <c r="AF20">
        <f t="shared" si="19"/>
        <v>-64.46044151391429</v>
      </c>
      <c r="AG20">
        <f t="shared" si="20"/>
        <v>2.1716660165686754</v>
      </c>
      <c r="AH20">
        <f t="shared" si="21"/>
        <v>0.14132272678301719</v>
      </c>
      <c r="AI20">
        <f t="shared" si="22"/>
        <v>235.54395422943736</v>
      </c>
      <c r="AJ20">
        <v>45</v>
      </c>
      <c r="AK20">
        <v>7</v>
      </c>
      <c r="AL20">
        <f t="shared" si="23"/>
        <v>1</v>
      </c>
      <c r="AM20">
        <f t="shared" si="24"/>
        <v>0</v>
      </c>
      <c r="AN20">
        <f t="shared" si="25"/>
        <v>54587.883621610315</v>
      </c>
      <c r="AO20">
        <f t="shared" si="26"/>
        <v>1799.93</v>
      </c>
      <c r="AP20">
        <f t="shared" si="27"/>
        <v>1517.3414999999998</v>
      </c>
      <c r="AQ20">
        <f t="shared" si="28"/>
        <v>0.84300028334435217</v>
      </c>
      <c r="AR20">
        <f t="shared" si="29"/>
        <v>0.16539054685459989</v>
      </c>
      <c r="AS20">
        <v>1689883802.5999999</v>
      </c>
      <c r="AT20">
        <v>400.048</v>
      </c>
      <c r="AU20">
        <v>408.47199999999998</v>
      </c>
      <c r="AV20">
        <v>7.8444200000000004</v>
      </c>
      <c r="AW20">
        <v>6.4503500000000003</v>
      </c>
      <c r="AX20">
        <v>403.29500000000002</v>
      </c>
      <c r="AY20">
        <v>8.3954599999999999</v>
      </c>
      <c r="AZ20">
        <v>600.03300000000002</v>
      </c>
      <c r="BA20">
        <v>99.731499999999997</v>
      </c>
      <c r="BB20">
        <v>0.100232</v>
      </c>
      <c r="BC20">
        <v>15.914300000000001</v>
      </c>
      <c r="BD20">
        <v>15.900700000000001</v>
      </c>
      <c r="BE20">
        <v>999.9</v>
      </c>
      <c r="BF20">
        <v>0</v>
      </c>
      <c r="BG20">
        <v>0</v>
      </c>
      <c r="BH20">
        <v>9967.5</v>
      </c>
      <c r="BI20">
        <v>0</v>
      </c>
      <c r="BJ20">
        <v>57.657200000000003</v>
      </c>
      <c r="BK20">
        <v>-8.4246200000000009</v>
      </c>
      <c r="BL20">
        <v>403.21100000000001</v>
      </c>
      <c r="BM20">
        <v>411.12400000000002</v>
      </c>
      <c r="BN20">
        <v>1.3940699999999999</v>
      </c>
      <c r="BO20">
        <v>408.47199999999998</v>
      </c>
      <c r="BP20">
        <v>6.4503500000000003</v>
      </c>
      <c r="BQ20">
        <v>0.78233600000000003</v>
      </c>
      <c r="BR20">
        <v>0.64330299999999996</v>
      </c>
      <c r="BS20">
        <v>3.3907699999999998</v>
      </c>
      <c r="BT20">
        <v>0.65148899999999998</v>
      </c>
      <c r="BU20">
        <v>1799.93</v>
      </c>
      <c r="BV20">
        <v>0.89999300000000004</v>
      </c>
      <c r="BW20">
        <v>0.100007</v>
      </c>
      <c r="BX20">
        <v>0</v>
      </c>
      <c r="BY20">
        <v>2.6812999999999998</v>
      </c>
      <c r="BZ20">
        <v>0</v>
      </c>
      <c r="CA20">
        <v>14819.9</v>
      </c>
      <c r="CB20">
        <v>14599.8</v>
      </c>
      <c r="CC20">
        <v>41.186999999999998</v>
      </c>
      <c r="CD20">
        <v>39.375</v>
      </c>
      <c r="CE20">
        <v>40.625</v>
      </c>
      <c r="CF20">
        <v>39.061999999999998</v>
      </c>
      <c r="CG20">
        <v>39.436999999999998</v>
      </c>
      <c r="CH20">
        <v>1619.92</v>
      </c>
      <c r="CI20">
        <v>180.01</v>
      </c>
      <c r="CJ20">
        <v>0</v>
      </c>
      <c r="CK20">
        <v>1689883816.7</v>
      </c>
      <c r="CL20">
        <v>0</v>
      </c>
      <c r="CM20">
        <v>1689883608.5</v>
      </c>
      <c r="CN20" t="s">
        <v>354</v>
      </c>
      <c r="CO20">
        <v>1689883601</v>
      </c>
      <c r="CP20">
        <v>1689883608.5</v>
      </c>
      <c r="CQ20">
        <v>22</v>
      </c>
      <c r="CR20">
        <v>9.2999999999999999E-2</v>
      </c>
      <c r="CS20">
        <v>-4.0000000000000001E-3</v>
      </c>
      <c r="CT20">
        <v>-3.274</v>
      </c>
      <c r="CU20">
        <v>-0.55100000000000005</v>
      </c>
      <c r="CV20">
        <v>409</v>
      </c>
      <c r="CW20">
        <v>6</v>
      </c>
      <c r="CX20">
        <v>0.17</v>
      </c>
      <c r="CY20">
        <v>7.0000000000000007E-2</v>
      </c>
      <c r="CZ20">
        <v>7.8854282016777217</v>
      </c>
      <c r="DA20">
        <v>0.1239371491686124</v>
      </c>
      <c r="DB20">
        <v>3.1723917275831223E-2</v>
      </c>
      <c r="DC20">
        <v>1</v>
      </c>
      <c r="DD20">
        <v>408.46080000000001</v>
      </c>
      <c r="DE20">
        <v>0.1374934333947225</v>
      </c>
      <c r="DF20">
        <v>2.7960865508781942E-2</v>
      </c>
      <c r="DG20">
        <v>-1</v>
      </c>
      <c r="DH20">
        <v>1799.9734146341459</v>
      </c>
      <c r="DI20">
        <v>-5.797405175646371E-2</v>
      </c>
      <c r="DJ20">
        <v>5.5330922686623617E-2</v>
      </c>
      <c r="DK20">
        <v>1</v>
      </c>
      <c r="DL20">
        <v>2</v>
      </c>
      <c r="DM20">
        <v>2</v>
      </c>
      <c r="DN20" t="s">
        <v>355</v>
      </c>
      <c r="DO20">
        <v>3.2214800000000001</v>
      </c>
      <c r="DP20">
        <v>2.7236500000000001</v>
      </c>
      <c r="DQ20">
        <v>9.5851199999999998E-2</v>
      </c>
      <c r="DR20">
        <v>9.6332799999999996E-2</v>
      </c>
      <c r="DS20">
        <v>5.3572300000000003E-2</v>
      </c>
      <c r="DT20">
        <v>4.3310399999999999E-2</v>
      </c>
      <c r="DU20">
        <v>27637.3</v>
      </c>
      <c r="DV20">
        <v>31156.400000000001</v>
      </c>
      <c r="DW20">
        <v>28737.3</v>
      </c>
      <c r="DX20">
        <v>33027.9</v>
      </c>
      <c r="DY20">
        <v>37840.9</v>
      </c>
      <c r="DZ20">
        <v>42699.199999999997</v>
      </c>
      <c r="EA20">
        <v>42178.3</v>
      </c>
      <c r="EB20">
        <v>47493</v>
      </c>
      <c r="EC20">
        <v>2.3082500000000001</v>
      </c>
      <c r="ED20">
        <v>1.98353</v>
      </c>
      <c r="EE20">
        <v>0.13501199999999999</v>
      </c>
      <c r="EF20">
        <v>0</v>
      </c>
      <c r="EG20">
        <v>13.647600000000001</v>
      </c>
      <c r="EH20">
        <v>999.9</v>
      </c>
      <c r="EI20">
        <v>53.3</v>
      </c>
      <c r="EJ20">
        <v>16.8</v>
      </c>
      <c r="EK20">
        <v>10.261200000000001</v>
      </c>
      <c r="EL20">
        <v>62.9251</v>
      </c>
      <c r="EM20">
        <v>21.189900000000002</v>
      </c>
      <c r="EN20">
        <v>1</v>
      </c>
      <c r="EO20">
        <v>-0.86953000000000003</v>
      </c>
      <c r="EP20">
        <v>5.9708600000000001E-2</v>
      </c>
      <c r="EQ20">
        <v>20.2361</v>
      </c>
      <c r="ER20">
        <v>5.2312200000000004</v>
      </c>
      <c r="ES20">
        <v>12.004</v>
      </c>
      <c r="ET20">
        <v>4.9913499999999997</v>
      </c>
      <c r="EU20">
        <v>3.3050000000000002</v>
      </c>
      <c r="EV20">
        <v>7071.8</v>
      </c>
      <c r="EW20">
        <v>9999</v>
      </c>
      <c r="EX20">
        <v>525.9</v>
      </c>
      <c r="EY20">
        <v>71.099999999999994</v>
      </c>
      <c r="EZ20">
        <v>1.8519600000000001</v>
      </c>
      <c r="FA20">
        <v>1.8612500000000001</v>
      </c>
      <c r="FB20">
        <v>1.85998</v>
      </c>
      <c r="FC20">
        <v>1.85595</v>
      </c>
      <c r="FD20">
        <v>1.86036</v>
      </c>
      <c r="FE20">
        <v>1.8567199999999999</v>
      </c>
      <c r="FF20">
        <v>1.85883</v>
      </c>
      <c r="FG20">
        <v>1.8616299999999999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-3.2469999999999999</v>
      </c>
      <c r="FV20">
        <v>-0.55100000000000005</v>
      </c>
      <c r="FW20">
        <v>-1.800443158373384</v>
      </c>
      <c r="FX20">
        <v>-4.0117494158234393E-3</v>
      </c>
      <c r="FY20">
        <v>1.087516141204025E-6</v>
      </c>
      <c r="FZ20">
        <v>-8.657206703991749E-11</v>
      </c>
      <c r="GA20">
        <v>-0.55104333333333333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3.4</v>
      </c>
      <c r="GJ20">
        <v>3.2</v>
      </c>
      <c r="GK20">
        <v>0.99975599999999998</v>
      </c>
      <c r="GL20">
        <v>2.35107</v>
      </c>
      <c r="GM20">
        <v>1.5942400000000001</v>
      </c>
      <c r="GN20">
        <v>2.34375</v>
      </c>
      <c r="GO20">
        <v>1.40015</v>
      </c>
      <c r="GP20">
        <v>2.3315399999999999</v>
      </c>
      <c r="GQ20">
        <v>20.3155</v>
      </c>
      <c r="GR20">
        <v>15.138999999999999</v>
      </c>
      <c r="GS20">
        <v>18</v>
      </c>
      <c r="GT20">
        <v>607.45699999999999</v>
      </c>
      <c r="GU20">
        <v>430.71899999999999</v>
      </c>
      <c r="GV20">
        <v>13.697900000000001</v>
      </c>
      <c r="GW20">
        <v>15.595700000000001</v>
      </c>
      <c r="GX20">
        <v>30.0001</v>
      </c>
      <c r="GY20">
        <v>15.4651</v>
      </c>
      <c r="GZ20">
        <v>15.4132</v>
      </c>
      <c r="HA20">
        <v>20.0565</v>
      </c>
      <c r="HB20">
        <v>30</v>
      </c>
      <c r="HC20">
        <v>-30</v>
      </c>
      <c r="HD20">
        <v>13.760999999999999</v>
      </c>
      <c r="HE20">
        <v>408.35700000000003</v>
      </c>
      <c r="HF20">
        <v>0</v>
      </c>
      <c r="HG20">
        <v>105.509</v>
      </c>
      <c r="HH20">
        <v>104.741</v>
      </c>
    </row>
    <row r="21" spans="1:216" x14ac:dyDescent="0.2">
      <c r="A21">
        <v>3</v>
      </c>
      <c r="B21">
        <v>1689883863.0999999</v>
      </c>
      <c r="C21">
        <v>121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1689883863.0999999</v>
      </c>
      <c r="M21">
        <f t="shared" si="0"/>
        <v>1.4648591644280352E-3</v>
      </c>
      <c r="N21">
        <f t="shared" si="1"/>
        <v>1.4648591644280351</v>
      </c>
      <c r="O21">
        <f t="shared" si="2"/>
        <v>8.2315223135174858</v>
      </c>
      <c r="P21">
        <f t="shared" si="3"/>
        <v>399.96899999999999</v>
      </c>
      <c r="Q21">
        <f t="shared" si="4"/>
        <v>298.80904911072241</v>
      </c>
      <c r="R21">
        <f t="shared" si="5"/>
        <v>29.830833478712758</v>
      </c>
      <c r="S21">
        <f t="shared" si="6"/>
        <v>39.929877194669999</v>
      </c>
      <c r="T21">
        <f t="shared" si="7"/>
        <v>0.14142190721520895</v>
      </c>
      <c r="U21">
        <f t="shared" si="8"/>
        <v>2.9643723039857952</v>
      </c>
      <c r="V21">
        <f t="shared" si="9"/>
        <v>0.13777782553673132</v>
      </c>
      <c r="W21">
        <f t="shared" si="10"/>
        <v>8.643072630252463E-2</v>
      </c>
      <c r="X21">
        <f t="shared" si="11"/>
        <v>248.06425199999998</v>
      </c>
      <c r="Y21">
        <f t="shared" si="12"/>
        <v>17.37272457230911</v>
      </c>
      <c r="Z21">
        <f t="shared" si="13"/>
        <v>16.064299999999999</v>
      </c>
      <c r="AA21">
        <f t="shared" si="14"/>
        <v>1.832206626731389</v>
      </c>
      <c r="AB21">
        <f t="shared" si="15"/>
        <v>42.202094767380629</v>
      </c>
      <c r="AC21">
        <f t="shared" si="16"/>
        <v>0.78469587801590002</v>
      </c>
      <c r="AD21">
        <f t="shared" si="17"/>
        <v>1.8593766075858797</v>
      </c>
      <c r="AE21">
        <f t="shared" si="18"/>
        <v>1.0475107487154891</v>
      </c>
      <c r="AF21">
        <f t="shared" si="19"/>
        <v>-64.600289151276357</v>
      </c>
      <c r="AG21">
        <f t="shared" si="20"/>
        <v>36.885357311793229</v>
      </c>
      <c r="AH21">
        <f t="shared" si="21"/>
        <v>2.4051154787805737</v>
      </c>
      <c r="AI21">
        <f t="shared" si="22"/>
        <v>222.75443563929744</v>
      </c>
      <c r="AJ21">
        <v>45</v>
      </c>
      <c r="AK21">
        <v>7</v>
      </c>
      <c r="AL21">
        <f t="shared" si="23"/>
        <v>1</v>
      </c>
      <c r="AM21">
        <f t="shared" si="24"/>
        <v>0</v>
      </c>
      <c r="AN21">
        <f t="shared" si="25"/>
        <v>54588.532477072244</v>
      </c>
      <c r="AO21">
        <f t="shared" si="26"/>
        <v>1499.87</v>
      </c>
      <c r="AP21">
        <f t="shared" si="27"/>
        <v>1264.3907999999999</v>
      </c>
      <c r="AQ21">
        <f t="shared" si="28"/>
        <v>0.84300026002253525</v>
      </c>
      <c r="AR21">
        <f t="shared" si="29"/>
        <v>0.1653905018434931</v>
      </c>
      <c r="AS21">
        <v>1689883863.0999999</v>
      </c>
      <c r="AT21">
        <v>399.96899999999999</v>
      </c>
      <c r="AU21">
        <v>408.44499999999999</v>
      </c>
      <c r="AV21">
        <v>7.8601299999999998</v>
      </c>
      <c r="AW21">
        <v>6.4630599999999996</v>
      </c>
      <c r="AX21">
        <v>403.21600000000001</v>
      </c>
      <c r="AY21">
        <v>8.4111700000000003</v>
      </c>
      <c r="AZ21">
        <v>600.03399999999999</v>
      </c>
      <c r="BA21">
        <v>99.732100000000003</v>
      </c>
      <c r="BB21">
        <v>0.10033</v>
      </c>
      <c r="BC21">
        <v>16.295100000000001</v>
      </c>
      <c r="BD21">
        <v>16.064299999999999</v>
      </c>
      <c r="BE21">
        <v>999.9</v>
      </c>
      <c r="BF21">
        <v>0</v>
      </c>
      <c r="BG21">
        <v>0</v>
      </c>
      <c r="BH21">
        <v>9981.25</v>
      </c>
      <c r="BI21">
        <v>0</v>
      </c>
      <c r="BJ21">
        <v>58.199800000000003</v>
      </c>
      <c r="BK21">
        <v>-8.4759799999999998</v>
      </c>
      <c r="BL21">
        <v>403.13799999999998</v>
      </c>
      <c r="BM21">
        <v>411.10199999999998</v>
      </c>
      <c r="BN21">
        <v>1.39707</v>
      </c>
      <c r="BO21">
        <v>408.44499999999999</v>
      </c>
      <c r="BP21">
        <v>6.4630599999999996</v>
      </c>
      <c r="BQ21">
        <v>0.78390700000000002</v>
      </c>
      <c r="BR21">
        <v>0.64457399999999998</v>
      </c>
      <c r="BS21">
        <v>3.4191799999999999</v>
      </c>
      <c r="BT21">
        <v>0.67882100000000001</v>
      </c>
      <c r="BU21">
        <v>1499.87</v>
      </c>
      <c r="BV21">
        <v>0.89998999999999996</v>
      </c>
      <c r="BW21">
        <v>0.10001</v>
      </c>
      <c r="BX21">
        <v>0</v>
      </c>
      <c r="BY21">
        <v>2.6406000000000001</v>
      </c>
      <c r="BZ21">
        <v>0</v>
      </c>
      <c r="CA21">
        <v>12593.7</v>
      </c>
      <c r="CB21">
        <v>12165.9</v>
      </c>
      <c r="CC21">
        <v>41.375</v>
      </c>
      <c r="CD21">
        <v>39.625</v>
      </c>
      <c r="CE21">
        <v>40.936999999999998</v>
      </c>
      <c r="CF21">
        <v>39.436999999999998</v>
      </c>
      <c r="CG21">
        <v>39.686999999999998</v>
      </c>
      <c r="CH21">
        <v>1349.87</v>
      </c>
      <c r="CI21">
        <v>150</v>
      </c>
      <c r="CJ21">
        <v>0</v>
      </c>
      <c r="CK21">
        <v>1689883877.3</v>
      </c>
      <c r="CL21">
        <v>0</v>
      </c>
      <c r="CM21">
        <v>1689883608.5</v>
      </c>
      <c r="CN21" t="s">
        <v>354</v>
      </c>
      <c r="CO21">
        <v>1689883601</v>
      </c>
      <c r="CP21">
        <v>1689883608.5</v>
      </c>
      <c r="CQ21">
        <v>22</v>
      </c>
      <c r="CR21">
        <v>9.2999999999999999E-2</v>
      </c>
      <c r="CS21">
        <v>-4.0000000000000001E-3</v>
      </c>
      <c r="CT21">
        <v>-3.274</v>
      </c>
      <c r="CU21">
        <v>-0.55100000000000005</v>
      </c>
      <c r="CV21">
        <v>409</v>
      </c>
      <c r="CW21">
        <v>6</v>
      </c>
      <c r="CX21">
        <v>0.17</v>
      </c>
      <c r="CY21">
        <v>7.0000000000000007E-2</v>
      </c>
      <c r="CZ21">
        <v>7.8640793246383911</v>
      </c>
      <c r="DA21">
        <v>4.3120485301395957E-2</v>
      </c>
      <c r="DB21">
        <v>2.1755321836499229E-2</v>
      </c>
      <c r="DC21">
        <v>1</v>
      </c>
      <c r="DD21">
        <v>408.41142500000001</v>
      </c>
      <c r="DE21">
        <v>0.10735834896780209</v>
      </c>
      <c r="DF21">
        <v>2.0166664944900228E-2</v>
      </c>
      <c r="DG21">
        <v>-1</v>
      </c>
      <c r="DH21">
        <v>1500.01575</v>
      </c>
      <c r="DI21">
        <v>9.5372837474409611E-2</v>
      </c>
      <c r="DJ21">
        <v>0.13309559534408269</v>
      </c>
      <c r="DK21">
        <v>1</v>
      </c>
      <c r="DL21">
        <v>2</v>
      </c>
      <c r="DM21">
        <v>2</v>
      </c>
      <c r="DN21" t="s">
        <v>355</v>
      </c>
      <c r="DO21">
        <v>3.2214700000000001</v>
      </c>
      <c r="DP21">
        <v>2.7238699999999998</v>
      </c>
      <c r="DQ21">
        <v>9.5834000000000003E-2</v>
      </c>
      <c r="DR21">
        <v>9.6324400000000004E-2</v>
      </c>
      <c r="DS21">
        <v>5.3649299999999997E-2</v>
      </c>
      <c r="DT21">
        <v>4.3376999999999999E-2</v>
      </c>
      <c r="DU21">
        <v>27636.6</v>
      </c>
      <c r="DV21">
        <v>31155.9</v>
      </c>
      <c r="DW21">
        <v>28736.2</v>
      </c>
      <c r="DX21">
        <v>33027.1</v>
      </c>
      <c r="DY21">
        <v>37836.199999999997</v>
      </c>
      <c r="DZ21">
        <v>42695.199999999997</v>
      </c>
      <c r="EA21">
        <v>42176.7</v>
      </c>
      <c r="EB21">
        <v>47491.9</v>
      </c>
      <c r="EC21">
        <v>2.3079800000000001</v>
      </c>
      <c r="ED21">
        <v>1.98363</v>
      </c>
      <c r="EE21">
        <v>0.140071</v>
      </c>
      <c r="EF21">
        <v>0</v>
      </c>
      <c r="EG21">
        <v>13.7272</v>
      </c>
      <c r="EH21">
        <v>999.9</v>
      </c>
      <c r="EI21">
        <v>53.4</v>
      </c>
      <c r="EJ21">
        <v>16.8</v>
      </c>
      <c r="EK21">
        <v>10.2799</v>
      </c>
      <c r="EL21">
        <v>63.155099999999997</v>
      </c>
      <c r="EM21">
        <v>21.5825</v>
      </c>
      <c r="EN21">
        <v>1</v>
      </c>
      <c r="EO21">
        <v>-0.86779700000000004</v>
      </c>
      <c r="EP21">
        <v>1.0857600000000001</v>
      </c>
      <c r="EQ21">
        <v>20.2182</v>
      </c>
      <c r="ER21">
        <v>5.2324099999999998</v>
      </c>
      <c r="ES21">
        <v>12.004</v>
      </c>
      <c r="ET21">
        <v>4.9917499999999997</v>
      </c>
      <c r="EU21">
        <v>3.3050000000000002</v>
      </c>
      <c r="EV21">
        <v>7073.3</v>
      </c>
      <c r="EW21">
        <v>9999</v>
      </c>
      <c r="EX21">
        <v>525.9</v>
      </c>
      <c r="EY21">
        <v>71.099999999999994</v>
      </c>
      <c r="EZ21">
        <v>1.85195</v>
      </c>
      <c r="FA21">
        <v>1.8612500000000001</v>
      </c>
      <c r="FB21">
        <v>1.8600099999999999</v>
      </c>
      <c r="FC21">
        <v>1.85598</v>
      </c>
      <c r="FD21">
        <v>1.8604099999999999</v>
      </c>
      <c r="FE21">
        <v>1.85677</v>
      </c>
      <c r="FF21">
        <v>1.8588499999999999</v>
      </c>
      <c r="FG21">
        <v>1.8616600000000001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-3.2469999999999999</v>
      </c>
      <c r="FV21">
        <v>-0.55100000000000005</v>
      </c>
      <c r="FW21">
        <v>-1.800443158373384</v>
      </c>
      <c r="FX21">
        <v>-4.0117494158234393E-3</v>
      </c>
      <c r="FY21">
        <v>1.087516141204025E-6</v>
      </c>
      <c r="FZ21">
        <v>-8.657206703991749E-11</v>
      </c>
      <c r="GA21">
        <v>-0.55104333333333333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4.4000000000000004</v>
      </c>
      <c r="GJ21">
        <v>4.2</v>
      </c>
      <c r="GK21">
        <v>0.99975599999999998</v>
      </c>
      <c r="GL21">
        <v>2.3547400000000001</v>
      </c>
      <c r="GM21">
        <v>1.5942400000000001</v>
      </c>
      <c r="GN21">
        <v>2.34375</v>
      </c>
      <c r="GO21">
        <v>1.40015</v>
      </c>
      <c r="GP21">
        <v>2.2192400000000001</v>
      </c>
      <c r="GQ21">
        <v>20.3155</v>
      </c>
      <c r="GR21">
        <v>15.0602</v>
      </c>
      <c r="GS21">
        <v>18</v>
      </c>
      <c r="GT21">
        <v>607.46900000000005</v>
      </c>
      <c r="GU21">
        <v>430.95299999999997</v>
      </c>
      <c r="GV21">
        <v>14.624700000000001</v>
      </c>
      <c r="GW21">
        <v>15.6043</v>
      </c>
      <c r="GX21">
        <v>30.000399999999999</v>
      </c>
      <c r="GY21">
        <v>15.4802</v>
      </c>
      <c r="GZ21">
        <v>15.43</v>
      </c>
      <c r="HA21">
        <v>20.056999999999999</v>
      </c>
      <c r="HB21">
        <v>30</v>
      </c>
      <c r="HC21">
        <v>-30</v>
      </c>
      <c r="HD21">
        <v>13.603199999999999</v>
      </c>
      <c r="HE21">
        <v>408.45</v>
      </c>
      <c r="HF21">
        <v>0</v>
      </c>
      <c r="HG21">
        <v>105.505</v>
      </c>
      <c r="HH21">
        <v>104.738</v>
      </c>
    </row>
    <row r="22" spans="1:216" x14ac:dyDescent="0.2">
      <c r="A22">
        <v>4</v>
      </c>
      <c r="B22">
        <v>1689883923.5999999</v>
      </c>
      <c r="C22">
        <v>181.5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1689883923.5999999</v>
      </c>
      <c r="M22">
        <f t="shared" si="0"/>
        <v>1.4351672726828641E-3</v>
      </c>
      <c r="N22">
        <f t="shared" si="1"/>
        <v>1.4351672726828641</v>
      </c>
      <c r="O22">
        <f t="shared" si="2"/>
        <v>8.076598954060584</v>
      </c>
      <c r="P22">
        <f t="shared" si="3"/>
        <v>399.94299999999998</v>
      </c>
      <c r="Q22">
        <f t="shared" si="4"/>
        <v>299.98673866332649</v>
      </c>
      <c r="R22">
        <f t="shared" si="5"/>
        <v>29.948209797167966</v>
      </c>
      <c r="S22">
        <f t="shared" si="6"/>
        <v>39.927021188596996</v>
      </c>
      <c r="T22">
        <f t="shared" si="7"/>
        <v>0.14040623384705536</v>
      </c>
      <c r="U22">
        <f t="shared" si="8"/>
        <v>2.9682905606052841</v>
      </c>
      <c r="V22">
        <f t="shared" si="9"/>
        <v>0.13681820265780953</v>
      </c>
      <c r="W22">
        <f t="shared" si="10"/>
        <v>8.5826110004442305E-2</v>
      </c>
      <c r="X22">
        <f t="shared" si="11"/>
        <v>206.70978899999994</v>
      </c>
      <c r="Y22">
        <f t="shared" si="12"/>
        <v>17.152856567064735</v>
      </c>
      <c r="Z22">
        <f t="shared" si="13"/>
        <v>15.931800000000001</v>
      </c>
      <c r="AA22">
        <f t="shared" si="14"/>
        <v>1.8167666584867648</v>
      </c>
      <c r="AB22">
        <f t="shared" si="15"/>
        <v>42.078094988590756</v>
      </c>
      <c r="AC22">
        <f t="shared" si="16"/>
        <v>0.78320825915311987</v>
      </c>
      <c r="AD22">
        <f t="shared" si="17"/>
        <v>1.8613206214907838</v>
      </c>
      <c r="AE22">
        <f t="shared" si="18"/>
        <v>1.033558399333645</v>
      </c>
      <c r="AF22">
        <f t="shared" si="19"/>
        <v>-63.290876725314305</v>
      </c>
      <c r="AG22">
        <f t="shared" si="20"/>
        <v>60.762054723062448</v>
      </c>
      <c r="AH22">
        <f t="shared" si="21"/>
        <v>3.9543879743218597</v>
      </c>
      <c r="AI22">
        <f t="shared" si="22"/>
        <v>208.13535497206996</v>
      </c>
      <c r="AJ22">
        <v>45</v>
      </c>
      <c r="AK22">
        <v>7</v>
      </c>
      <c r="AL22">
        <f t="shared" si="23"/>
        <v>1</v>
      </c>
      <c r="AM22">
        <f t="shared" si="24"/>
        <v>0</v>
      </c>
      <c r="AN22">
        <f t="shared" si="25"/>
        <v>54699.845327628376</v>
      </c>
      <c r="AO22">
        <f t="shared" si="26"/>
        <v>1249.83</v>
      </c>
      <c r="AP22">
        <f t="shared" si="27"/>
        <v>1053.6068999999998</v>
      </c>
      <c r="AQ22">
        <f t="shared" si="28"/>
        <v>0.84300016802285105</v>
      </c>
      <c r="AR22">
        <f t="shared" si="29"/>
        <v>0.16539032428410261</v>
      </c>
      <c r="AS22">
        <v>1689883923.5999999</v>
      </c>
      <c r="AT22">
        <v>399.94299999999998</v>
      </c>
      <c r="AU22">
        <v>408.25799999999998</v>
      </c>
      <c r="AV22">
        <v>7.8452799999999998</v>
      </c>
      <c r="AW22">
        <v>6.47661</v>
      </c>
      <c r="AX22">
        <v>403.19</v>
      </c>
      <c r="AY22">
        <v>8.3963199999999993</v>
      </c>
      <c r="AZ22">
        <v>600.07899999999995</v>
      </c>
      <c r="BA22">
        <v>99.731700000000004</v>
      </c>
      <c r="BB22">
        <v>0.100079</v>
      </c>
      <c r="BC22">
        <v>16.311499999999999</v>
      </c>
      <c r="BD22">
        <v>15.931800000000001</v>
      </c>
      <c r="BE22">
        <v>999.9</v>
      </c>
      <c r="BF22">
        <v>0</v>
      </c>
      <c r="BG22">
        <v>0</v>
      </c>
      <c r="BH22">
        <v>10003.1</v>
      </c>
      <c r="BI22">
        <v>0</v>
      </c>
      <c r="BJ22">
        <v>62.693300000000001</v>
      </c>
      <c r="BK22">
        <v>-8.3149099999999994</v>
      </c>
      <c r="BL22">
        <v>403.10599999999999</v>
      </c>
      <c r="BM22">
        <v>410.92</v>
      </c>
      <c r="BN22">
        <v>1.36866</v>
      </c>
      <c r="BO22">
        <v>408.25799999999998</v>
      </c>
      <c r="BP22">
        <v>6.47661</v>
      </c>
      <c r="BQ22">
        <v>0.78242299999999998</v>
      </c>
      <c r="BR22">
        <v>0.64592400000000005</v>
      </c>
      <c r="BS22">
        <v>3.39235</v>
      </c>
      <c r="BT22">
        <v>0.70778300000000005</v>
      </c>
      <c r="BU22">
        <v>1249.83</v>
      </c>
      <c r="BV22">
        <v>0.89999099999999999</v>
      </c>
      <c r="BW22">
        <v>0.100009</v>
      </c>
      <c r="BX22">
        <v>0</v>
      </c>
      <c r="BY22">
        <v>2.0579999999999998</v>
      </c>
      <c r="BZ22">
        <v>0</v>
      </c>
      <c r="CA22">
        <v>10939.4</v>
      </c>
      <c r="CB22">
        <v>10137.700000000001</v>
      </c>
      <c r="CC22">
        <v>41.436999999999998</v>
      </c>
      <c r="CD22">
        <v>39.936999999999998</v>
      </c>
      <c r="CE22">
        <v>41.25</v>
      </c>
      <c r="CF22">
        <v>39.561999999999998</v>
      </c>
      <c r="CG22">
        <v>39.875</v>
      </c>
      <c r="CH22">
        <v>1124.8399999999999</v>
      </c>
      <c r="CI22">
        <v>124.99</v>
      </c>
      <c r="CJ22">
        <v>0</v>
      </c>
      <c r="CK22">
        <v>1689883937.9000001</v>
      </c>
      <c r="CL22">
        <v>0</v>
      </c>
      <c r="CM22">
        <v>1689883608.5</v>
      </c>
      <c r="CN22" t="s">
        <v>354</v>
      </c>
      <c r="CO22">
        <v>1689883601</v>
      </c>
      <c r="CP22">
        <v>1689883608.5</v>
      </c>
      <c r="CQ22">
        <v>22</v>
      </c>
      <c r="CR22">
        <v>9.2999999999999999E-2</v>
      </c>
      <c r="CS22">
        <v>-4.0000000000000001E-3</v>
      </c>
      <c r="CT22">
        <v>-3.274</v>
      </c>
      <c r="CU22">
        <v>-0.55100000000000005</v>
      </c>
      <c r="CV22">
        <v>409</v>
      </c>
      <c r="CW22">
        <v>6</v>
      </c>
      <c r="CX22">
        <v>0.17</v>
      </c>
      <c r="CY22">
        <v>7.0000000000000007E-2</v>
      </c>
      <c r="CZ22">
        <v>7.8105959563607268</v>
      </c>
      <c r="DA22">
        <v>-0.13409477871314721</v>
      </c>
      <c r="DB22">
        <v>3.9250254400671397E-2</v>
      </c>
      <c r="DC22">
        <v>1</v>
      </c>
      <c r="DD22">
        <v>408.35980000000001</v>
      </c>
      <c r="DE22">
        <v>-0.31515196998211381</v>
      </c>
      <c r="DF22">
        <v>5.0755886358135681E-2</v>
      </c>
      <c r="DG22">
        <v>-1</v>
      </c>
      <c r="DH22">
        <v>1249.9963414634151</v>
      </c>
      <c r="DI22">
        <v>-0.1221308706526444</v>
      </c>
      <c r="DJ22">
        <v>0.1403263808370829</v>
      </c>
      <c r="DK22">
        <v>1</v>
      </c>
      <c r="DL22">
        <v>2</v>
      </c>
      <c r="DM22">
        <v>2</v>
      </c>
      <c r="DN22" t="s">
        <v>355</v>
      </c>
      <c r="DO22">
        <v>3.2215500000000001</v>
      </c>
      <c r="DP22">
        <v>2.7238000000000002</v>
      </c>
      <c r="DQ22">
        <v>9.5825099999999996E-2</v>
      </c>
      <c r="DR22">
        <v>9.6286899999999995E-2</v>
      </c>
      <c r="DS22">
        <v>5.3572300000000003E-2</v>
      </c>
      <c r="DT22">
        <v>4.3447800000000002E-2</v>
      </c>
      <c r="DU22">
        <v>27636</v>
      </c>
      <c r="DV22">
        <v>31156.3</v>
      </c>
      <c r="DW22">
        <v>28735.3</v>
      </c>
      <c r="DX22">
        <v>33026.199999999997</v>
      </c>
      <c r="DY22">
        <v>37838.400000000001</v>
      </c>
      <c r="DZ22">
        <v>42690.8</v>
      </c>
      <c r="EA22">
        <v>42175.6</v>
      </c>
      <c r="EB22">
        <v>47490.5</v>
      </c>
      <c r="EC22">
        <v>2.3077800000000002</v>
      </c>
      <c r="ED22">
        <v>1.9835799999999999</v>
      </c>
      <c r="EE22">
        <v>0.12615299999999999</v>
      </c>
      <c r="EF22">
        <v>0</v>
      </c>
      <c r="EG22">
        <v>13.8269</v>
      </c>
      <c r="EH22">
        <v>999.9</v>
      </c>
      <c r="EI22">
        <v>53.4</v>
      </c>
      <c r="EJ22">
        <v>16.899999999999999</v>
      </c>
      <c r="EK22">
        <v>10.345599999999999</v>
      </c>
      <c r="EL22">
        <v>62.315100000000001</v>
      </c>
      <c r="EM22">
        <v>21.558499999999999</v>
      </c>
      <c r="EN22">
        <v>1</v>
      </c>
      <c r="EO22">
        <v>-0.86750000000000005</v>
      </c>
      <c r="EP22">
        <v>-6.46242E-3</v>
      </c>
      <c r="EQ22">
        <v>20.2409</v>
      </c>
      <c r="ER22">
        <v>5.2313700000000001</v>
      </c>
      <c r="ES22">
        <v>12.004</v>
      </c>
      <c r="ET22">
        <v>4.9916499999999999</v>
      </c>
      <c r="EU22">
        <v>3.3050000000000002</v>
      </c>
      <c r="EV22">
        <v>7074.7</v>
      </c>
      <c r="EW22">
        <v>9999</v>
      </c>
      <c r="EX22">
        <v>525.9</v>
      </c>
      <c r="EY22">
        <v>71.2</v>
      </c>
      <c r="EZ22">
        <v>1.8519600000000001</v>
      </c>
      <c r="FA22">
        <v>1.86127</v>
      </c>
      <c r="FB22">
        <v>1.86005</v>
      </c>
      <c r="FC22">
        <v>1.85598</v>
      </c>
      <c r="FD22">
        <v>1.86043</v>
      </c>
      <c r="FE22">
        <v>1.8567800000000001</v>
      </c>
      <c r="FF22">
        <v>1.85883</v>
      </c>
      <c r="FG22">
        <v>1.86171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-3.2469999999999999</v>
      </c>
      <c r="FV22">
        <v>-0.55100000000000005</v>
      </c>
      <c r="FW22">
        <v>-1.800443158373384</v>
      </c>
      <c r="FX22">
        <v>-4.0117494158234393E-3</v>
      </c>
      <c r="FY22">
        <v>1.087516141204025E-6</v>
      </c>
      <c r="FZ22">
        <v>-8.657206703991749E-11</v>
      </c>
      <c r="GA22">
        <v>-0.55104333333333333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5.4</v>
      </c>
      <c r="GJ22">
        <v>5.3</v>
      </c>
      <c r="GK22">
        <v>0.99975599999999998</v>
      </c>
      <c r="GL22">
        <v>2.34741</v>
      </c>
      <c r="GM22">
        <v>1.5942400000000001</v>
      </c>
      <c r="GN22">
        <v>2.34497</v>
      </c>
      <c r="GO22">
        <v>1.40015</v>
      </c>
      <c r="GP22">
        <v>2.2155800000000001</v>
      </c>
      <c r="GQ22">
        <v>20.335599999999999</v>
      </c>
      <c r="GR22">
        <v>15.121499999999999</v>
      </c>
      <c r="GS22">
        <v>18</v>
      </c>
      <c r="GT22">
        <v>607.53200000000004</v>
      </c>
      <c r="GU22">
        <v>431.09399999999999</v>
      </c>
      <c r="GV22">
        <v>14.1839</v>
      </c>
      <c r="GW22">
        <v>15.617000000000001</v>
      </c>
      <c r="GX22">
        <v>30.0001</v>
      </c>
      <c r="GY22">
        <v>15.494999999999999</v>
      </c>
      <c r="GZ22">
        <v>15.4465</v>
      </c>
      <c r="HA22">
        <v>20.057099999999998</v>
      </c>
      <c r="HB22">
        <v>30</v>
      </c>
      <c r="HC22">
        <v>-30</v>
      </c>
      <c r="HD22">
        <v>14.2163</v>
      </c>
      <c r="HE22">
        <v>408.28199999999998</v>
      </c>
      <c r="HF22">
        <v>0</v>
      </c>
      <c r="HG22">
        <v>105.502</v>
      </c>
      <c r="HH22">
        <v>104.735</v>
      </c>
    </row>
    <row r="23" spans="1:216" x14ac:dyDescent="0.2">
      <c r="A23">
        <v>5</v>
      </c>
      <c r="B23">
        <v>1689883984.0999999</v>
      </c>
      <c r="C23">
        <v>242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1689883984.0999999</v>
      </c>
      <c r="M23">
        <f t="shared" si="0"/>
        <v>1.4294857120346605E-3</v>
      </c>
      <c r="N23">
        <f t="shared" si="1"/>
        <v>1.4294857120346605</v>
      </c>
      <c r="O23">
        <f t="shared" si="2"/>
        <v>8.0273494228788262</v>
      </c>
      <c r="P23">
        <f t="shared" si="3"/>
        <v>400.03300000000002</v>
      </c>
      <c r="Q23">
        <f t="shared" si="4"/>
        <v>299.70965316695816</v>
      </c>
      <c r="R23">
        <f t="shared" si="5"/>
        <v>29.920886231328844</v>
      </c>
      <c r="S23">
        <f t="shared" si="6"/>
        <v>39.936457685964001</v>
      </c>
      <c r="T23">
        <f t="shared" si="7"/>
        <v>0.13902369515747415</v>
      </c>
      <c r="U23">
        <f t="shared" si="8"/>
        <v>2.9693352707628939</v>
      </c>
      <c r="V23">
        <f t="shared" si="9"/>
        <v>0.1355062272565182</v>
      </c>
      <c r="W23">
        <f t="shared" si="10"/>
        <v>8.5000010012345042E-2</v>
      </c>
      <c r="X23">
        <f t="shared" si="11"/>
        <v>165.39203400000002</v>
      </c>
      <c r="Y23">
        <f t="shared" si="12"/>
        <v>17.154447979533366</v>
      </c>
      <c r="Z23">
        <f t="shared" si="13"/>
        <v>15.9931</v>
      </c>
      <c r="AA23">
        <f t="shared" si="14"/>
        <v>1.8238955672818</v>
      </c>
      <c r="AB23">
        <f t="shared" si="15"/>
        <v>41.50078865494072</v>
      </c>
      <c r="AC23">
        <f t="shared" si="16"/>
        <v>0.78449397936755993</v>
      </c>
      <c r="AD23">
        <f t="shared" si="17"/>
        <v>1.8903110152682965</v>
      </c>
      <c r="AE23">
        <f t="shared" si="18"/>
        <v>1.0394015879142402</v>
      </c>
      <c r="AF23">
        <f t="shared" si="19"/>
        <v>-63.040319900728527</v>
      </c>
      <c r="AG23">
        <f t="shared" si="20"/>
        <v>89.838469109467781</v>
      </c>
      <c r="AH23">
        <f t="shared" si="21"/>
        <v>5.8538497839665906</v>
      </c>
      <c r="AI23">
        <f t="shared" si="22"/>
        <v>198.04403299270587</v>
      </c>
      <c r="AJ23">
        <v>45</v>
      </c>
      <c r="AK23">
        <v>7</v>
      </c>
      <c r="AL23">
        <f t="shared" si="23"/>
        <v>1</v>
      </c>
      <c r="AM23">
        <f t="shared" si="24"/>
        <v>0</v>
      </c>
      <c r="AN23">
        <f t="shared" si="25"/>
        <v>54684.501232236231</v>
      </c>
      <c r="AO23">
        <f t="shared" si="26"/>
        <v>1000.02</v>
      </c>
      <c r="AP23">
        <f t="shared" si="27"/>
        <v>843.01619999999991</v>
      </c>
      <c r="AQ23">
        <f t="shared" si="28"/>
        <v>0.84299934001319965</v>
      </c>
      <c r="AR23">
        <f t="shared" si="29"/>
        <v>0.16538872622547551</v>
      </c>
      <c r="AS23">
        <v>1689883984.0999999</v>
      </c>
      <c r="AT23">
        <v>400.03300000000002</v>
      </c>
      <c r="AU23">
        <v>408.29899999999998</v>
      </c>
      <c r="AV23">
        <v>7.8580699999999997</v>
      </c>
      <c r="AW23">
        <v>6.4947699999999999</v>
      </c>
      <c r="AX23">
        <v>403.28</v>
      </c>
      <c r="AY23">
        <v>8.4091100000000001</v>
      </c>
      <c r="AZ23">
        <v>600.04999999999995</v>
      </c>
      <c r="BA23">
        <v>99.732900000000001</v>
      </c>
      <c r="BB23">
        <v>0.100008</v>
      </c>
      <c r="BC23">
        <v>16.554300000000001</v>
      </c>
      <c r="BD23">
        <v>15.9931</v>
      </c>
      <c r="BE23">
        <v>999.9</v>
      </c>
      <c r="BF23">
        <v>0</v>
      </c>
      <c r="BG23">
        <v>0</v>
      </c>
      <c r="BH23">
        <v>10008.799999999999</v>
      </c>
      <c r="BI23">
        <v>0</v>
      </c>
      <c r="BJ23">
        <v>67.856800000000007</v>
      </c>
      <c r="BK23">
        <v>-8.2667199999999994</v>
      </c>
      <c r="BL23">
        <v>403.20100000000002</v>
      </c>
      <c r="BM23">
        <v>410.96899999999999</v>
      </c>
      <c r="BN23">
        <v>1.3632899999999999</v>
      </c>
      <c r="BO23">
        <v>408.29899999999998</v>
      </c>
      <c r="BP23">
        <v>6.4947699999999999</v>
      </c>
      <c r="BQ23">
        <v>0.78370700000000004</v>
      </c>
      <c r="BR23">
        <v>0.64774200000000004</v>
      </c>
      <c r="BS23">
        <v>3.4155700000000002</v>
      </c>
      <c r="BT23">
        <v>0.74672300000000003</v>
      </c>
      <c r="BU23">
        <v>1000.02</v>
      </c>
      <c r="BV23">
        <v>0.90002199999999999</v>
      </c>
      <c r="BW23">
        <v>9.9977700000000003E-2</v>
      </c>
      <c r="BX23">
        <v>0</v>
      </c>
      <c r="BY23">
        <v>2.7223000000000002</v>
      </c>
      <c r="BZ23">
        <v>0</v>
      </c>
      <c r="CA23">
        <v>9338.14</v>
      </c>
      <c r="CB23">
        <v>8111.54</v>
      </c>
      <c r="CC23">
        <v>41.25</v>
      </c>
      <c r="CD23">
        <v>40.125</v>
      </c>
      <c r="CE23">
        <v>41.436999999999998</v>
      </c>
      <c r="CF23">
        <v>39.936999999999998</v>
      </c>
      <c r="CG23">
        <v>39.875</v>
      </c>
      <c r="CH23">
        <v>900.04</v>
      </c>
      <c r="CI23">
        <v>99.98</v>
      </c>
      <c r="CJ23">
        <v>0</v>
      </c>
      <c r="CK23">
        <v>1689883997.9000001</v>
      </c>
      <c r="CL23">
        <v>0</v>
      </c>
      <c r="CM23">
        <v>1689883608.5</v>
      </c>
      <c r="CN23" t="s">
        <v>354</v>
      </c>
      <c r="CO23">
        <v>1689883601</v>
      </c>
      <c r="CP23">
        <v>1689883608.5</v>
      </c>
      <c r="CQ23">
        <v>22</v>
      </c>
      <c r="CR23">
        <v>9.2999999999999999E-2</v>
      </c>
      <c r="CS23">
        <v>-4.0000000000000001E-3</v>
      </c>
      <c r="CT23">
        <v>-3.274</v>
      </c>
      <c r="CU23">
        <v>-0.55100000000000005</v>
      </c>
      <c r="CV23">
        <v>409</v>
      </c>
      <c r="CW23">
        <v>6</v>
      </c>
      <c r="CX23">
        <v>0.17</v>
      </c>
      <c r="CY23">
        <v>7.0000000000000007E-2</v>
      </c>
      <c r="CZ23">
        <v>7.7605332214650273</v>
      </c>
      <c r="DA23">
        <v>0.33862503745556038</v>
      </c>
      <c r="DB23">
        <v>5.4606359381731293E-2</v>
      </c>
      <c r="DC23">
        <v>1</v>
      </c>
      <c r="DD23">
        <v>408.30770731707321</v>
      </c>
      <c r="DE23">
        <v>0.25375609756102141</v>
      </c>
      <c r="DF23">
        <v>3.7450613920811719E-2</v>
      </c>
      <c r="DG23">
        <v>-1</v>
      </c>
      <c r="DH23">
        <v>1000.009725</v>
      </c>
      <c r="DI23">
        <v>4.4962144544560233E-2</v>
      </c>
      <c r="DJ23">
        <v>6.7753962061262885E-2</v>
      </c>
      <c r="DK23">
        <v>1</v>
      </c>
      <c r="DL23">
        <v>2</v>
      </c>
      <c r="DM23">
        <v>2</v>
      </c>
      <c r="DN23" t="s">
        <v>355</v>
      </c>
      <c r="DO23">
        <v>3.2214700000000001</v>
      </c>
      <c r="DP23">
        <v>2.7237800000000001</v>
      </c>
      <c r="DQ23">
        <v>9.5837800000000001E-2</v>
      </c>
      <c r="DR23">
        <v>9.6290600000000004E-2</v>
      </c>
      <c r="DS23">
        <v>5.3634500000000002E-2</v>
      </c>
      <c r="DT23">
        <v>4.3543600000000002E-2</v>
      </c>
      <c r="DU23">
        <v>27635.4</v>
      </c>
      <c r="DV23">
        <v>31155.200000000001</v>
      </c>
      <c r="DW23">
        <v>28735</v>
      </c>
      <c r="DX23">
        <v>33025.1</v>
      </c>
      <c r="DY23">
        <v>37835.1</v>
      </c>
      <c r="DZ23">
        <v>42685.4</v>
      </c>
      <c r="EA23">
        <v>42174.8</v>
      </c>
      <c r="EB23">
        <v>47489.4</v>
      </c>
      <c r="EC23">
        <v>2.3076699999999999</v>
      </c>
      <c r="ED23">
        <v>1.98285</v>
      </c>
      <c r="EE23">
        <v>0.12475600000000001</v>
      </c>
      <c r="EF23">
        <v>0</v>
      </c>
      <c r="EG23">
        <v>13.9117</v>
      </c>
      <c r="EH23">
        <v>999.9</v>
      </c>
      <c r="EI23">
        <v>53.5</v>
      </c>
      <c r="EJ23">
        <v>16.899999999999999</v>
      </c>
      <c r="EK23">
        <v>10.365500000000001</v>
      </c>
      <c r="EL23">
        <v>62.665100000000002</v>
      </c>
      <c r="EM23">
        <v>21.418299999999999</v>
      </c>
      <c r="EN23">
        <v>1</v>
      </c>
      <c r="EO23">
        <v>-0.86626999999999998</v>
      </c>
      <c r="EP23">
        <v>-0.49685699999999999</v>
      </c>
      <c r="EQ23">
        <v>20.241700000000002</v>
      </c>
      <c r="ER23">
        <v>5.2316700000000003</v>
      </c>
      <c r="ES23">
        <v>12.004</v>
      </c>
      <c r="ET23">
        <v>4.9915000000000003</v>
      </c>
      <c r="EU23">
        <v>3.3050000000000002</v>
      </c>
      <c r="EV23">
        <v>7075.9</v>
      </c>
      <c r="EW23">
        <v>9999</v>
      </c>
      <c r="EX23">
        <v>525.9</v>
      </c>
      <c r="EY23">
        <v>71.2</v>
      </c>
      <c r="EZ23">
        <v>1.8519600000000001</v>
      </c>
      <c r="FA23">
        <v>1.86127</v>
      </c>
      <c r="FB23">
        <v>1.86002</v>
      </c>
      <c r="FC23">
        <v>1.8559600000000001</v>
      </c>
      <c r="FD23">
        <v>1.86042</v>
      </c>
      <c r="FE23">
        <v>1.8567400000000001</v>
      </c>
      <c r="FF23">
        <v>1.85884</v>
      </c>
      <c r="FG23">
        <v>1.86171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-3.2469999999999999</v>
      </c>
      <c r="FV23">
        <v>-0.55100000000000005</v>
      </c>
      <c r="FW23">
        <v>-1.800443158373384</v>
      </c>
      <c r="FX23">
        <v>-4.0117494158234393E-3</v>
      </c>
      <c r="FY23">
        <v>1.087516141204025E-6</v>
      </c>
      <c r="FZ23">
        <v>-8.657206703991749E-11</v>
      </c>
      <c r="GA23">
        <v>-0.55104333333333333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6.4</v>
      </c>
      <c r="GJ23">
        <v>6.3</v>
      </c>
      <c r="GK23">
        <v>0.99853499999999995</v>
      </c>
      <c r="GL23">
        <v>2.35107</v>
      </c>
      <c r="GM23">
        <v>1.5942400000000001</v>
      </c>
      <c r="GN23">
        <v>2.34375</v>
      </c>
      <c r="GO23">
        <v>1.40015</v>
      </c>
      <c r="GP23">
        <v>2.2497600000000002</v>
      </c>
      <c r="GQ23">
        <v>20.355599999999999</v>
      </c>
      <c r="GR23">
        <v>15.1302</v>
      </c>
      <c r="GS23">
        <v>18</v>
      </c>
      <c r="GT23">
        <v>607.71199999999999</v>
      </c>
      <c r="GU23">
        <v>430.86099999999999</v>
      </c>
      <c r="GV23">
        <v>15.1655</v>
      </c>
      <c r="GW23">
        <v>15.63</v>
      </c>
      <c r="GX23">
        <v>30.000599999999999</v>
      </c>
      <c r="GY23">
        <v>15.513199999999999</v>
      </c>
      <c r="GZ23">
        <v>15.4658</v>
      </c>
      <c r="HA23">
        <v>20.050599999999999</v>
      </c>
      <c r="HB23">
        <v>30</v>
      </c>
      <c r="HC23">
        <v>-30</v>
      </c>
      <c r="HD23">
        <v>15.157500000000001</v>
      </c>
      <c r="HE23">
        <v>408.27800000000002</v>
      </c>
      <c r="HF23">
        <v>0</v>
      </c>
      <c r="HG23">
        <v>105.5</v>
      </c>
      <c r="HH23">
        <v>104.732</v>
      </c>
    </row>
    <row r="24" spans="1:216" x14ac:dyDescent="0.2">
      <c r="A24">
        <v>6</v>
      </c>
      <c r="B24">
        <v>1689884044.5999999</v>
      </c>
      <c r="C24">
        <v>302.5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1689884044.5999999</v>
      </c>
      <c r="M24">
        <f t="shared" si="0"/>
        <v>1.406866900280072E-3</v>
      </c>
      <c r="N24">
        <f t="shared" si="1"/>
        <v>1.406866900280072</v>
      </c>
      <c r="O24">
        <f t="shared" si="2"/>
        <v>8.0088323566353452</v>
      </c>
      <c r="P24">
        <f t="shared" si="3"/>
        <v>399.976</v>
      </c>
      <c r="Q24">
        <f t="shared" si="4"/>
        <v>298.26430171101242</v>
      </c>
      <c r="R24">
        <f t="shared" si="5"/>
        <v>29.776957369640737</v>
      </c>
      <c r="S24">
        <f t="shared" si="6"/>
        <v>39.931256380855999</v>
      </c>
      <c r="T24">
        <f t="shared" si="7"/>
        <v>0.13663772520749531</v>
      </c>
      <c r="U24">
        <f t="shared" si="8"/>
        <v>2.9646276147424424</v>
      </c>
      <c r="V24">
        <f t="shared" si="9"/>
        <v>0.13323311408952007</v>
      </c>
      <c r="W24">
        <f t="shared" si="10"/>
        <v>8.3569521343987346E-2</v>
      </c>
      <c r="X24">
        <f t="shared" si="11"/>
        <v>124.04092838768398</v>
      </c>
      <c r="Y24">
        <f t="shared" si="12"/>
        <v>17.05454135055081</v>
      </c>
      <c r="Z24">
        <f t="shared" si="13"/>
        <v>15.988799999999999</v>
      </c>
      <c r="AA24">
        <f t="shared" si="14"/>
        <v>1.823394697093488</v>
      </c>
      <c r="AB24">
        <f t="shared" si="15"/>
        <v>41.0627866987018</v>
      </c>
      <c r="AC24">
        <f t="shared" si="16"/>
        <v>0.78296314914583998</v>
      </c>
      <c r="AD24">
        <f t="shared" si="17"/>
        <v>1.9067462588226953</v>
      </c>
      <c r="AE24">
        <f t="shared" si="18"/>
        <v>1.040431547947648</v>
      </c>
      <c r="AF24">
        <f t="shared" si="19"/>
        <v>-62.04283030235117</v>
      </c>
      <c r="AG24">
        <f t="shared" si="20"/>
        <v>112.15201208293848</v>
      </c>
      <c r="AH24">
        <f t="shared" si="21"/>
        <v>7.3244095736858785</v>
      </c>
      <c r="AI24">
        <f t="shared" si="22"/>
        <v>181.47451974195715</v>
      </c>
      <c r="AJ24">
        <v>45</v>
      </c>
      <c r="AK24">
        <v>7</v>
      </c>
      <c r="AL24">
        <f t="shared" si="23"/>
        <v>1</v>
      </c>
      <c r="AM24">
        <f t="shared" si="24"/>
        <v>0</v>
      </c>
      <c r="AN24">
        <f t="shared" si="25"/>
        <v>54521.504637508115</v>
      </c>
      <c r="AO24">
        <f t="shared" si="26"/>
        <v>750.00099999999998</v>
      </c>
      <c r="AP24">
        <f t="shared" si="27"/>
        <v>632.24994299879995</v>
      </c>
      <c r="AQ24">
        <f t="shared" si="28"/>
        <v>0.84299879999999994</v>
      </c>
      <c r="AR24">
        <f t="shared" si="29"/>
        <v>0.16538768399999998</v>
      </c>
      <c r="AS24">
        <v>1689884044.5999999</v>
      </c>
      <c r="AT24">
        <v>399.976</v>
      </c>
      <c r="AU24">
        <v>408.21499999999997</v>
      </c>
      <c r="AV24">
        <v>7.8426400000000003</v>
      </c>
      <c r="AW24">
        <v>6.5009600000000001</v>
      </c>
      <c r="AX24">
        <v>403.22300000000001</v>
      </c>
      <c r="AY24">
        <v>8.3936799999999998</v>
      </c>
      <c r="AZ24">
        <v>600.08100000000002</v>
      </c>
      <c r="BA24">
        <v>99.733800000000002</v>
      </c>
      <c r="BB24">
        <v>0.100331</v>
      </c>
      <c r="BC24">
        <v>16.6905</v>
      </c>
      <c r="BD24">
        <v>15.988799999999999</v>
      </c>
      <c r="BE24">
        <v>999.9</v>
      </c>
      <c r="BF24">
        <v>0</v>
      </c>
      <c r="BG24">
        <v>0</v>
      </c>
      <c r="BH24">
        <v>9982.5</v>
      </c>
      <c r="BI24">
        <v>0</v>
      </c>
      <c r="BJ24">
        <v>65.022499999999994</v>
      </c>
      <c r="BK24">
        <v>-8.2394999999999996</v>
      </c>
      <c r="BL24">
        <v>403.13799999999998</v>
      </c>
      <c r="BM24">
        <v>410.887</v>
      </c>
      <c r="BN24">
        <v>1.34168</v>
      </c>
      <c r="BO24">
        <v>408.21499999999997</v>
      </c>
      <c r="BP24">
        <v>6.5009600000000001</v>
      </c>
      <c r="BQ24">
        <v>0.78217599999999998</v>
      </c>
      <c r="BR24">
        <v>0.64836499999999997</v>
      </c>
      <c r="BS24">
        <v>3.38788</v>
      </c>
      <c r="BT24">
        <v>0.76004700000000003</v>
      </c>
      <c r="BU24">
        <v>750.00099999999998</v>
      </c>
      <c r="BV24">
        <v>0.90003699999999998</v>
      </c>
      <c r="BW24">
        <v>9.9962700000000002E-2</v>
      </c>
      <c r="BX24">
        <v>0</v>
      </c>
      <c r="BY24">
        <v>2.4363999999999999</v>
      </c>
      <c r="BZ24">
        <v>0</v>
      </c>
      <c r="CA24">
        <v>7658.45</v>
      </c>
      <c r="CB24">
        <v>6083.55</v>
      </c>
      <c r="CC24">
        <v>41</v>
      </c>
      <c r="CD24">
        <v>40.25</v>
      </c>
      <c r="CE24">
        <v>41.436999999999998</v>
      </c>
      <c r="CF24">
        <v>40.125</v>
      </c>
      <c r="CG24">
        <v>39.811999999999998</v>
      </c>
      <c r="CH24">
        <v>675.03</v>
      </c>
      <c r="CI24">
        <v>74.97</v>
      </c>
      <c r="CJ24">
        <v>0</v>
      </c>
      <c r="CK24">
        <v>1689884058.5</v>
      </c>
      <c r="CL24">
        <v>0</v>
      </c>
      <c r="CM24">
        <v>1689883608.5</v>
      </c>
      <c r="CN24" t="s">
        <v>354</v>
      </c>
      <c r="CO24">
        <v>1689883601</v>
      </c>
      <c r="CP24">
        <v>1689883608.5</v>
      </c>
      <c r="CQ24">
        <v>22</v>
      </c>
      <c r="CR24">
        <v>9.2999999999999999E-2</v>
      </c>
      <c r="CS24">
        <v>-4.0000000000000001E-3</v>
      </c>
      <c r="CT24">
        <v>-3.274</v>
      </c>
      <c r="CU24">
        <v>-0.55100000000000005</v>
      </c>
      <c r="CV24">
        <v>409</v>
      </c>
      <c r="CW24">
        <v>6</v>
      </c>
      <c r="CX24">
        <v>0.17</v>
      </c>
      <c r="CY24">
        <v>7.0000000000000007E-2</v>
      </c>
      <c r="CZ24">
        <v>7.6233077229177066</v>
      </c>
      <c r="DA24">
        <v>0.40101192989639461</v>
      </c>
      <c r="DB24">
        <v>4.4315752440324672E-2</v>
      </c>
      <c r="DC24">
        <v>1</v>
      </c>
      <c r="DD24">
        <v>408.16363414634151</v>
      </c>
      <c r="DE24">
        <v>0.1795400696858572</v>
      </c>
      <c r="DF24">
        <v>2.644622348212098E-2</v>
      </c>
      <c r="DG24">
        <v>-1</v>
      </c>
      <c r="DH24">
        <v>750.01222500000006</v>
      </c>
      <c r="DI24">
        <v>0.15525349908488531</v>
      </c>
      <c r="DJ24">
        <v>1.6278033511451639E-2</v>
      </c>
      <c r="DK24">
        <v>1</v>
      </c>
      <c r="DL24">
        <v>2</v>
      </c>
      <c r="DM24">
        <v>2</v>
      </c>
      <c r="DN24" t="s">
        <v>355</v>
      </c>
      <c r="DO24">
        <v>3.22153</v>
      </c>
      <c r="DP24">
        <v>2.7238799999999999</v>
      </c>
      <c r="DQ24">
        <v>9.5824800000000002E-2</v>
      </c>
      <c r="DR24">
        <v>9.6272999999999997E-2</v>
      </c>
      <c r="DS24">
        <v>5.3555400000000003E-2</v>
      </c>
      <c r="DT24">
        <v>4.3575500000000003E-2</v>
      </c>
      <c r="DU24">
        <v>27635</v>
      </c>
      <c r="DV24">
        <v>31154.6</v>
      </c>
      <c r="DW24">
        <v>28734.3</v>
      </c>
      <c r="DX24">
        <v>33024</v>
      </c>
      <c r="DY24">
        <v>37837.9</v>
      </c>
      <c r="DZ24">
        <v>42682.5</v>
      </c>
      <c r="EA24">
        <v>42174.3</v>
      </c>
      <c r="EB24">
        <v>47487.7</v>
      </c>
      <c r="EC24">
        <v>2.3072499999999998</v>
      </c>
      <c r="ED24">
        <v>1.9824200000000001</v>
      </c>
      <c r="EE24">
        <v>0.116892</v>
      </c>
      <c r="EF24">
        <v>0</v>
      </c>
      <c r="EG24">
        <v>14.0389</v>
      </c>
      <c r="EH24">
        <v>999.9</v>
      </c>
      <c r="EI24">
        <v>53.5</v>
      </c>
      <c r="EJ24">
        <v>16.899999999999999</v>
      </c>
      <c r="EK24">
        <v>10.3643</v>
      </c>
      <c r="EL24">
        <v>62.335099999999997</v>
      </c>
      <c r="EM24">
        <v>21.438300000000002</v>
      </c>
      <c r="EN24">
        <v>1</v>
      </c>
      <c r="EO24">
        <v>-0.86407</v>
      </c>
      <c r="EP24">
        <v>0.47783799999999998</v>
      </c>
      <c r="EQ24">
        <v>20.243500000000001</v>
      </c>
      <c r="ER24">
        <v>5.2294200000000002</v>
      </c>
      <c r="ES24">
        <v>12.004</v>
      </c>
      <c r="ET24">
        <v>4.9915000000000003</v>
      </c>
      <c r="EU24">
        <v>3.3050000000000002</v>
      </c>
      <c r="EV24">
        <v>7077.3</v>
      </c>
      <c r="EW24">
        <v>9999</v>
      </c>
      <c r="EX24">
        <v>525.9</v>
      </c>
      <c r="EY24">
        <v>71.2</v>
      </c>
      <c r="EZ24">
        <v>1.8519600000000001</v>
      </c>
      <c r="FA24">
        <v>1.86127</v>
      </c>
      <c r="FB24">
        <v>1.86005</v>
      </c>
      <c r="FC24">
        <v>1.8559699999999999</v>
      </c>
      <c r="FD24">
        <v>1.8604799999999999</v>
      </c>
      <c r="FE24">
        <v>1.8568100000000001</v>
      </c>
      <c r="FF24">
        <v>1.8588899999999999</v>
      </c>
      <c r="FG24">
        <v>1.86172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-3.2469999999999999</v>
      </c>
      <c r="FV24">
        <v>-0.55100000000000005</v>
      </c>
      <c r="FW24">
        <v>-1.800443158373384</v>
      </c>
      <c r="FX24">
        <v>-4.0117494158234393E-3</v>
      </c>
      <c r="FY24">
        <v>1.087516141204025E-6</v>
      </c>
      <c r="FZ24">
        <v>-8.657206703991749E-11</v>
      </c>
      <c r="GA24">
        <v>-0.55104333333333333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7.4</v>
      </c>
      <c r="GJ24">
        <v>7.3</v>
      </c>
      <c r="GK24">
        <v>0.99853499999999995</v>
      </c>
      <c r="GL24">
        <v>2.3596200000000001</v>
      </c>
      <c r="GM24">
        <v>1.5942400000000001</v>
      </c>
      <c r="GN24">
        <v>2.34375</v>
      </c>
      <c r="GO24">
        <v>1.40015</v>
      </c>
      <c r="GP24">
        <v>2.3046899999999999</v>
      </c>
      <c r="GQ24">
        <v>20.375699999999998</v>
      </c>
      <c r="GR24">
        <v>15.1302</v>
      </c>
      <c r="GS24">
        <v>18</v>
      </c>
      <c r="GT24">
        <v>607.60199999999998</v>
      </c>
      <c r="GU24">
        <v>430.75700000000001</v>
      </c>
      <c r="GV24">
        <v>14.2682</v>
      </c>
      <c r="GW24">
        <v>15.639200000000001</v>
      </c>
      <c r="GX24">
        <v>29.999099999999999</v>
      </c>
      <c r="GY24">
        <v>15.5273</v>
      </c>
      <c r="GZ24">
        <v>15.4802</v>
      </c>
      <c r="HA24">
        <v>20.045100000000001</v>
      </c>
      <c r="HB24">
        <v>30</v>
      </c>
      <c r="HC24">
        <v>-30</v>
      </c>
      <c r="HD24">
        <v>14.376899999999999</v>
      </c>
      <c r="HE24">
        <v>408.23</v>
      </c>
      <c r="HF24">
        <v>0</v>
      </c>
      <c r="HG24">
        <v>105.498</v>
      </c>
      <c r="HH24">
        <v>104.729</v>
      </c>
    </row>
    <row r="25" spans="1:216" x14ac:dyDescent="0.2">
      <c r="A25">
        <v>7</v>
      </c>
      <c r="B25">
        <v>1689884105.0999999</v>
      </c>
      <c r="C25">
        <v>363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1689884105.0999999</v>
      </c>
      <c r="M25">
        <f t="shared" si="0"/>
        <v>1.3967324774111847E-3</v>
      </c>
      <c r="N25">
        <f t="shared" si="1"/>
        <v>1.3967324774111847</v>
      </c>
      <c r="O25">
        <f t="shared" si="2"/>
        <v>8.2175700557841971</v>
      </c>
      <c r="P25">
        <f t="shared" si="3"/>
        <v>399.916</v>
      </c>
      <c r="Q25">
        <f t="shared" si="4"/>
        <v>295.74765831827784</v>
      </c>
      <c r="R25">
        <f t="shared" si="5"/>
        <v>29.525616829781566</v>
      </c>
      <c r="S25">
        <f t="shared" si="6"/>
        <v>39.925139719590398</v>
      </c>
      <c r="T25">
        <f t="shared" si="7"/>
        <v>0.13660249466137228</v>
      </c>
      <c r="U25">
        <f t="shared" si="8"/>
        <v>2.9693550813365612</v>
      </c>
      <c r="V25">
        <f t="shared" si="9"/>
        <v>0.1332048879831623</v>
      </c>
      <c r="W25">
        <f t="shared" si="10"/>
        <v>8.3551277938556698E-2</v>
      </c>
      <c r="X25">
        <f t="shared" si="11"/>
        <v>99.231138494366476</v>
      </c>
      <c r="Y25">
        <f t="shared" si="12"/>
        <v>16.929754306483499</v>
      </c>
      <c r="Z25">
        <f t="shared" si="13"/>
        <v>15.9255</v>
      </c>
      <c r="AA25">
        <f t="shared" si="14"/>
        <v>1.816035385898304</v>
      </c>
      <c r="AB25">
        <f t="shared" si="15"/>
        <v>41.008050605577012</v>
      </c>
      <c r="AC25">
        <f t="shared" si="16"/>
        <v>0.78284386060316802</v>
      </c>
      <c r="AD25">
        <f t="shared" si="17"/>
        <v>1.9090004256303343</v>
      </c>
      <c r="AE25">
        <f t="shared" si="18"/>
        <v>1.033191525295136</v>
      </c>
      <c r="AF25">
        <f t="shared" si="19"/>
        <v>-61.595902253833245</v>
      </c>
      <c r="AG25">
        <f t="shared" si="20"/>
        <v>125.44172142923506</v>
      </c>
      <c r="AH25">
        <f t="shared" si="21"/>
        <v>8.1773970523427515</v>
      </c>
      <c r="AI25">
        <f t="shared" si="22"/>
        <v>171.25435472211103</v>
      </c>
      <c r="AJ25">
        <v>45</v>
      </c>
      <c r="AK25">
        <v>7</v>
      </c>
      <c r="AL25">
        <f t="shared" si="23"/>
        <v>1</v>
      </c>
      <c r="AM25">
        <f t="shared" si="24"/>
        <v>0</v>
      </c>
      <c r="AN25">
        <f t="shared" si="25"/>
        <v>54655.884530638177</v>
      </c>
      <c r="AO25">
        <f t="shared" si="26"/>
        <v>599.98900000000003</v>
      </c>
      <c r="AP25">
        <f t="shared" si="27"/>
        <v>505.7901869918997</v>
      </c>
      <c r="AQ25">
        <f t="shared" si="28"/>
        <v>0.84299909996999889</v>
      </c>
      <c r="AR25">
        <f t="shared" si="29"/>
        <v>0.16538826294209805</v>
      </c>
      <c r="AS25">
        <v>1689884105.0999999</v>
      </c>
      <c r="AT25">
        <v>399.916</v>
      </c>
      <c r="AU25">
        <v>408.35199999999998</v>
      </c>
      <c r="AV25">
        <v>7.8414700000000002</v>
      </c>
      <c r="AW25">
        <v>6.5094000000000003</v>
      </c>
      <c r="AX25">
        <v>403.16199999999998</v>
      </c>
      <c r="AY25">
        <v>8.3925199999999993</v>
      </c>
      <c r="AZ25">
        <v>600.05700000000002</v>
      </c>
      <c r="BA25">
        <v>99.733999999999995</v>
      </c>
      <c r="BB25">
        <v>9.9814399999999998E-2</v>
      </c>
      <c r="BC25">
        <v>16.709099999999999</v>
      </c>
      <c r="BD25">
        <v>15.9255</v>
      </c>
      <c r="BE25">
        <v>999.9</v>
      </c>
      <c r="BF25">
        <v>0</v>
      </c>
      <c r="BG25">
        <v>0</v>
      </c>
      <c r="BH25">
        <v>10008.799999999999</v>
      </c>
      <c r="BI25">
        <v>0</v>
      </c>
      <c r="BJ25">
        <v>65.812399999999997</v>
      </c>
      <c r="BK25">
        <v>-8.4366099999999999</v>
      </c>
      <c r="BL25">
        <v>403.07600000000002</v>
      </c>
      <c r="BM25">
        <v>411.02800000000002</v>
      </c>
      <c r="BN25">
        <v>1.3320700000000001</v>
      </c>
      <c r="BO25">
        <v>408.35199999999998</v>
      </c>
      <c r="BP25">
        <v>6.5094000000000003</v>
      </c>
      <c r="BQ25">
        <v>0.78206200000000003</v>
      </c>
      <c r="BR25">
        <v>0.64920900000000004</v>
      </c>
      <c r="BS25">
        <v>3.3858100000000002</v>
      </c>
      <c r="BT25">
        <v>0.77805299999999999</v>
      </c>
      <c r="BU25">
        <v>599.98900000000003</v>
      </c>
      <c r="BV25">
        <v>0.90002400000000005</v>
      </c>
      <c r="BW25">
        <v>9.9975599999999998E-2</v>
      </c>
      <c r="BX25">
        <v>0</v>
      </c>
      <c r="BY25">
        <v>2.1677</v>
      </c>
      <c r="BZ25">
        <v>0</v>
      </c>
      <c r="CA25">
        <v>6755.15</v>
      </c>
      <c r="CB25">
        <v>4866.7299999999996</v>
      </c>
      <c r="CC25">
        <v>40.686999999999998</v>
      </c>
      <c r="CD25">
        <v>40.311999999999998</v>
      </c>
      <c r="CE25">
        <v>41.375</v>
      </c>
      <c r="CF25">
        <v>40.311999999999998</v>
      </c>
      <c r="CG25">
        <v>39.625</v>
      </c>
      <c r="CH25">
        <v>540</v>
      </c>
      <c r="CI25">
        <v>59.98</v>
      </c>
      <c r="CJ25">
        <v>0</v>
      </c>
      <c r="CK25">
        <v>1689884119.0999999</v>
      </c>
      <c r="CL25">
        <v>0</v>
      </c>
      <c r="CM25">
        <v>1689883608.5</v>
      </c>
      <c r="CN25" t="s">
        <v>354</v>
      </c>
      <c r="CO25">
        <v>1689883601</v>
      </c>
      <c r="CP25">
        <v>1689883608.5</v>
      </c>
      <c r="CQ25">
        <v>22</v>
      </c>
      <c r="CR25">
        <v>9.2999999999999999E-2</v>
      </c>
      <c r="CS25">
        <v>-4.0000000000000001E-3</v>
      </c>
      <c r="CT25">
        <v>-3.274</v>
      </c>
      <c r="CU25">
        <v>-0.55100000000000005</v>
      </c>
      <c r="CV25">
        <v>409</v>
      </c>
      <c r="CW25">
        <v>6</v>
      </c>
      <c r="CX25">
        <v>0.17</v>
      </c>
      <c r="CY25">
        <v>7.0000000000000007E-2</v>
      </c>
      <c r="CZ25">
        <v>7.4353009057797719</v>
      </c>
      <c r="DA25">
        <v>-0.2021551248354829</v>
      </c>
      <c r="DB25">
        <v>6.7452432608596027E-2</v>
      </c>
      <c r="DC25">
        <v>1</v>
      </c>
      <c r="DD25">
        <v>407.9523414634146</v>
      </c>
      <c r="DE25">
        <v>-0.45572822299681159</v>
      </c>
      <c r="DF25">
        <v>8.6008680717904518E-2</v>
      </c>
      <c r="DG25">
        <v>-1</v>
      </c>
      <c r="DH25">
        <v>600.00600000000009</v>
      </c>
      <c r="DI25">
        <v>4.307035559281247E-3</v>
      </c>
      <c r="DJ25">
        <v>8.8684835231407858E-3</v>
      </c>
      <c r="DK25">
        <v>1</v>
      </c>
      <c r="DL25">
        <v>2</v>
      </c>
      <c r="DM25">
        <v>2</v>
      </c>
      <c r="DN25" t="s">
        <v>355</v>
      </c>
      <c r="DO25">
        <v>3.2214399999999999</v>
      </c>
      <c r="DP25">
        <v>2.7235800000000001</v>
      </c>
      <c r="DQ25">
        <v>9.5809900000000003E-2</v>
      </c>
      <c r="DR25">
        <v>9.6293000000000004E-2</v>
      </c>
      <c r="DS25">
        <v>5.3547200000000003E-2</v>
      </c>
      <c r="DT25">
        <v>4.3618700000000003E-2</v>
      </c>
      <c r="DU25">
        <v>27633.9</v>
      </c>
      <c r="DV25">
        <v>31153.1</v>
      </c>
      <c r="DW25">
        <v>28732.799999999999</v>
      </c>
      <c r="DX25">
        <v>33023.199999999997</v>
      </c>
      <c r="DY25">
        <v>37836</v>
      </c>
      <c r="DZ25">
        <v>42679.5</v>
      </c>
      <c r="EA25">
        <v>42171.8</v>
      </c>
      <c r="EB25">
        <v>47486.6</v>
      </c>
      <c r="EC25">
        <v>2.3069500000000001</v>
      </c>
      <c r="ED25">
        <v>1.9833499999999999</v>
      </c>
      <c r="EE25">
        <v>0.110261</v>
      </c>
      <c r="EF25">
        <v>0</v>
      </c>
      <c r="EG25">
        <v>14.0862</v>
      </c>
      <c r="EH25">
        <v>999.9</v>
      </c>
      <c r="EI25">
        <v>53.5</v>
      </c>
      <c r="EJ25">
        <v>16.899999999999999</v>
      </c>
      <c r="EK25">
        <v>10.3659</v>
      </c>
      <c r="EL25">
        <v>62.655099999999997</v>
      </c>
      <c r="EM25">
        <v>21.418299999999999</v>
      </c>
      <c r="EN25">
        <v>1</v>
      </c>
      <c r="EO25">
        <v>-0.86421499999999996</v>
      </c>
      <c r="EP25">
        <v>-0.60649200000000003</v>
      </c>
      <c r="EQ25">
        <v>20.244499999999999</v>
      </c>
      <c r="ER25">
        <v>5.2316700000000003</v>
      </c>
      <c r="ES25">
        <v>12.004</v>
      </c>
      <c r="ET25">
        <v>4.9910500000000004</v>
      </c>
      <c r="EU25">
        <v>3.3050000000000002</v>
      </c>
      <c r="EV25">
        <v>7078.8</v>
      </c>
      <c r="EW25">
        <v>9999</v>
      </c>
      <c r="EX25">
        <v>525.9</v>
      </c>
      <c r="EY25">
        <v>71.2</v>
      </c>
      <c r="EZ25">
        <v>1.8519600000000001</v>
      </c>
      <c r="FA25">
        <v>1.8612599999999999</v>
      </c>
      <c r="FB25">
        <v>1.8600399999999999</v>
      </c>
      <c r="FC25">
        <v>1.8559600000000001</v>
      </c>
      <c r="FD25">
        <v>1.86042</v>
      </c>
      <c r="FE25">
        <v>1.8568</v>
      </c>
      <c r="FF25">
        <v>1.85886</v>
      </c>
      <c r="FG25">
        <v>1.8616999999999999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-3.246</v>
      </c>
      <c r="FV25">
        <v>-0.55100000000000005</v>
      </c>
      <c r="FW25">
        <v>-1.800443158373384</v>
      </c>
      <c r="FX25">
        <v>-4.0117494158234393E-3</v>
      </c>
      <c r="FY25">
        <v>1.087516141204025E-6</v>
      </c>
      <c r="FZ25">
        <v>-8.657206703991749E-11</v>
      </c>
      <c r="GA25">
        <v>-0.55104333333333333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8.4</v>
      </c>
      <c r="GJ25">
        <v>8.3000000000000007</v>
      </c>
      <c r="GK25">
        <v>0.99853499999999995</v>
      </c>
      <c r="GL25">
        <v>2.34131</v>
      </c>
      <c r="GM25">
        <v>1.5942400000000001</v>
      </c>
      <c r="GN25">
        <v>2.34375</v>
      </c>
      <c r="GO25">
        <v>1.40015</v>
      </c>
      <c r="GP25">
        <v>2.20825</v>
      </c>
      <c r="GQ25">
        <v>20.4358</v>
      </c>
      <c r="GR25">
        <v>15.121499999999999</v>
      </c>
      <c r="GS25">
        <v>18</v>
      </c>
      <c r="GT25">
        <v>607.62099999999998</v>
      </c>
      <c r="GU25">
        <v>431.49900000000002</v>
      </c>
      <c r="GV25">
        <v>15.2272</v>
      </c>
      <c r="GW25">
        <v>15.657999999999999</v>
      </c>
      <c r="GX25">
        <v>30.000299999999999</v>
      </c>
      <c r="GY25">
        <v>15.5442</v>
      </c>
      <c r="GZ25">
        <v>15.4984</v>
      </c>
      <c r="HA25">
        <v>20.038</v>
      </c>
      <c r="HB25">
        <v>30</v>
      </c>
      <c r="HC25">
        <v>-30</v>
      </c>
      <c r="HD25">
        <v>15.2522</v>
      </c>
      <c r="HE25">
        <v>408.03</v>
      </c>
      <c r="HF25">
        <v>0</v>
      </c>
      <c r="HG25">
        <v>105.492</v>
      </c>
      <c r="HH25">
        <v>104.726</v>
      </c>
    </row>
    <row r="26" spans="1:216" x14ac:dyDescent="0.2">
      <c r="A26">
        <v>8</v>
      </c>
      <c r="B26">
        <v>1689884165.5999999</v>
      </c>
      <c r="C26">
        <v>423.5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1689884165.5999999</v>
      </c>
      <c r="M26">
        <f t="shared" si="0"/>
        <v>1.3917257615831938E-3</v>
      </c>
      <c r="N26">
        <f t="shared" si="1"/>
        <v>1.3917257615831937</v>
      </c>
      <c r="O26">
        <f t="shared" si="2"/>
        <v>7.6655211054389589</v>
      </c>
      <c r="P26">
        <f t="shared" si="3"/>
        <v>399.93400000000003</v>
      </c>
      <c r="Q26">
        <f t="shared" si="4"/>
        <v>301.12160828893752</v>
      </c>
      <c r="R26">
        <f t="shared" si="5"/>
        <v>30.061988578876029</v>
      </c>
      <c r="S26">
        <f t="shared" si="6"/>
        <v>39.926763836781404</v>
      </c>
      <c r="T26">
        <f t="shared" si="7"/>
        <v>0.13487096422627681</v>
      </c>
      <c r="U26">
        <f t="shared" si="8"/>
        <v>2.9676532528378923</v>
      </c>
      <c r="V26">
        <f t="shared" si="9"/>
        <v>0.13155597085768195</v>
      </c>
      <c r="W26">
        <f t="shared" si="10"/>
        <v>8.2513534379971915E-2</v>
      </c>
      <c r="X26">
        <f t="shared" si="11"/>
        <v>82.686110221158103</v>
      </c>
      <c r="Y26">
        <f t="shared" si="12"/>
        <v>16.97950147667731</v>
      </c>
      <c r="Z26">
        <f t="shared" si="13"/>
        <v>16.015499999999999</v>
      </c>
      <c r="AA26">
        <f t="shared" si="14"/>
        <v>1.8265067060289537</v>
      </c>
      <c r="AB26">
        <f t="shared" si="15"/>
        <v>40.700743433517808</v>
      </c>
      <c r="AC26">
        <f t="shared" si="16"/>
        <v>0.7841822313911111</v>
      </c>
      <c r="AD26">
        <f t="shared" si="17"/>
        <v>1.9267024757717879</v>
      </c>
      <c r="AE26">
        <f t="shared" si="18"/>
        <v>1.0423244746378426</v>
      </c>
      <c r="AF26">
        <f t="shared" si="19"/>
        <v>-61.375106085818842</v>
      </c>
      <c r="AG26">
        <f t="shared" si="20"/>
        <v>134.2333904981104</v>
      </c>
      <c r="AH26">
        <f t="shared" si="21"/>
        <v>8.7662260564581125</v>
      </c>
      <c r="AI26">
        <f t="shared" si="22"/>
        <v>164.31062068990775</v>
      </c>
      <c r="AJ26">
        <v>45</v>
      </c>
      <c r="AK26">
        <v>7</v>
      </c>
      <c r="AL26">
        <f t="shared" si="23"/>
        <v>1</v>
      </c>
      <c r="AM26">
        <f t="shared" si="24"/>
        <v>0</v>
      </c>
      <c r="AN26">
        <f t="shared" si="25"/>
        <v>54578.829896446579</v>
      </c>
      <c r="AO26">
        <f t="shared" si="26"/>
        <v>499.94799999999998</v>
      </c>
      <c r="AP26">
        <f t="shared" si="27"/>
        <v>421.45601400060002</v>
      </c>
      <c r="AQ26">
        <f t="shared" si="28"/>
        <v>0.84299969996999691</v>
      </c>
      <c r="AR26">
        <f t="shared" si="29"/>
        <v>0.16538942094209419</v>
      </c>
      <c r="AS26">
        <v>1689884165.5999999</v>
      </c>
      <c r="AT26">
        <v>399.93400000000003</v>
      </c>
      <c r="AU26">
        <v>407.83800000000002</v>
      </c>
      <c r="AV26">
        <v>7.8549100000000003</v>
      </c>
      <c r="AW26">
        <v>6.5275400000000001</v>
      </c>
      <c r="AX26">
        <v>403.18</v>
      </c>
      <c r="AY26">
        <v>8.4059500000000007</v>
      </c>
      <c r="AZ26">
        <v>600.01499999999999</v>
      </c>
      <c r="BA26">
        <v>99.733400000000003</v>
      </c>
      <c r="BB26">
        <v>9.9982100000000004E-2</v>
      </c>
      <c r="BC26">
        <v>16.854500000000002</v>
      </c>
      <c r="BD26">
        <v>16.015499999999999</v>
      </c>
      <c r="BE26">
        <v>999.9</v>
      </c>
      <c r="BF26">
        <v>0</v>
      </c>
      <c r="BG26">
        <v>0</v>
      </c>
      <c r="BH26">
        <v>9999.3799999999992</v>
      </c>
      <c r="BI26">
        <v>0</v>
      </c>
      <c r="BJ26">
        <v>71.164699999999996</v>
      </c>
      <c r="BK26">
        <v>-7.9045100000000001</v>
      </c>
      <c r="BL26">
        <v>403.1</v>
      </c>
      <c r="BM26">
        <v>410.51799999999997</v>
      </c>
      <c r="BN26">
        <v>1.3273699999999999</v>
      </c>
      <c r="BO26">
        <v>407.83800000000002</v>
      </c>
      <c r="BP26">
        <v>6.5275400000000001</v>
      </c>
      <c r="BQ26">
        <v>0.78339700000000001</v>
      </c>
      <c r="BR26">
        <v>0.65101399999999998</v>
      </c>
      <c r="BS26">
        <v>3.4099699999999999</v>
      </c>
      <c r="BT26">
        <v>0.81655100000000003</v>
      </c>
      <c r="BU26">
        <v>499.94799999999998</v>
      </c>
      <c r="BV26">
        <v>0.90001200000000003</v>
      </c>
      <c r="BW26">
        <v>9.9987699999999999E-2</v>
      </c>
      <c r="BX26">
        <v>0</v>
      </c>
      <c r="BY26">
        <v>2.1484000000000001</v>
      </c>
      <c r="BZ26">
        <v>0</v>
      </c>
      <c r="CA26">
        <v>6313.61</v>
      </c>
      <c r="CB26">
        <v>4055.25</v>
      </c>
      <c r="CC26">
        <v>40.311999999999998</v>
      </c>
      <c r="CD26">
        <v>40.436999999999998</v>
      </c>
      <c r="CE26">
        <v>41.311999999999998</v>
      </c>
      <c r="CF26">
        <v>40.5</v>
      </c>
      <c r="CG26">
        <v>39.436999999999998</v>
      </c>
      <c r="CH26">
        <v>449.96</v>
      </c>
      <c r="CI26">
        <v>49.99</v>
      </c>
      <c r="CJ26">
        <v>0</v>
      </c>
      <c r="CK26">
        <v>1689884179.7</v>
      </c>
      <c r="CL26">
        <v>0</v>
      </c>
      <c r="CM26">
        <v>1689883608.5</v>
      </c>
      <c r="CN26" t="s">
        <v>354</v>
      </c>
      <c r="CO26">
        <v>1689883601</v>
      </c>
      <c r="CP26">
        <v>1689883608.5</v>
      </c>
      <c r="CQ26">
        <v>22</v>
      </c>
      <c r="CR26">
        <v>9.2999999999999999E-2</v>
      </c>
      <c r="CS26">
        <v>-4.0000000000000001E-3</v>
      </c>
      <c r="CT26">
        <v>-3.274</v>
      </c>
      <c r="CU26">
        <v>-0.55100000000000005</v>
      </c>
      <c r="CV26">
        <v>409</v>
      </c>
      <c r="CW26">
        <v>6</v>
      </c>
      <c r="CX26">
        <v>0.17</v>
      </c>
      <c r="CY26">
        <v>7.0000000000000007E-2</v>
      </c>
      <c r="CZ26">
        <v>7.3180232104977074</v>
      </c>
      <c r="DA26">
        <v>-0.17822756595093181</v>
      </c>
      <c r="DB26">
        <v>2.9440617694438169E-2</v>
      </c>
      <c r="DC26">
        <v>1</v>
      </c>
      <c r="DD26">
        <v>407.85177499999998</v>
      </c>
      <c r="DE26">
        <v>-0.1151031894944001</v>
      </c>
      <c r="DF26">
        <v>2.4314077712304011E-2</v>
      </c>
      <c r="DG26">
        <v>-1</v>
      </c>
      <c r="DH26">
        <v>500.01287500000001</v>
      </c>
      <c r="DI26">
        <v>-4.3685809810345727E-2</v>
      </c>
      <c r="DJ26">
        <v>0.1213480917649719</v>
      </c>
      <c r="DK26">
        <v>1</v>
      </c>
      <c r="DL26">
        <v>2</v>
      </c>
      <c r="DM26">
        <v>2</v>
      </c>
      <c r="DN26" t="s">
        <v>355</v>
      </c>
      <c r="DO26">
        <v>3.22132</v>
      </c>
      <c r="DP26">
        <v>2.7236899999999999</v>
      </c>
      <c r="DQ26">
        <v>9.5807100000000006E-2</v>
      </c>
      <c r="DR26">
        <v>9.6195799999999998E-2</v>
      </c>
      <c r="DS26">
        <v>5.3611199999999998E-2</v>
      </c>
      <c r="DT26">
        <v>4.3713200000000001E-2</v>
      </c>
      <c r="DU26">
        <v>27633</v>
      </c>
      <c r="DV26">
        <v>31155</v>
      </c>
      <c r="DW26">
        <v>28731.8</v>
      </c>
      <c r="DX26">
        <v>33021.699999999997</v>
      </c>
      <c r="DY26">
        <v>37832.400000000001</v>
      </c>
      <c r="DZ26">
        <v>42673.3</v>
      </c>
      <c r="EA26">
        <v>42170.7</v>
      </c>
      <c r="EB26">
        <v>47484.5</v>
      </c>
      <c r="EC26">
        <v>2.3065199999999999</v>
      </c>
      <c r="ED26">
        <v>1.9817</v>
      </c>
      <c r="EE26">
        <v>0.10885300000000001</v>
      </c>
      <c r="EF26">
        <v>0</v>
      </c>
      <c r="EG26">
        <v>14.2</v>
      </c>
      <c r="EH26">
        <v>999.9</v>
      </c>
      <c r="EI26">
        <v>53.5</v>
      </c>
      <c r="EJ26">
        <v>16.899999999999999</v>
      </c>
      <c r="EK26">
        <v>10.364800000000001</v>
      </c>
      <c r="EL26">
        <v>61.7851</v>
      </c>
      <c r="EM26">
        <v>21.418299999999999</v>
      </c>
      <c r="EN26">
        <v>1</v>
      </c>
      <c r="EO26">
        <v>-0.86097299999999999</v>
      </c>
      <c r="EP26">
        <v>0.31421300000000002</v>
      </c>
      <c r="EQ26">
        <v>20.245799999999999</v>
      </c>
      <c r="ER26">
        <v>5.22837</v>
      </c>
      <c r="ES26">
        <v>12.004</v>
      </c>
      <c r="ET26">
        <v>4.9908999999999999</v>
      </c>
      <c r="EU26">
        <v>3.3043300000000002</v>
      </c>
      <c r="EV26">
        <v>7080.2</v>
      </c>
      <c r="EW26">
        <v>9999</v>
      </c>
      <c r="EX26">
        <v>525.9</v>
      </c>
      <c r="EY26">
        <v>71.2</v>
      </c>
      <c r="EZ26">
        <v>1.8519600000000001</v>
      </c>
      <c r="FA26">
        <v>1.86127</v>
      </c>
      <c r="FB26">
        <v>1.86005</v>
      </c>
      <c r="FC26">
        <v>1.8560099999999999</v>
      </c>
      <c r="FD26">
        <v>1.86049</v>
      </c>
      <c r="FE26">
        <v>1.8568199999999999</v>
      </c>
      <c r="FF26">
        <v>1.8589</v>
      </c>
      <c r="FG26">
        <v>1.86172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-3.246</v>
      </c>
      <c r="FV26">
        <v>-0.55100000000000005</v>
      </c>
      <c r="FW26">
        <v>-1.800443158373384</v>
      </c>
      <c r="FX26">
        <v>-4.0117494158234393E-3</v>
      </c>
      <c r="FY26">
        <v>1.087516141204025E-6</v>
      </c>
      <c r="FZ26">
        <v>-8.657206703991749E-11</v>
      </c>
      <c r="GA26">
        <v>-0.55104333333333333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9.4</v>
      </c>
      <c r="GJ26">
        <v>9.3000000000000007</v>
      </c>
      <c r="GK26">
        <v>0.99731400000000003</v>
      </c>
      <c r="GL26">
        <v>2.3535200000000001</v>
      </c>
      <c r="GM26">
        <v>1.5942400000000001</v>
      </c>
      <c r="GN26">
        <v>2.34375</v>
      </c>
      <c r="GO26">
        <v>1.40015</v>
      </c>
      <c r="GP26">
        <v>2.2351100000000002</v>
      </c>
      <c r="GQ26">
        <v>20.475899999999999</v>
      </c>
      <c r="GR26">
        <v>15.1127</v>
      </c>
      <c r="GS26">
        <v>18</v>
      </c>
      <c r="GT26">
        <v>607.62400000000002</v>
      </c>
      <c r="GU26">
        <v>430.738</v>
      </c>
      <c r="GV26">
        <v>14.8071</v>
      </c>
      <c r="GW26">
        <v>15.6807</v>
      </c>
      <c r="GX26">
        <v>29.9999</v>
      </c>
      <c r="GY26">
        <v>15.5664</v>
      </c>
      <c r="GZ26">
        <v>15.520200000000001</v>
      </c>
      <c r="HA26">
        <v>20.031500000000001</v>
      </c>
      <c r="HB26">
        <v>30</v>
      </c>
      <c r="HC26">
        <v>-30</v>
      </c>
      <c r="HD26">
        <v>14.843</v>
      </c>
      <c r="HE26">
        <v>407.904</v>
      </c>
      <c r="HF26">
        <v>0</v>
      </c>
      <c r="HG26">
        <v>105.489</v>
      </c>
      <c r="HH26">
        <v>104.72199999999999</v>
      </c>
    </row>
    <row r="27" spans="1:216" x14ac:dyDescent="0.2">
      <c r="A27">
        <v>9</v>
      </c>
      <c r="B27">
        <v>1689884226.0999999</v>
      </c>
      <c r="C27">
        <v>484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1689884226.0999999</v>
      </c>
      <c r="M27">
        <f t="shared" si="0"/>
        <v>1.3772818642322374E-3</v>
      </c>
      <c r="N27">
        <f t="shared" si="1"/>
        <v>1.3772818642322373</v>
      </c>
      <c r="O27">
        <f t="shared" si="2"/>
        <v>7.1028054674200547</v>
      </c>
      <c r="P27">
        <f t="shared" si="3"/>
        <v>399.98</v>
      </c>
      <c r="Q27">
        <f t="shared" si="4"/>
        <v>307.30101590615033</v>
      </c>
      <c r="R27">
        <f t="shared" si="5"/>
        <v>30.67840028433573</v>
      </c>
      <c r="S27">
        <f t="shared" si="6"/>
        <v>39.930706084863999</v>
      </c>
      <c r="T27">
        <f t="shared" si="7"/>
        <v>0.1338383773519998</v>
      </c>
      <c r="U27">
        <f t="shared" si="8"/>
        <v>2.9661659570125716</v>
      </c>
      <c r="V27">
        <f t="shared" si="9"/>
        <v>0.13057169359464899</v>
      </c>
      <c r="W27">
        <f t="shared" si="10"/>
        <v>8.1894166187622047E-2</v>
      </c>
      <c r="X27">
        <f t="shared" si="11"/>
        <v>62.019074698655963</v>
      </c>
      <c r="Y27">
        <f t="shared" si="12"/>
        <v>16.862417020483282</v>
      </c>
      <c r="Z27">
        <f t="shared" si="13"/>
        <v>15.984999999999999</v>
      </c>
      <c r="AA27">
        <f t="shared" si="14"/>
        <v>1.8229521681641734</v>
      </c>
      <c r="AB27">
        <f t="shared" si="15"/>
        <v>40.672882112803038</v>
      </c>
      <c r="AC27">
        <f t="shared" si="16"/>
        <v>0.78366531443404785</v>
      </c>
      <c r="AD27">
        <f t="shared" si="17"/>
        <v>1.9267513727220358</v>
      </c>
      <c r="AE27">
        <f t="shared" si="18"/>
        <v>1.0392868537301254</v>
      </c>
      <c r="AF27">
        <f t="shared" si="19"/>
        <v>-60.738130212641671</v>
      </c>
      <c r="AG27">
        <f t="shared" si="20"/>
        <v>139.10739580087449</v>
      </c>
      <c r="AH27">
        <f t="shared" si="21"/>
        <v>9.0876659656996832</v>
      </c>
      <c r="AI27">
        <f t="shared" si="22"/>
        <v>149.47600625258846</v>
      </c>
      <c r="AJ27">
        <v>45</v>
      </c>
      <c r="AK27">
        <v>7</v>
      </c>
      <c r="AL27">
        <f t="shared" si="23"/>
        <v>1</v>
      </c>
      <c r="AM27">
        <f t="shared" si="24"/>
        <v>0</v>
      </c>
      <c r="AN27">
        <f t="shared" si="25"/>
        <v>54535.367093969238</v>
      </c>
      <c r="AO27">
        <f t="shared" si="26"/>
        <v>374.99700000000001</v>
      </c>
      <c r="AP27">
        <f t="shared" si="27"/>
        <v>316.12160098375961</v>
      </c>
      <c r="AQ27">
        <f t="shared" si="28"/>
        <v>0.84299767993813168</v>
      </c>
      <c r="AR27">
        <f t="shared" si="29"/>
        <v>0.16538552228059414</v>
      </c>
      <c r="AS27">
        <v>1689884226.0999999</v>
      </c>
      <c r="AT27">
        <v>399.98</v>
      </c>
      <c r="AU27">
        <v>407.33699999999999</v>
      </c>
      <c r="AV27">
        <v>7.8498599999999996</v>
      </c>
      <c r="AW27">
        <v>6.5363600000000002</v>
      </c>
      <c r="AX27">
        <v>403.22699999999998</v>
      </c>
      <c r="AY27">
        <v>8.4009</v>
      </c>
      <c r="AZ27">
        <v>600.06100000000004</v>
      </c>
      <c r="BA27">
        <v>99.731899999999996</v>
      </c>
      <c r="BB27">
        <v>9.9856799999999996E-2</v>
      </c>
      <c r="BC27">
        <v>16.854900000000001</v>
      </c>
      <c r="BD27">
        <v>15.984999999999999</v>
      </c>
      <c r="BE27">
        <v>999.9</v>
      </c>
      <c r="BF27">
        <v>0</v>
      </c>
      <c r="BG27">
        <v>0</v>
      </c>
      <c r="BH27">
        <v>9991.25</v>
      </c>
      <c r="BI27">
        <v>0</v>
      </c>
      <c r="BJ27">
        <v>71.4495</v>
      </c>
      <c r="BK27">
        <v>-7.3569000000000004</v>
      </c>
      <c r="BL27">
        <v>403.14499999999998</v>
      </c>
      <c r="BM27">
        <v>410.017</v>
      </c>
      <c r="BN27">
        <v>1.3134999999999999</v>
      </c>
      <c r="BO27">
        <v>407.33699999999999</v>
      </c>
      <c r="BP27">
        <v>6.5363600000000002</v>
      </c>
      <c r="BQ27">
        <v>0.78288100000000005</v>
      </c>
      <c r="BR27">
        <v>0.65188299999999999</v>
      </c>
      <c r="BS27">
        <v>3.4006400000000001</v>
      </c>
      <c r="BT27">
        <v>0.83503799999999995</v>
      </c>
      <c r="BU27">
        <v>374.99700000000001</v>
      </c>
      <c r="BV27">
        <v>0.90006799999999998</v>
      </c>
      <c r="BW27">
        <v>9.9932099999999996E-2</v>
      </c>
      <c r="BX27">
        <v>0</v>
      </c>
      <c r="BY27">
        <v>2.5297000000000001</v>
      </c>
      <c r="BZ27">
        <v>0</v>
      </c>
      <c r="CA27">
        <v>5490.85</v>
      </c>
      <c r="CB27">
        <v>3041.78</v>
      </c>
      <c r="CC27">
        <v>39.936999999999998</v>
      </c>
      <c r="CD27">
        <v>40.5</v>
      </c>
      <c r="CE27">
        <v>41.125</v>
      </c>
      <c r="CF27">
        <v>40.561999999999998</v>
      </c>
      <c r="CG27">
        <v>39.186999999999998</v>
      </c>
      <c r="CH27">
        <v>337.52</v>
      </c>
      <c r="CI27">
        <v>37.47</v>
      </c>
      <c r="CJ27">
        <v>0</v>
      </c>
      <c r="CK27">
        <v>1689884240.3</v>
      </c>
      <c r="CL27">
        <v>0</v>
      </c>
      <c r="CM27">
        <v>1689883608.5</v>
      </c>
      <c r="CN27" t="s">
        <v>354</v>
      </c>
      <c r="CO27">
        <v>1689883601</v>
      </c>
      <c r="CP27">
        <v>1689883608.5</v>
      </c>
      <c r="CQ27">
        <v>22</v>
      </c>
      <c r="CR27">
        <v>9.2999999999999999E-2</v>
      </c>
      <c r="CS27">
        <v>-4.0000000000000001E-3</v>
      </c>
      <c r="CT27">
        <v>-3.274</v>
      </c>
      <c r="CU27">
        <v>-0.55100000000000005</v>
      </c>
      <c r="CV27">
        <v>409</v>
      </c>
      <c r="CW27">
        <v>6</v>
      </c>
      <c r="CX27">
        <v>0.17</v>
      </c>
      <c r="CY27">
        <v>7.0000000000000007E-2</v>
      </c>
      <c r="CZ27">
        <v>6.7752336241986111</v>
      </c>
      <c r="DA27">
        <v>0.3491569472055629</v>
      </c>
      <c r="DB27">
        <v>3.8218337970516533E-2</v>
      </c>
      <c r="DC27">
        <v>1</v>
      </c>
      <c r="DD27">
        <v>407.31448780487813</v>
      </c>
      <c r="DE27">
        <v>3.3846689895372928E-2</v>
      </c>
      <c r="DF27">
        <v>2.2316046890969349E-2</v>
      </c>
      <c r="DG27">
        <v>-1</v>
      </c>
      <c r="DH27">
        <v>375.01321951219512</v>
      </c>
      <c r="DI27">
        <v>-1.305643813363227E-2</v>
      </c>
      <c r="DJ27">
        <v>1.1344950945554591E-2</v>
      </c>
      <c r="DK27">
        <v>1</v>
      </c>
      <c r="DL27">
        <v>2</v>
      </c>
      <c r="DM27">
        <v>2</v>
      </c>
      <c r="DN27" t="s">
        <v>355</v>
      </c>
      <c r="DO27">
        <v>3.2213699999999998</v>
      </c>
      <c r="DP27">
        <v>2.7234699999999998</v>
      </c>
      <c r="DQ27">
        <v>9.5807699999999996E-2</v>
      </c>
      <c r="DR27">
        <v>9.6099199999999996E-2</v>
      </c>
      <c r="DS27">
        <v>5.3581299999999998E-2</v>
      </c>
      <c r="DT27">
        <v>4.3756799999999998E-2</v>
      </c>
      <c r="DU27">
        <v>27631.599999999999</v>
      </c>
      <c r="DV27">
        <v>31156.6</v>
      </c>
      <c r="DW27">
        <v>28730.5</v>
      </c>
      <c r="DX27">
        <v>33020.1</v>
      </c>
      <c r="DY27">
        <v>37831.5</v>
      </c>
      <c r="DZ27">
        <v>42669.4</v>
      </c>
      <c r="EA27">
        <v>42168.5</v>
      </c>
      <c r="EB27">
        <v>47482.400000000001</v>
      </c>
      <c r="EC27">
        <v>2.3064200000000001</v>
      </c>
      <c r="ED27">
        <v>1.9813000000000001</v>
      </c>
      <c r="EE27">
        <v>0.100691</v>
      </c>
      <c r="EF27">
        <v>0</v>
      </c>
      <c r="EG27">
        <v>14.3057</v>
      </c>
      <c r="EH27">
        <v>999.9</v>
      </c>
      <c r="EI27">
        <v>53.5</v>
      </c>
      <c r="EJ27">
        <v>17</v>
      </c>
      <c r="EK27">
        <v>10.431699999999999</v>
      </c>
      <c r="EL27">
        <v>62.6751</v>
      </c>
      <c r="EM27">
        <v>21.510400000000001</v>
      </c>
      <c r="EN27">
        <v>1</v>
      </c>
      <c r="EO27">
        <v>-0.85961900000000002</v>
      </c>
      <c r="EP27">
        <v>-0.15709699999999999</v>
      </c>
      <c r="EQ27">
        <v>20.248200000000001</v>
      </c>
      <c r="ER27">
        <v>5.2300199999999997</v>
      </c>
      <c r="ES27">
        <v>12.004</v>
      </c>
      <c r="ET27">
        <v>4.9916499999999999</v>
      </c>
      <c r="EU27">
        <v>3.3050000000000002</v>
      </c>
      <c r="EV27">
        <v>7081.4</v>
      </c>
      <c r="EW27">
        <v>9999</v>
      </c>
      <c r="EX27">
        <v>525.9</v>
      </c>
      <c r="EY27">
        <v>71.2</v>
      </c>
      <c r="EZ27">
        <v>1.8519699999999999</v>
      </c>
      <c r="FA27">
        <v>1.86127</v>
      </c>
      <c r="FB27">
        <v>1.86005</v>
      </c>
      <c r="FC27">
        <v>1.8560700000000001</v>
      </c>
      <c r="FD27">
        <v>1.8605</v>
      </c>
      <c r="FE27">
        <v>1.85684</v>
      </c>
      <c r="FF27">
        <v>1.8588800000000001</v>
      </c>
      <c r="FG27">
        <v>1.86172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-3.2469999999999999</v>
      </c>
      <c r="FV27">
        <v>-0.55100000000000005</v>
      </c>
      <c r="FW27">
        <v>-1.800443158373384</v>
      </c>
      <c r="FX27">
        <v>-4.0117494158234393E-3</v>
      </c>
      <c r="FY27">
        <v>1.087516141204025E-6</v>
      </c>
      <c r="FZ27">
        <v>-8.657206703991749E-11</v>
      </c>
      <c r="GA27">
        <v>-0.55104333333333333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10.4</v>
      </c>
      <c r="GJ27">
        <v>10.3</v>
      </c>
      <c r="GK27">
        <v>0.99731400000000003</v>
      </c>
      <c r="GL27">
        <v>2.3547400000000001</v>
      </c>
      <c r="GM27">
        <v>1.5942400000000001</v>
      </c>
      <c r="GN27">
        <v>2.34375</v>
      </c>
      <c r="GO27">
        <v>1.40015</v>
      </c>
      <c r="GP27">
        <v>2.2546400000000002</v>
      </c>
      <c r="GQ27">
        <v>20.515999999999998</v>
      </c>
      <c r="GR27">
        <v>15.1127</v>
      </c>
      <c r="GS27">
        <v>18</v>
      </c>
      <c r="GT27">
        <v>607.90200000000004</v>
      </c>
      <c r="GU27">
        <v>430.75799999999998</v>
      </c>
      <c r="GV27">
        <v>15.178599999999999</v>
      </c>
      <c r="GW27">
        <v>15.7135</v>
      </c>
      <c r="GX27">
        <v>30.0001</v>
      </c>
      <c r="GY27">
        <v>15.591699999999999</v>
      </c>
      <c r="GZ27">
        <v>15.545299999999999</v>
      </c>
      <c r="HA27">
        <v>20.014299999999999</v>
      </c>
      <c r="HB27">
        <v>30</v>
      </c>
      <c r="HC27">
        <v>-30</v>
      </c>
      <c r="HD27">
        <v>15.1776</v>
      </c>
      <c r="HE27">
        <v>407.31400000000002</v>
      </c>
      <c r="HF27">
        <v>0</v>
      </c>
      <c r="HG27">
        <v>105.48399999999999</v>
      </c>
      <c r="HH27">
        <v>104.717</v>
      </c>
    </row>
    <row r="28" spans="1:216" x14ac:dyDescent="0.2">
      <c r="A28">
        <v>10</v>
      </c>
      <c r="B28">
        <v>1689884286.5999999</v>
      </c>
      <c r="C28">
        <v>544.5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1689884286.5999999</v>
      </c>
      <c r="M28">
        <f t="shared" si="0"/>
        <v>1.3669516930059275E-3</v>
      </c>
      <c r="N28">
        <f t="shared" si="1"/>
        <v>1.3669516930059276</v>
      </c>
      <c r="O28">
        <f t="shared" si="2"/>
        <v>5.9485919528501716</v>
      </c>
      <c r="P28">
        <f t="shared" si="3"/>
        <v>400.024</v>
      </c>
      <c r="Q28">
        <f t="shared" si="4"/>
        <v>320.45226121920587</v>
      </c>
      <c r="R28">
        <f t="shared" si="5"/>
        <v>31.991408407814649</v>
      </c>
      <c r="S28">
        <f t="shared" si="6"/>
        <v>39.935218769367992</v>
      </c>
      <c r="T28">
        <f t="shared" si="7"/>
        <v>0.132255117725015</v>
      </c>
      <c r="U28">
        <f t="shared" si="8"/>
        <v>2.9672886358732886</v>
      </c>
      <c r="V28">
        <f t="shared" si="9"/>
        <v>0.12906544766567479</v>
      </c>
      <c r="W28">
        <f t="shared" si="10"/>
        <v>8.0946076761199359E-2</v>
      </c>
      <c r="X28">
        <f t="shared" si="11"/>
        <v>41.324163640534692</v>
      </c>
      <c r="Y28">
        <f t="shared" si="12"/>
        <v>16.823190724070557</v>
      </c>
      <c r="Z28">
        <f t="shared" si="13"/>
        <v>16.026800000000001</v>
      </c>
      <c r="AA28">
        <f t="shared" si="14"/>
        <v>1.8278251775025223</v>
      </c>
      <c r="AB28">
        <f t="shared" si="15"/>
        <v>40.502199785916439</v>
      </c>
      <c r="AC28">
        <f t="shared" si="16"/>
        <v>0.78432157093537003</v>
      </c>
      <c r="AD28">
        <f t="shared" si="17"/>
        <v>1.9364912895622448</v>
      </c>
      <c r="AE28">
        <f t="shared" si="18"/>
        <v>1.0435036065671524</v>
      </c>
      <c r="AF28">
        <f t="shared" si="19"/>
        <v>-60.282569661561404</v>
      </c>
      <c r="AG28">
        <f t="shared" si="20"/>
        <v>145.1910091770032</v>
      </c>
      <c r="AH28">
        <f t="shared" si="21"/>
        <v>9.4874739833389921</v>
      </c>
      <c r="AI28">
        <f t="shared" si="22"/>
        <v>135.72007713931549</v>
      </c>
      <c r="AJ28">
        <v>45</v>
      </c>
      <c r="AK28">
        <v>7</v>
      </c>
      <c r="AL28">
        <f t="shared" si="23"/>
        <v>1</v>
      </c>
      <c r="AM28">
        <f t="shared" si="24"/>
        <v>0</v>
      </c>
      <c r="AN28">
        <f t="shared" si="25"/>
        <v>54553.128835272058</v>
      </c>
      <c r="AO28">
        <f t="shared" si="26"/>
        <v>249.85400000000001</v>
      </c>
      <c r="AP28">
        <f t="shared" si="27"/>
        <v>210.62734198991436</v>
      </c>
      <c r="AQ28">
        <f t="shared" si="28"/>
        <v>0.8430016809413271</v>
      </c>
      <c r="AR28">
        <f t="shared" si="29"/>
        <v>0.16539324421676135</v>
      </c>
      <c r="AS28">
        <v>1689884286.5999999</v>
      </c>
      <c r="AT28">
        <v>400.024</v>
      </c>
      <c r="AU28">
        <v>406.26799999999997</v>
      </c>
      <c r="AV28">
        <v>7.8564100000000003</v>
      </c>
      <c r="AW28">
        <v>6.5526900000000001</v>
      </c>
      <c r="AX28">
        <v>403.27100000000002</v>
      </c>
      <c r="AY28">
        <v>8.4074500000000008</v>
      </c>
      <c r="AZ28">
        <v>600.024</v>
      </c>
      <c r="BA28">
        <v>99.731899999999996</v>
      </c>
      <c r="BB28">
        <v>0.100157</v>
      </c>
      <c r="BC28">
        <v>16.9344</v>
      </c>
      <c r="BD28">
        <v>16.026800000000001</v>
      </c>
      <c r="BE28">
        <v>999.9</v>
      </c>
      <c r="BF28">
        <v>0</v>
      </c>
      <c r="BG28">
        <v>0</v>
      </c>
      <c r="BH28">
        <v>9997.5</v>
      </c>
      <c r="BI28">
        <v>0</v>
      </c>
      <c r="BJ28">
        <v>71.713300000000004</v>
      </c>
      <c r="BK28">
        <v>-6.2435600000000004</v>
      </c>
      <c r="BL28">
        <v>403.19200000000001</v>
      </c>
      <c r="BM28">
        <v>408.94799999999998</v>
      </c>
      <c r="BN28">
        <v>1.30372</v>
      </c>
      <c r="BO28">
        <v>406.26799999999997</v>
      </c>
      <c r="BP28">
        <v>6.5526900000000001</v>
      </c>
      <c r="BQ28">
        <v>0.78353399999999995</v>
      </c>
      <c r="BR28">
        <v>0.65351199999999998</v>
      </c>
      <c r="BS28">
        <v>3.4124500000000002</v>
      </c>
      <c r="BT28">
        <v>0.86964399999999997</v>
      </c>
      <c r="BU28">
        <v>249.85400000000001</v>
      </c>
      <c r="BV28">
        <v>0.89994799999999997</v>
      </c>
      <c r="BW28">
        <v>0.100052</v>
      </c>
      <c r="BX28">
        <v>0</v>
      </c>
      <c r="BY28">
        <v>2.5194999999999999</v>
      </c>
      <c r="BZ28">
        <v>0</v>
      </c>
      <c r="CA28">
        <v>4451.72</v>
      </c>
      <c r="CB28">
        <v>2026.61</v>
      </c>
      <c r="CC28">
        <v>39.5</v>
      </c>
      <c r="CD28">
        <v>40.5</v>
      </c>
      <c r="CE28">
        <v>40.936999999999998</v>
      </c>
      <c r="CF28">
        <v>40.686999999999998</v>
      </c>
      <c r="CG28">
        <v>38.936999999999998</v>
      </c>
      <c r="CH28">
        <v>224.86</v>
      </c>
      <c r="CI28">
        <v>25</v>
      </c>
      <c r="CJ28">
        <v>0</v>
      </c>
      <c r="CK28">
        <v>1689884300.9000001</v>
      </c>
      <c r="CL28">
        <v>0</v>
      </c>
      <c r="CM28">
        <v>1689883608.5</v>
      </c>
      <c r="CN28" t="s">
        <v>354</v>
      </c>
      <c r="CO28">
        <v>1689883601</v>
      </c>
      <c r="CP28">
        <v>1689883608.5</v>
      </c>
      <c r="CQ28">
        <v>22</v>
      </c>
      <c r="CR28">
        <v>9.2999999999999999E-2</v>
      </c>
      <c r="CS28">
        <v>-4.0000000000000001E-3</v>
      </c>
      <c r="CT28">
        <v>-3.274</v>
      </c>
      <c r="CU28">
        <v>-0.55100000000000005</v>
      </c>
      <c r="CV28">
        <v>409</v>
      </c>
      <c r="CW28">
        <v>6</v>
      </c>
      <c r="CX28">
        <v>0.17</v>
      </c>
      <c r="CY28">
        <v>7.0000000000000007E-2</v>
      </c>
      <c r="CZ28">
        <v>5.5826587673506127</v>
      </c>
      <c r="DA28">
        <v>0.738504790032945</v>
      </c>
      <c r="DB28">
        <v>7.8477991516484893E-2</v>
      </c>
      <c r="DC28">
        <v>1</v>
      </c>
      <c r="DD28">
        <v>406.16597500000012</v>
      </c>
      <c r="DE28">
        <v>0.25079549718466931</v>
      </c>
      <c r="DF28">
        <v>4.008209544173405E-2</v>
      </c>
      <c r="DG28">
        <v>-1</v>
      </c>
      <c r="DH28">
        <v>250.00756097560981</v>
      </c>
      <c r="DI28">
        <v>-8.6385032405396668E-3</v>
      </c>
      <c r="DJ28">
        <v>0.14621401767580661</v>
      </c>
      <c r="DK28">
        <v>1</v>
      </c>
      <c r="DL28">
        <v>2</v>
      </c>
      <c r="DM28">
        <v>2</v>
      </c>
      <c r="DN28" t="s">
        <v>355</v>
      </c>
      <c r="DO28">
        <v>3.2212399999999999</v>
      </c>
      <c r="DP28">
        <v>2.72384</v>
      </c>
      <c r="DQ28">
        <v>9.5808299999999999E-2</v>
      </c>
      <c r="DR28">
        <v>9.5902000000000001E-2</v>
      </c>
      <c r="DS28">
        <v>5.3609900000000002E-2</v>
      </c>
      <c r="DT28">
        <v>4.3840900000000002E-2</v>
      </c>
      <c r="DU28">
        <v>27630.7</v>
      </c>
      <c r="DV28">
        <v>31162.9</v>
      </c>
      <c r="DW28">
        <v>28729.7</v>
      </c>
      <c r="DX28">
        <v>33019.599999999999</v>
      </c>
      <c r="DY28">
        <v>37829.300000000003</v>
      </c>
      <c r="DZ28">
        <v>42664.7</v>
      </c>
      <c r="EA28">
        <v>42167.4</v>
      </c>
      <c r="EB28">
        <v>47481.5</v>
      </c>
      <c r="EC28">
        <v>2.3054700000000001</v>
      </c>
      <c r="ED28">
        <v>1.9809699999999999</v>
      </c>
      <c r="EE28">
        <v>9.5009800000000005E-2</v>
      </c>
      <c r="EF28">
        <v>0</v>
      </c>
      <c r="EG28">
        <v>14.442600000000001</v>
      </c>
      <c r="EH28">
        <v>999.9</v>
      </c>
      <c r="EI28">
        <v>53.5</v>
      </c>
      <c r="EJ28">
        <v>17</v>
      </c>
      <c r="EK28">
        <v>10.430899999999999</v>
      </c>
      <c r="EL28">
        <v>62.705100000000002</v>
      </c>
      <c r="EM28">
        <v>21.458300000000001</v>
      </c>
      <c r="EN28">
        <v>1</v>
      </c>
      <c r="EO28">
        <v>-0.85657799999999995</v>
      </c>
      <c r="EP28">
        <v>0.37417499999999998</v>
      </c>
      <c r="EQ28">
        <v>20.2486</v>
      </c>
      <c r="ER28">
        <v>5.2297200000000004</v>
      </c>
      <c r="ES28">
        <v>12.004</v>
      </c>
      <c r="ET28">
        <v>4.9900500000000001</v>
      </c>
      <c r="EU28">
        <v>3.3050000000000002</v>
      </c>
      <c r="EV28">
        <v>7082.8</v>
      </c>
      <c r="EW28">
        <v>9999</v>
      </c>
      <c r="EX28">
        <v>525.9</v>
      </c>
      <c r="EY28">
        <v>71.3</v>
      </c>
      <c r="EZ28">
        <v>1.8519600000000001</v>
      </c>
      <c r="FA28">
        <v>1.86124</v>
      </c>
      <c r="FB28">
        <v>1.8600399999999999</v>
      </c>
      <c r="FC28">
        <v>1.85599</v>
      </c>
      <c r="FD28">
        <v>1.8604799999999999</v>
      </c>
      <c r="FE28">
        <v>1.85683</v>
      </c>
      <c r="FF28">
        <v>1.85884</v>
      </c>
      <c r="FG28">
        <v>1.86172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-3.2469999999999999</v>
      </c>
      <c r="FV28">
        <v>-0.55100000000000005</v>
      </c>
      <c r="FW28">
        <v>-1.800443158373384</v>
      </c>
      <c r="FX28">
        <v>-4.0117494158234393E-3</v>
      </c>
      <c r="FY28">
        <v>1.087516141204025E-6</v>
      </c>
      <c r="FZ28">
        <v>-8.657206703991749E-11</v>
      </c>
      <c r="GA28">
        <v>-0.55104333333333333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11.4</v>
      </c>
      <c r="GJ28">
        <v>11.3</v>
      </c>
      <c r="GK28">
        <v>0.99487300000000001</v>
      </c>
      <c r="GL28">
        <v>2.3547400000000001</v>
      </c>
      <c r="GM28">
        <v>1.5942400000000001</v>
      </c>
      <c r="GN28">
        <v>2.34375</v>
      </c>
      <c r="GO28">
        <v>1.40015</v>
      </c>
      <c r="GP28">
        <v>2.2375500000000001</v>
      </c>
      <c r="GQ28">
        <v>20.5762</v>
      </c>
      <c r="GR28">
        <v>15.103899999999999</v>
      </c>
      <c r="GS28">
        <v>18</v>
      </c>
      <c r="GT28">
        <v>607.62699999999995</v>
      </c>
      <c r="GU28">
        <v>430.858</v>
      </c>
      <c r="GV28">
        <v>15.1286</v>
      </c>
      <c r="GW28">
        <v>15.747400000000001</v>
      </c>
      <c r="GX28">
        <v>30.000399999999999</v>
      </c>
      <c r="GY28">
        <v>15.6211</v>
      </c>
      <c r="GZ28">
        <v>15.573700000000001</v>
      </c>
      <c r="HA28">
        <v>19.9665</v>
      </c>
      <c r="HB28">
        <v>30</v>
      </c>
      <c r="HC28">
        <v>-30</v>
      </c>
      <c r="HD28">
        <v>15.1389</v>
      </c>
      <c r="HE28">
        <v>406.15</v>
      </c>
      <c r="HF28">
        <v>0</v>
      </c>
      <c r="HG28">
        <v>105.48099999999999</v>
      </c>
      <c r="HH28">
        <v>104.715</v>
      </c>
    </row>
    <row r="29" spans="1:216" x14ac:dyDescent="0.2">
      <c r="A29">
        <v>11</v>
      </c>
      <c r="B29">
        <v>1689884347.0999999</v>
      </c>
      <c r="C29">
        <v>605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1689884347.0999999</v>
      </c>
      <c r="M29">
        <f t="shared" si="0"/>
        <v>1.3513621767528255E-3</v>
      </c>
      <c r="N29">
        <f t="shared" si="1"/>
        <v>1.3513621767528254</v>
      </c>
      <c r="O29">
        <f t="shared" si="2"/>
        <v>4.7123722541118207</v>
      </c>
      <c r="P29">
        <f t="shared" si="3"/>
        <v>400.06099999999998</v>
      </c>
      <c r="Q29">
        <f t="shared" si="4"/>
        <v>335.23275489294576</v>
      </c>
      <c r="R29">
        <f t="shared" si="5"/>
        <v>33.466540362623739</v>
      </c>
      <c r="S29">
        <f t="shared" si="6"/>
        <v>39.938393276299003</v>
      </c>
      <c r="T29">
        <f t="shared" si="7"/>
        <v>0.13126653650986303</v>
      </c>
      <c r="U29">
        <f t="shared" si="8"/>
        <v>2.9679314367334113</v>
      </c>
      <c r="V29">
        <f t="shared" si="9"/>
        <v>0.12812442535831409</v>
      </c>
      <c r="W29">
        <f t="shared" si="10"/>
        <v>8.0353807666581914E-2</v>
      </c>
      <c r="X29">
        <f t="shared" si="11"/>
        <v>29.747359816479484</v>
      </c>
      <c r="Y29">
        <f t="shared" si="12"/>
        <v>16.731546959023035</v>
      </c>
      <c r="Z29">
        <f t="shared" si="13"/>
        <v>15.9947</v>
      </c>
      <c r="AA29">
        <f t="shared" si="14"/>
        <v>1.824081968423894</v>
      </c>
      <c r="AB29">
        <f t="shared" si="15"/>
        <v>40.603554011303139</v>
      </c>
      <c r="AC29">
        <f t="shared" si="16"/>
        <v>0.78489937648570007</v>
      </c>
      <c r="AD29">
        <f t="shared" si="17"/>
        <v>1.9330804792782457</v>
      </c>
      <c r="AE29">
        <f t="shared" si="18"/>
        <v>1.0391825919381938</v>
      </c>
      <c r="AF29">
        <f t="shared" si="19"/>
        <v>-59.595071994799603</v>
      </c>
      <c r="AG29">
        <f t="shared" si="20"/>
        <v>145.91049237889905</v>
      </c>
      <c r="AH29">
        <f t="shared" si="21"/>
        <v>9.5294652789357723</v>
      </c>
      <c r="AI29">
        <f t="shared" si="22"/>
        <v>125.5922454795147</v>
      </c>
      <c r="AJ29">
        <v>45</v>
      </c>
      <c r="AK29">
        <v>7</v>
      </c>
      <c r="AL29">
        <f t="shared" si="23"/>
        <v>1</v>
      </c>
      <c r="AM29">
        <f t="shared" si="24"/>
        <v>0</v>
      </c>
      <c r="AN29">
        <f t="shared" si="25"/>
        <v>54577.069926174408</v>
      </c>
      <c r="AO29">
        <f t="shared" si="26"/>
        <v>179.857</v>
      </c>
      <c r="AP29">
        <f t="shared" si="27"/>
        <v>151.61987099299455</v>
      </c>
      <c r="AQ29">
        <f t="shared" si="28"/>
        <v>0.84300233514956069</v>
      </c>
      <c r="AR29">
        <f t="shared" si="29"/>
        <v>0.16539450683865228</v>
      </c>
      <c r="AS29">
        <v>1689884347.0999999</v>
      </c>
      <c r="AT29">
        <v>400.06099999999998</v>
      </c>
      <c r="AU29">
        <v>405.11</v>
      </c>
      <c r="AV29">
        <v>7.8623000000000003</v>
      </c>
      <c r="AW29">
        <v>6.5736299999999996</v>
      </c>
      <c r="AX29">
        <v>403.30799999999999</v>
      </c>
      <c r="AY29">
        <v>8.4133499999999994</v>
      </c>
      <c r="AZ29">
        <v>600.10500000000002</v>
      </c>
      <c r="BA29">
        <v>99.730699999999999</v>
      </c>
      <c r="BB29">
        <v>0.100059</v>
      </c>
      <c r="BC29">
        <v>16.906600000000001</v>
      </c>
      <c r="BD29">
        <v>15.9947</v>
      </c>
      <c r="BE29">
        <v>999.9</v>
      </c>
      <c r="BF29">
        <v>0</v>
      </c>
      <c r="BG29">
        <v>0</v>
      </c>
      <c r="BH29">
        <v>10001.200000000001</v>
      </c>
      <c r="BI29">
        <v>0</v>
      </c>
      <c r="BJ29">
        <v>74.610500000000002</v>
      </c>
      <c r="BK29">
        <v>-5.0487700000000002</v>
      </c>
      <c r="BL29">
        <v>403.23099999999999</v>
      </c>
      <c r="BM29">
        <v>407.791</v>
      </c>
      <c r="BN29">
        <v>1.28868</v>
      </c>
      <c r="BO29">
        <v>405.11</v>
      </c>
      <c r="BP29">
        <v>6.5736299999999996</v>
      </c>
      <c r="BQ29">
        <v>0.78411299999999995</v>
      </c>
      <c r="BR29">
        <v>0.65559199999999995</v>
      </c>
      <c r="BS29">
        <v>3.4228999999999998</v>
      </c>
      <c r="BT29">
        <v>0.913717</v>
      </c>
      <c r="BU29">
        <v>179.857</v>
      </c>
      <c r="BV29">
        <v>0.89993599999999996</v>
      </c>
      <c r="BW29">
        <v>0.100064</v>
      </c>
      <c r="BX29">
        <v>0</v>
      </c>
      <c r="BY29">
        <v>2.5194000000000001</v>
      </c>
      <c r="BZ29">
        <v>0</v>
      </c>
      <c r="CA29">
        <v>3963.71</v>
      </c>
      <c r="CB29">
        <v>1458.85</v>
      </c>
      <c r="CC29">
        <v>39.061999999999998</v>
      </c>
      <c r="CD29">
        <v>40.5</v>
      </c>
      <c r="CE29">
        <v>40.75</v>
      </c>
      <c r="CF29">
        <v>40.686999999999998</v>
      </c>
      <c r="CG29">
        <v>38.625</v>
      </c>
      <c r="CH29">
        <v>161.86000000000001</v>
      </c>
      <c r="CI29">
        <v>18</v>
      </c>
      <c r="CJ29">
        <v>0</v>
      </c>
      <c r="CK29">
        <v>1689884360.9000001</v>
      </c>
      <c r="CL29">
        <v>0</v>
      </c>
      <c r="CM29">
        <v>1689883608.5</v>
      </c>
      <c r="CN29" t="s">
        <v>354</v>
      </c>
      <c r="CO29">
        <v>1689883601</v>
      </c>
      <c r="CP29">
        <v>1689883608.5</v>
      </c>
      <c r="CQ29">
        <v>22</v>
      </c>
      <c r="CR29">
        <v>9.2999999999999999E-2</v>
      </c>
      <c r="CS29">
        <v>-4.0000000000000001E-3</v>
      </c>
      <c r="CT29">
        <v>-3.274</v>
      </c>
      <c r="CU29">
        <v>-0.55100000000000005</v>
      </c>
      <c r="CV29">
        <v>409</v>
      </c>
      <c r="CW29">
        <v>6</v>
      </c>
      <c r="CX29">
        <v>0.17</v>
      </c>
      <c r="CY29">
        <v>7.0000000000000007E-2</v>
      </c>
      <c r="CZ29">
        <v>4.5152698329690981</v>
      </c>
      <c r="DA29">
        <v>1.8431602272302949E-2</v>
      </c>
      <c r="DB29">
        <v>3.3604497390673997E-2</v>
      </c>
      <c r="DC29">
        <v>1</v>
      </c>
      <c r="DD29">
        <v>405.11721951219511</v>
      </c>
      <c r="DE29">
        <v>-0.19340069686520039</v>
      </c>
      <c r="DF29">
        <v>3.1325600996796571E-2</v>
      </c>
      <c r="DG29">
        <v>-1</v>
      </c>
      <c r="DH29">
        <v>180.02195</v>
      </c>
      <c r="DI29">
        <v>5.0593600241449328E-2</v>
      </c>
      <c r="DJ29">
        <v>0.14815615916997549</v>
      </c>
      <c r="DK29">
        <v>1</v>
      </c>
      <c r="DL29">
        <v>2</v>
      </c>
      <c r="DM29">
        <v>2</v>
      </c>
      <c r="DN29" t="s">
        <v>355</v>
      </c>
      <c r="DO29">
        <v>3.2213599999999998</v>
      </c>
      <c r="DP29">
        <v>2.72376</v>
      </c>
      <c r="DQ29">
        <v>9.5804299999999995E-2</v>
      </c>
      <c r="DR29">
        <v>9.5685400000000004E-2</v>
      </c>
      <c r="DS29">
        <v>5.3633300000000002E-2</v>
      </c>
      <c r="DT29">
        <v>4.3947800000000002E-2</v>
      </c>
      <c r="DU29">
        <v>27628.799999999999</v>
      </c>
      <c r="DV29">
        <v>31167.8</v>
      </c>
      <c r="DW29">
        <v>28727.8</v>
      </c>
      <c r="DX29">
        <v>33017.1</v>
      </c>
      <c r="DY29">
        <v>37825.699999999997</v>
      </c>
      <c r="DZ29">
        <v>42656.9</v>
      </c>
      <c r="EA29">
        <v>42164.6</v>
      </c>
      <c r="EB29">
        <v>47478.2</v>
      </c>
      <c r="EC29">
        <v>2.3050799999999998</v>
      </c>
      <c r="ED29">
        <v>1.9798500000000001</v>
      </c>
      <c r="EE29">
        <v>8.6844000000000005E-2</v>
      </c>
      <c r="EF29">
        <v>0</v>
      </c>
      <c r="EG29">
        <v>14.5466</v>
      </c>
      <c r="EH29">
        <v>999.9</v>
      </c>
      <c r="EI29">
        <v>53.5</v>
      </c>
      <c r="EJ29">
        <v>17</v>
      </c>
      <c r="EK29">
        <v>10.431800000000001</v>
      </c>
      <c r="EL29">
        <v>62.665100000000002</v>
      </c>
      <c r="EM29">
        <v>21.262</v>
      </c>
      <c r="EN29">
        <v>1</v>
      </c>
      <c r="EO29">
        <v>-0.854487</v>
      </c>
      <c r="EP29">
        <v>-3.04766E-2</v>
      </c>
      <c r="EQ29">
        <v>20.2501</v>
      </c>
      <c r="ER29">
        <v>5.2313700000000001</v>
      </c>
      <c r="ES29">
        <v>12.004</v>
      </c>
      <c r="ET29">
        <v>4.9916</v>
      </c>
      <c r="EU29">
        <v>3.3050000000000002</v>
      </c>
      <c r="EV29">
        <v>7084.2</v>
      </c>
      <c r="EW29">
        <v>9999</v>
      </c>
      <c r="EX29">
        <v>525.9</v>
      </c>
      <c r="EY29">
        <v>71.3</v>
      </c>
      <c r="EZ29">
        <v>1.8519600000000001</v>
      </c>
      <c r="FA29">
        <v>1.8612599999999999</v>
      </c>
      <c r="FB29">
        <v>1.86005</v>
      </c>
      <c r="FC29">
        <v>1.8560300000000001</v>
      </c>
      <c r="FD29">
        <v>1.8604700000000001</v>
      </c>
      <c r="FE29">
        <v>1.85684</v>
      </c>
      <c r="FF29">
        <v>1.85887</v>
      </c>
      <c r="FG29">
        <v>1.86172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-3.2469999999999999</v>
      </c>
      <c r="FV29">
        <v>-0.55100000000000005</v>
      </c>
      <c r="FW29">
        <v>-1.800443158373384</v>
      </c>
      <c r="FX29">
        <v>-4.0117494158234393E-3</v>
      </c>
      <c r="FY29">
        <v>1.087516141204025E-6</v>
      </c>
      <c r="FZ29">
        <v>-8.657206703991749E-11</v>
      </c>
      <c r="GA29">
        <v>-0.55104333333333333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12.4</v>
      </c>
      <c r="GJ29">
        <v>12.3</v>
      </c>
      <c r="GK29">
        <v>0.99243199999999998</v>
      </c>
      <c r="GL29">
        <v>2.3547400000000001</v>
      </c>
      <c r="GM29">
        <v>1.5942400000000001</v>
      </c>
      <c r="GN29">
        <v>2.34497</v>
      </c>
      <c r="GO29">
        <v>1.40015</v>
      </c>
      <c r="GP29">
        <v>2.2485400000000002</v>
      </c>
      <c r="GQ29">
        <v>20.636399999999998</v>
      </c>
      <c r="GR29">
        <v>15.103899999999999</v>
      </c>
      <c r="GS29">
        <v>18</v>
      </c>
      <c r="GT29">
        <v>607.85799999999995</v>
      </c>
      <c r="GU29">
        <v>430.572</v>
      </c>
      <c r="GV29">
        <v>15.218500000000001</v>
      </c>
      <c r="GW29">
        <v>15.790900000000001</v>
      </c>
      <c r="GX29">
        <v>30.000399999999999</v>
      </c>
      <c r="GY29">
        <v>15.6586</v>
      </c>
      <c r="GZ29">
        <v>15.6111</v>
      </c>
      <c r="HA29">
        <v>19.923200000000001</v>
      </c>
      <c r="HB29">
        <v>30</v>
      </c>
      <c r="HC29">
        <v>-30</v>
      </c>
      <c r="HD29">
        <v>15.2288</v>
      </c>
      <c r="HE29">
        <v>404.99900000000002</v>
      </c>
      <c r="HF29">
        <v>0</v>
      </c>
      <c r="HG29">
        <v>105.474</v>
      </c>
      <c r="HH29">
        <v>104.70699999999999</v>
      </c>
    </row>
    <row r="30" spans="1:216" x14ac:dyDescent="0.2">
      <c r="A30">
        <v>12</v>
      </c>
      <c r="B30">
        <v>1689884407.5999999</v>
      </c>
      <c r="C30">
        <v>665.5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1689884407.5999999</v>
      </c>
      <c r="M30">
        <f t="shared" si="0"/>
        <v>1.3395686391896619E-3</v>
      </c>
      <c r="N30">
        <f t="shared" si="1"/>
        <v>1.339568639189662</v>
      </c>
      <c r="O30">
        <f t="shared" si="2"/>
        <v>3.5079129247337648</v>
      </c>
      <c r="P30">
        <f t="shared" si="3"/>
        <v>400.02499999999998</v>
      </c>
      <c r="Q30">
        <f t="shared" si="4"/>
        <v>349.63526622805551</v>
      </c>
      <c r="R30">
        <f t="shared" si="5"/>
        <v>34.90382279985387</v>
      </c>
      <c r="S30">
        <f t="shared" si="6"/>
        <v>39.934191610992499</v>
      </c>
      <c r="T30">
        <f t="shared" si="7"/>
        <v>0.12997751054342105</v>
      </c>
      <c r="U30">
        <f t="shared" si="8"/>
        <v>2.966794616155243</v>
      </c>
      <c r="V30">
        <f t="shared" si="9"/>
        <v>0.12689487602615693</v>
      </c>
      <c r="W30">
        <f t="shared" si="10"/>
        <v>7.9580170719402848E-2</v>
      </c>
      <c r="X30">
        <f t="shared" si="11"/>
        <v>20.689379229256595</v>
      </c>
      <c r="Y30">
        <f t="shared" si="12"/>
        <v>16.712096801736706</v>
      </c>
      <c r="Z30">
        <f t="shared" si="13"/>
        <v>16.009399999999999</v>
      </c>
      <c r="AA30">
        <f t="shared" si="14"/>
        <v>1.8257953119538171</v>
      </c>
      <c r="AB30">
        <f t="shared" si="15"/>
        <v>40.567470161060861</v>
      </c>
      <c r="AC30">
        <f t="shared" si="16"/>
        <v>0.78572999007637789</v>
      </c>
      <c r="AD30">
        <f t="shared" si="17"/>
        <v>1.936847397574645</v>
      </c>
      <c r="AE30">
        <f t="shared" si="18"/>
        <v>1.0400653218774392</v>
      </c>
      <c r="AF30">
        <f t="shared" si="19"/>
        <v>-59.07497698826409</v>
      </c>
      <c r="AG30">
        <f t="shared" si="20"/>
        <v>148.4137369061034</v>
      </c>
      <c r="AH30">
        <f t="shared" si="21"/>
        <v>9.698949607382108</v>
      </c>
      <c r="AI30">
        <f t="shared" si="22"/>
        <v>119.727088754478</v>
      </c>
      <c r="AJ30">
        <v>45</v>
      </c>
      <c r="AK30">
        <v>7</v>
      </c>
      <c r="AL30">
        <f t="shared" si="23"/>
        <v>1</v>
      </c>
      <c r="AM30">
        <f t="shared" si="24"/>
        <v>0</v>
      </c>
      <c r="AN30">
        <f t="shared" si="25"/>
        <v>54538.130745766684</v>
      </c>
      <c r="AO30">
        <f t="shared" si="26"/>
        <v>125.098</v>
      </c>
      <c r="AP30">
        <f t="shared" si="27"/>
        <v>105.45731400479617</v>
      </c>
      <c r="AQ30">
        <f t="shared" si="28"/>
        <v>0.84299760191846529</v>
      </c>
      <c r="AR30">
        <f t="shared" si="29"/>
        <v>0.1653853717026379</v>
      </c>
      <c r="AS30">
        <v>1689884407.5999999</v>
      </c>
      <c r="AT30">
        <v>400.02499999999998</v>
      </c>
      <c r="AU30">
        <v>403.91199999999998</v>
      </c>
      <c r="AV30">
        <v>7.8707399999999996</v>
      </c>
      <c r="AW30">
        <v>6.5932399999999998</v>
      </c>
      <c r="AX30">
        <v>403.27199999999999</v>
      </c>
      <c r="AY30">
        <v>8.42178</v>
      </c>
      <c r="AZ30">
        <v>600.06399999999996</v>
      </c>
      <c r="BA30">
        <v>99.729399999999998</v>
      </c>
      <c r="BB30">
        <v>9.9839700000000003E-2</v>
      </c>
      <c r="BC30">
        <v>16.9373</v>
      </c>
      <c r="BD30">
        <v>16.009399999999999</v>
      </c>
      <c r="BE30">
        <v>999.9</v>
      </c>
      <c r="BF30">
        <v>0</v>
      </c>
      <c r="BG30">
        <v>0</v>
      </c>
      <c r="BH30">
        <v>9995</v>
      </c>
      <c r="BI30">
        <v>0</v>
      </c>
      <c r="BJ30">
        <v>90.113</v>
      </c>
      <c r="BK30">
        <v>-3.8866299999999998</v>
      </c>
      <c r="BL30">
        <v>403.19900000000001</v>
      </c>
      <c r="BM30">
        <v>406.59300000000002</v>
      </c>
      <c r="BN30">
        <v>1.2775000000000001</v>
      </c>
      <c r="BO30">
        <v>403.91199999999998</v>
      </c>
      <c r="BP30">
        <v>6.5932399999999998</v>
      </c>
      <c r="BQ30">
        <v>0.78494399999999998</v>
      </c>
      <c r="BR30">
        <v>0.65754000000000001</v>
      </c>
      <c r="BS30">
        <v>3.43791</v>
      </c>
      <c r="BT30">
        <v>0.95488399999999996</v>
      </c>
      <c r="BU30">
        <v>125.098</v>
      </c>
      <c r="BV30">
        <v>0.90007300000000001</v>
      </c>
      <c r="BW30">
        <v>9.9926899999999999E-2</v>
      </c>
      <c r="BX30">
        <v>0</v>
      </c>
      <c r="BY30">
        <v>1.7508999999999999</v>
      </c>
      <c r="BZ30">
        <v>0</v>
      </c>
      <c r="CA30">
        <v>3843.76</v>
      </c>
      <c r="CB30">
        <v>1014.73</v>
      </c>
      <c r="CC30">
        <v>38.686999999999998</v>
      </c>
      <c r="CD30">
        <v>40.5</v>
      </c>
      <c r="CE30">
        <v>40.5</v>
      </c>
      <c r="CF30">
        <v>40.75</v>
      </c>
      <c r="CG30">
        <v>38.311999999999998</v>
      </c>
      <c r="CH30">
        <v>112.6</v>
      </c>
      <c r="CI30">
        <v>12.5</v>
      </c>
      <c r="CJ30">
        <v>0</v>
      </c>
      <c r="CK30">
        <v>1689884421.5</v>
      </c>
      <c r="CL30">
        <v>0</v>
      </c>
      <c r="CM30">
        <v>1689883608.5</v>
      </c>
      <c r="CN30" t="s">
        <v>354</v>
      </c>
      <c r="CO30">
        <v>1689883601</v>
      </c>
      <c r="CP30">
        <v>1689883608.5</v>
      </c>
      <c r="CQ30">
        <v>22</v>
      </c>
      <c r="CR30">
        <v>9.2999999999999999E-2</v>
      </c>
      <c r="CS30">
        <v>-4.0000000000000001E-3</v>
      </c>
      <c r="CT30">
        <v>-3.274</v>
      </c>
      <c r="CU30">
        <v>-0.55100000000000005</v>
      </c>
      <c r="CV30">
        <v>409</v>
      </c>
      <c r="CW30">
        <v>6</v>
      </c>
      <c r="CX30">
        <v>0.17</v>
      </c>
      <c r="CY30">
        <v>7.0000000000000007E-2</v>
      </c>
      <c r="CZ30">
        <v>3.310089970307867</v>
      </c>
      <c r="DA30">
        <v>-0.19580100069792811</v>
      </c>
      <c r="DB30">
        <v>3.5211124971068007E-2</v>
      </c>
      <c r="DC30">
        <v>1</v>
      </c>
      <c r="DD30">
        <v>403.93234999999999</v>
      </c>
      <c r="DE30">
        <v>-0.47479924953106439</v>
      </c>
      <c r="DF30">
        <v>4.8246528372515099E-2</v>
      </c>
      <c r="DG30">
        <v>-1</v>
      </c>
      <c r="DH30">
        <v>124.99873170731711</v>
      </c>
      <c r="DI30">
        <v>3.9589924816962038E-2</v>
      </c>
      <c r="DJ30">
        <v>0.13852181731660401</v>
      </c>
      <c r="DK30">
        <v>1</v>
      </c>
      <c r="DL30">
        <v>2</v>
      </c>
      <c r="DM30">
        <v>2</v>
      </c>
      <c r="DN30" t="s">
        <v>355</v>
      </c>
      <c r="DO30">
        <v>3.22119</v>
      </c>
      <c r="DP30">
        <v>2.7235</v>
      </c>
      <c r="DQ30">
        <v>9.5786300000000005E-2</v>
      </c>
      <c r="DR30">
        <v>9.5460799999999998E-2</v>
      </c>
      <c r="DS30">
        <v>5.3668800000000003E-2</v>
      </c>
      <c r="DT30">
        <v>4.4047299999999998E-2</v>
      </c>
      <c r="DU30">
        <v>27628.400000000001</v>
      </c>
      <c r="DV30">
        <v>31173.599999999999</v>
      </c>
      <c r="DW30">
        <v>28727</v>
      </c>
      <c r="DX30">
        <v>33015.199999999997</v>
      </c>
      <c r="DY30">
        <v>37823.300000000003</v>
      </c>
      <c r="DZ30">
        <v>42649.5</v>
      </c>
      <c r="EA30">
        <v>42163.5</v>
      </c>
      <c r="EB30">
        <v>47475.1</v>
      </c>
      <c r="EC30">
        <v>2.3046000000000002</v>
      </c>
      <c r="ED30">
        <v>1.9791700000000001</v>
      </c>
      <c r="EE30">
        <v>8.3304900000000001E-2</v>
      </c>
      <c r="EF30">
        <v>0</v>
      </c>
      <c r="EG30">
        <v>14.6205</v>
      </c>
      <c r="EH30">
        <v>999.9</v>
      </c>
      <c r="EI30">
        <v>53.6</v>
      </c>
      <c r="EJ30">
        <v>17.100000000000001</v>
      </c>
      <c r="EK30">
        <v>10.5174</v>
      </c>
      <c r="EL30">
        <v>62.575099999999999</v>
      </c>
      <c r="EM30">
        <v>20.985600000000002</v>
      </c>
      <c r="EN30">
        <v>1</v>
      </c>
      <c r="EO30">
        <v>-0.85079300000000002</v>
      </c>
      <c r="EP30">
        <v>-1.06509E-2</v>
      </c>
      <c r="EQ30">
        <v>20.250499999999999</v>
      </c>
      <c r="ER30">
        <v>5.2309200000000002</v>
      </c>
      <c r="ES30">
        <v>12.004</v>
      </c>
      <c r="ET30">
        <v>4.9909499999999998</v>
      </c>
      <c r="EU30">
        <v>3.3050000000000002</v>
      </c>
      <c r="EV30">
        <v>7085.7</v>
      </c>
      <c r="EW30">
        <v>9999</v>
      </c>
      <c r="EX30">
        <v>525.9</v>
      </c>
      <c r="EY30">
        <v>71.3</v>
      </c>
      <c r="EZ30">
        <v>1.8519600000000001</v>
      </c>
      <c r="FA30">
        <v>1.8612299999999999</v>
      </c>
      <c r="FB30">
        <v>1.8600399999999999</v>
      </c>
      <c r="FC30">
        <v>1.8560300000000001</v>
      </c>
      <c r="FD30">
        <v>1.86043</v>
      </c>
      <c r="FE30">
        <v>1.85684</v>
      </c>
      <c r="FF30">
        <v>1.85883</v>
      </c>
      <c r="FG30">
        <v>1.86165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-3.2469999999999999</v>
      </c>
      <c r="FV30">
        <v>-0.55100000000000005</v>
      </c>
      <c r="FW30">
        <v>-1.800443158373384</v>
      </c>
      <c r="FX30">
        <v>-4.0117494158234393E-3</v>
      </c>
      <c r="FY30">
        <v>1.087516141204025E-6</v>
      </c>
      <c r="FZ30">
        <v>-8.657206703991749E-11</v>
      </c>
      <c r="GA30">
        <v>-0.55104333333333333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13.4</v>
      </c>
      <c r="GJ30">
        <v>13.3</v>
      </c>
      <c r="GK30">
        <v>0.98999000000000004</v>
      </c>
      <c r="GL30">
        <v>2.35229</v>
      </c>
      <c r="GM30">
        <v>1.5942400000000001</v>
      </c>
      <c r="GN30">
        <v>2.34253</v>
      </c>
      <c r="GO30">
        <v>1.40015</v>
      </c>
      <c r="GP30">
        <v>2.3327599999999999</v>
      </c>
      <c r="GQ30">
        <v>20.6965</v>
      </c>
      <c r="GR30">
        <v>15.103899999999999</v>
      </c>
      <c r="GS30">
        <v>18</v>
      </c>
      <c r="GT30">
        <v>608.07600000000002</v>
      </c>
      <c r="GU30">
        <v>430.57</v>
      </c>
      <c r="GV30">
        <v>15.4322</v>
      </c>
      <c r="GW30">
        <v>15.838100000000001</v>
      </c>
      <c r="GX30">
        <v>30.000299999999999</v>
      </c>
      <c r="GY30">
        <v>15.6991</v>
      </c>
      <c r="GZ30">
        <v>15.65</v>
      </c>
      <c r="HA30">
        <v>19.880400000000002</v>
      </c>
      <c r="HB30">
        <v>30</v>
      </c>
      <c r="HC30">
        <v>-30</v>
      </c>
      <c r="HD30">
        <v>15.2728</v>
      </c>
      <c r="HE30">
        <v>404.029</v>
      </c>
      <c r="HF30">
        <v>0</v>
      </c>
      <c r="HG30">
        <v>105.471</v>
      </c>
      <c r="HH30">
        <v>104.70099999999999</v>
      </c>
    </row>
    <row r="31" spans="1:216" x14ac:dyDescent="0.2">
      <c r="A31">
        <v>13</v>
      </c>
      <c r="B31">
        <v>1689884468.0999999</v>
      </c>
      <c r="C31">
        <v>726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1689884468.0999999</v>
      </c>
      <c r="M31">
        <f t="shared" si="0"/>
        <v>1.3257791762838758E-3</v>
      </c>
      <c r="N31">
        <f t="shared" si="1"/>
        <v>1.3257791762838758</v>
      </c>
      <c r="O31">
        <f t="shared" si="2"/>
        <v>2.9570439810185607</v>
      </c>
      <c r="P31">
        <f t="shared" si="3"/>
        <v>399.98899999999998</v>
      </c>
      <c r="Q31">
        <f t="shared" si="4"/>
        <v>356.05142935332918</v>
      </c>
      <c r="R31">
        <f t="shared" si="5"/>
        <v>35.543631205556693</v>
      </c>
      <c r="S31">
        <f t="shared" si="6"/>
        <v>39.929797580368799</v>
      </c>
      <c r="T31">
        <f t="shared" si="7"/>
        <v>0.12851891490736625</v>
      </c>
      <c r="U31">
        <f t="shared" si="8"/>
        <v>2.9712471624446648</v>
      </c>
      <c r="V31">
        <f t="shared" si="9"/>
        <v>0.12550861757776657</v>
      </c>
      <c r="W31">
        <f t="shared" si="10"/>
        <v>7.8707476516189173E-2</v>
      </c>
      <c r="X31">
        <f t="shared" si="11"/>
        <v>16.51654822639231</v>
      </c>
      <c r="Y31">
        <f t="shared" si="12"/>
        <v>16.701130713930773</v>
      </c>
      <c r="Z31">
        <f t="shared" si="13"/>
        <v>16.0259</v>
      </c>
      <c r="AA31">
        <f t="shared" si="14"/>
        <v>1.8277201358774644</v>
      </c>
      <c r="AB31">
        <f t="shared" si="15"/>
        <v>40.609863052803</v>
      </c>
      <c r="AC31">
        <f t="shared" si="16"/>
        <v>0.78702996767366407</v>
      </c>
      <c r="AD31">
        <f t="shared" si="17"/>
        <v>1.9380266479853132</v>
      </c>
      <c r="AE31">
        <f t="shared" si="18"/>
        <v>1.0406901682038003</v>
      </c>
      <c r="AF31">
        <f t="shared" si="19"/>
        <v>-58.466861674118924</v>
      </c>
      <c r="AG31">
        <f t="shared" si="20"/>
        <v>147.53119273700105</v>
      </c>
      <c r="AH31">
        <f t="shared" si="21"/>
        <v>9.6281284768427362</v>
      </c>
      <c r="AI31">
        <f t="shared" si="22"/>
        <v>115.20900776611717</v>
      </c>
      <c r="AJ31">
        <v>45</v>
      </c>
      <c r="AK31">
        <v>7</v>
      </c>
      <c r="AL31">
        <f t="shared" si="23"/>
        <v>1</v>
      </c>
      <c r="AM31">
        <f t="shared" si="24"/>
        <v>0</v>
      </c>
      <c r="AN31">
        <f t="shared" si="25"/>
        <v>54666.085826150826</v>
      </c>
      <c r="AO31">
        <f t="shared" si="26"/>
        <v>99.866699999999994</v>
      </c>
      <c r="AP31">
        <f t="shared" si="27"/>
        <v>84.18741810693902</v>
      </c>
      <c r="AQ31">
        <f t="shared" si="28"/>
        <v>0.84299789726644636</v>
      </c>
      <c r="AR31">
        <f t="shared" si="29"/>
        <v>0.16538594172424151</v>
      </c>
      <c r="AS31">
        <v>1689884468.0999999</v>
      </c>
      <c r="AT31">
        <v>399.98899999999998</v>
      </c>
      <c r="AU31">
        <v>403.34100000000001</v>
      </c>
      <c r="AV31">
        <v>7.8839199999999998</v>
      </c>
      <c r="AW31">
        <v>6.6196400000000004</v>
      </c>
      <c r="AX31">
        <v>403.23599999999999</v>
      </c>
      <c r="AY31">
        <v>8.4349699999999999</v>
      </c>
      <c r="AZ31">
        <v>600.08900000000006</v>
      </c>
      <c r="BA31">
        <v>99.727500000000006</v>
      </c>
      <c r="BB31">
        <v>9.97392E-2</v>
      </c>
      <c r="BC31">
        <v>16.946899999999999</v>
      </c>
      <c r="BD31">
        <v>16.0259</v>
      </c>
      <c r="BE31">
        <v>999.9</v>
      </c>
      <c r="BF31">
        <v>0</v>
      </c>
      <c r="BG31">
        <v>0</v>
      </c>
      <c r="BH31">
        <v>10020</v>
      </c>
      <c r="BI31">
        <v>0</v>
      </c>
      <c r="BJ31">
        <v>95.918000000000006</v>
      </c>
      <c r="BK31">
        <v>-3.3517800000000002</v>
      </c>
      <c r="BL31">
        <v>403.16800000000001</v>
      </c>
      <c r="BM31">
        <v>406.029</v>
      </c>
      <c r="BN31">
        <v>1.2642899999999999</v>
      </c>
      <c r="BO31">
        <v>403.34100000000001</v>
      </c>
      <c r="BP31">
        <v>6.6196400000000004</v>
      </c>
      <c r="BQ31">
        <v>0.78624400000000005</v>
      </c>
      <c r="BR31">
        <v>0.66015999999999997</v>
      </c>
      <c r="BS31">
        <v>3.4613499999999999</v>
      </c>
      <c r="BT31">
        <v>1.0100899999999999</v>
      </c>
      <c r="BU31">
        <v>99.866699999999994</v>
      </c>
      <c r="BV31">
        <v>0.90007700000000002</v>
      </c>
      <c r="BW31">
        <v>9.9922999999999998E-2</v>
      </c>
      <c r="BX31">
        <v>0</v>
      </c>
      <c r="BY31">
        <v>2.4243999999999999</v>
      </c>
      <c r="BZ31">
        <v>0</v>
      </c>
      <c r="CA31">
        <v>3748.61</v>
      </c>
      <c r="CB31">
        <v>810.06700000000001</v>
      </c>
      <c r="CC31">
        <v>38.311999999999998</v>
      </c>
      <c r="CD31">
        <v>40.436999999999998</v>
      </c>
      <c r="CE31">
        <v>40.25</v>
      </c>
      <c r="CF31">
        <v>40.686999999999998</v>
      </c>
      <c r="CG31">
        <v>38.061999999999998</v>
      </c>
      <c r="CH31">
        <v>89.89</v>
      </c>
      <c r="CI31">
        <v>9.98</v>
      </c>
      <c r="CJ31">
        <v>0</v>
      </c>
      <c r="CK31">
        <v>1689884482.0999999</v>
      </c>
      <c r="CL31">
        <v>0</v>
      </c>
      <c r="CM31">
        <v>1689883608.5</v>
      </c>
      <c r="CN31" t="s">
        <v>354</v>
      </c>
      <c r="CO31">
        <v>1689883601</v>
      </c>
      <c r="CP31">
        <v>1689883608.5</v>
      </c>
      <c r="CQ31">
        <v>22</v>
      </c>
      <c r="CR31">
        <v>9.2999999999999999E-2</v>
      </c>
      <c r="CS31">
        <v>-4.0000000000000001E-3</v>
      </c>
      <c r="CT31">
        <v>-3.274</v>
      </c>
      <c r="CU31">
        <v>-0.55100000000000005</v>
      </c>
      <c r="CV31">
        <v>409</v>
      </c>
      <c r="CW31">
        <v>6</v>
      </c>
      <c r="CX31">
        <v>0.17</v>
      </c>
      <c r="CY31">
        <v>7.0000000000000007E-2</v>
      </c>
      <c r="CZ31">
        <v>2.721374024319088</v>
      </c>
      <c r="DA31">
        <v>0.1958189367824654</v>
      </c>
      <c r="DB31">
        <v>3.9290850980339707E-2</v>
      </c>
      <c r="DC31">
        <v>1</v>
      </c>
      <c r="DD31">
        <v>403.28809756097559</v>
      </c>
      <c r="DE31">
        <v>-0.27510104529596779</v>
      </c>
      <c r="DF31">
        <v>4.4788829660353642E-2</v>
      </c>
      <c r="DG31">
        <v>-1</v>
      </c>
      <c r="DH31">
        <v>100.007655</v>
      </c>
      <c r="DI31">
        <v>0.4342754481519801</v>
      </c>
      <c r="DJ31">
        <v>0.1576079454691284</v>
      </c>
      <c r="DK31">
        <v>1</v>
      </c>
      <c r="DL31">
        <v>2</v>
      </c>
      <c r="DM31">
        <v>2</v>
      </c>
      <c r="DN31" t="s">
        <v>355</v>
      </c>
      <c r="DO31">
        <v>3.2211699999999999</v>
      </c>
      <c r="DP31">
        <v>2.7236199999999999</v>
      </c>
      <c r="DQ31">
        <v>9.5767199999999997E-2</v>
      </c>
      <c r="DR31">
        <v>9.5346700000000006E-2</v>
      </c>
      <c r="DS31">
        <v>5.37276E-2</v>
      </c>
      <c r="DT31">
        <v>4.4182300000000001E-2</v>
      </c>
      <c r="DU31">
        <v>27626.799999999999</v>
      </c>
      <c r="DV31">
        <v>31175.599999999999</v>
      </c>
      <c r="DW31">
        <v>28724.9</v>
      </c>
      <c r="DX31">
        <v>33013.4</v>
      </c>
      <c r="DY31">
        <v>37818.300000000003</v>
      </c>
      <c r="DZ31">
        <v>42641</v>
      </c>
      <c r="EA31">
        <v>42160.7</v>
      </c>
      <c r="EB31">
        <v>47472.4</v>
      </c>
      <c r="EC31">
        <v>2.30375</v>
      </c>
      <c r="ED31">
        <v>1.9782200000000001</v>
      </c>
      <c r="EE31">
        <v>7.9646700000000001E-2</v>
      </c>
      <c r="EF31">
        <v>0</v>
      </c>
      <c r="EG31">
        <v>14.6981</v>
      </c>
      <c r="EH31">
        <v>999.9</v>
      </c>
      <c r="EI31">
        <v>53.6</v>
      </c>
      <c r="EJ31">
        <v>17.100000000000001</v>
      </c>
      <c r="EK31">
        <v>10.5177</v>
      </c>
      <c r="EL31">
        <v>61.815100000000001</v>
      </c>
      <c r="EM31">
        <v>20.9375</v>
      </c>
      <c r="EN31">
        <v>1</v>
      </c>
      <c r="EO31">
        <v>-0.84684199999999998</v>
      </c>
      <c r="EP31">
        <v>0.18210499999999999</v>
      </c>
      <c r="EQ31">
        <v>20.250800000000002</v>
      </c>
      <c r="ER31">
        <v>5.2292699999999996</v>
      </c>
      <c r="ES31">
        <v>12.004</v>
      </c>
      <c r="ET31">
        <v>4.9907500000000002</v>
      </c>
      <c r="EU31">
        <v>3.3050000000000002</v>
      </c>
      <c r="EV31">
        <v>7086.8</v>
      </c>
      <c r="EW31">
        <v>9999</v>
      </c>
      <c r="EX31">
        <v>525.9</v>
      </c>
      <c r="EY31">
        <v>71.3</v>
      </c>
      <c r="EZ31">
        <v>1.8519600000000001</v>
      </c>
      <c r="FA31">
        <v>1.8612599999999999</v>
      </c>
      <c r="FB31">
        <v>1.86005</v>
      </c>
      <c r="FC31">
        <v>1.8559600000000001</v>
      </c>
      <c r="FD31">
        <v>1.86046</v>
      </c>
      <c r="FE31">
        <v>1.85683</v>
      </c>
      <c r="FF31">
        <v>1.85886</v>
      </c>
      <c r="FG31">
        <v>1.86171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-3.2469999999999999</v>
      </c>
      <c r="FV31">
        <v>-0.55110000000000003</v>
      </c>
      <c r="FW31">
        <v>-1.800443158373384</v>
      </c>
      <c r="FX31">
        <v>-4.0117494158234393E-3</v>
      </c>
      <c r="FY31">
        <v>1.087516141204025E-6</v>
      </c>
      <c r="FZ31">
        <v>-8.657206703991749E-11</v>
      </c>
      <c r="GA31">
        <v>-0.55104333333333333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14.5</v>
      </c>
      <c r="GJ31">
        <v>14.3</v>
      </c>
      <c r="GK31">
        <v>0.98877000000000004</v>
      </c>
      <c r="GL31">
        <v>2.34985</v>
      </c>
      <c r="GM31">
        <v>1.5942400000000001</v>
      </c>
      <c r="GN31">
        <v>2.34253</v>
      </c>
      <c r="GO31">
        <v>1.40015</v>
      </c>
      <c r="GP31">
        <v>2.3596200000000001</v>
      </c>
      <c r="GQ31">
        <v>20.776800000000001</v>
      </c>
      <c r="GR31">
        <v>15.103899999999999</v>
      </c>
      <c r="GS31">
        <v>18</v>
      </c>
      <c r="GT31">
        <v>608.10500000000002</v>
      </c>
      <c r="GU31">
        <v>430.47399999999999</v>
      </c>
      <c r="GV31">
        <v>15.2484</v>
      </c>
      <c r="GW31">
        <v>15.8901</v>
      </c>
      <c r="GX31">
        <v>30.000499999999999</v>
      </c>
      <c r="GY31">
        <v>15.7455</v>
      </c>
      <c r="GZ31">
        <v>15.6958</v>
      </c>
      <c r="HA31">
        <v>19.852499999999999</v>
      </c>
      <c r="HB31">
        <v>30</v>
      </c>
      <c r="HC31">
        <v>-30</v>
      </c>
      <c r="HD31">
        <v>15.2239</v>
      </c>
      <c r="HE31">
        <v>403.22</v>
      </c>
      <c r="HF31">
        <v>0</v>
      </c>
      <c r="HG31">
        <v>105.464</v>
      </c>
      <c r="HH31">
        <v>104.69499999999999</v>
      </c>
    </row>
    <row r="32" spans="1:216" x14ac:dyDescent="0.2">
      <c r="A32">
        <v>14</v>
      </c>
      <c r="B32">
        <v>1689884528.5999999</v>
      </c>
      <c r="C32">
        <v>786.5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1689884528.5999999</v>
      </c>
      <c r="M32">
        <f t="shared" si="0"/>
        <v>1.3021833320143942E-3</v>
      </c>
      <c r="N32">
        <f t="shared" si="1"/>
        <v>1.3021833320143943</v>
      </c>
      <c r="O32">
        <f t="shared" si="2"/>
        <v>2.1361433329498118</v>
      </c>
      <c r="P32">
        <f t="shared" si="3"/>
        <v>400.012</v>
      </c>
      <c r="Q32">
        <f t="shared" si="4"/>
        <v>366.21814529906254</v>
      </c>
      <c r="R32">
        <f t="shared" si="5"/>
        <v>36.557773413510589</v>
      </c>
      <c r="S32">
        <f t="shared" si="6"/>
        <v>39.931249301541996</v>
      </c>
      <c r="T32">
        <f t="shared" si="7"/>
        <v>0.12729573222194604</v>
      </c>
      <c r="U32">
        <f t="shared" si="8"/>
        <v>2.9718906572456056</v>
      </c>
      <c r="V32">
        <f t="shared" si="9"/>
        <v>0.12434237759040183</v>
      </c>
      <c r="W32">
        <f t="shared" si="10"/>
        <v>7.7973626214485101E-2</v>
      </c>
      <c r="X32">
        <f t="shared" si="11"/>
        <v>12.388852459453936</v>
      </c>
      <c r="Y32">
        <f t="shared" si="12"/>
        <v>16.594083253169458</v>
      </c>
      <c r="Z32">
        <f t="shared" si="13"/>
        <v>15.956099999999999</v>
      </c>
      <c r="AA32">
        <f t="shared" si="14"/>
        <v>1.8195897042185611</v>
      </c>
      <c r="AB32">
        <f t="shared" si="15"/>
        <v>40.88062394761802</v>
      </c>
      <c r="AC32">
        <f t="shared" si="16"/>
        <v>0.78781791761942999</v>
      </c>
      <c r="AD32">
        <f t="shared" si="17"/>
        <v>1.9271181345688182</v>
      </c>
      <c r="AE32">
        <f t="shared" si="18"/>
        <v>1.0317717865991312</v>
      </c>
      <c r="AF32">
        <f t="shared" si="19"/>
        <v>-57.426284941834787</v>
      </c>
      <c r="AG32">
        <f t="shared" si="20"/>
        <v>144.486909226487</v>
      </c>
      <c r="AH32">
        <f t="shared" si="21"/>
        <v>9.4196557292089302</v>
      </c>
      <c r="AI32">
        <f t="shared" si="22"/>
        <v>108.86913247331508</v>
      </c>
      <c r="AJ32">
        <v>45</v>
      </c>
      <c r="AK32">
        <v>7</v>
      </c>
      <c r="AL32">
        <f t="shared" si="23"/>
        <v>1</v>
      </c>
      <c r="AM32">
        <f t="shared" si="24"/>
        <v>0</v>
      </c>
      <c r="AN32">
        <f t="shared" si="25"/>
        <v>54701.598306581465</v>
      </c>
      <c r="AO32">
        <f t="shared" si="26"/>
        <v>74.899900000000002</v>
      </c>
      <c r="AP32">
        <f t="shared" si="27"/>
        <v>63.141215699198931</v>
      </c>
      <c r="AQ32">
        <f t="shared" si="28"/>
        <v>0.8430080106809078</v>
      </c>
      <c r="AR32">
        <f t="shared" si="29"/>
        <v>0.16540546061415218</v>
      </c>
      <c r="AS32">
        <v>1689884528.5999999</v>
      </c>
      <c r="AT32">
        <v>400.012</v>
      </c>
      <c r="AU32">
        <v>402.56599999999997</v>
      </c>
      <c r="AV32">
        <v>7.8919800000000002</v>
      </c>
      <c r="AW32">
        <v>6.6501700000000001</v>
      </c>
      <c r="AX32">
        <v>403.25900000000001</v>
      </c>
      <c r="AY32">
        <v>8.4430300000000003</v>
      </c>
      <c r="AZ32">
        <v>600.06899999999996</v>
      </c>
      <c r="BA32">
        <v>99.725399999999993</v>
      </c>
      <c r="BB32">
        <v>9.9728499999999998E-2</v>
      </c>
      <c r="BC32">
        <v>16.857900000000001</v>
      </c>
      <c r="BD32">
        <v>15.956099999999999</v>
      </c>
      <c r="BE32">
        <v>999.9</v>
      </c>
      <c r="BF32">
        <v>0</v>
      </c>
      <c r="BG32">
        <v>0</v>
      </c>
      <c r="BH32">
        <v>10023.799999999999</v>
      </c>
      <c r="BI32">
        <v>0</v>
      </c>
      <c r="BJ32">
        <v>96.839799999999997</v>
      </c>
      <c r="BK32">
        <v>-2.5542899999999999</v>
      </c>
      <c r="BL32">
        <v>403.19400000000002</v>
      </c>
      <c r="BM32">
        <v>405.26100000000002</v>
      </c>
      <c r="BN32">
        <v>1.2418100000000001</v>
      </c>
      <c r="BO32">
        <v>402.56599999999997</v>
      </c>
      <c r="BP32">
        <v>6.6501700000000001</v>
      </c>
      <c r="BQ32">
        <v>0.78703100000000004</v>
      </c>
      <c r="BR32">
        <v>0.66319099999999997</v>
      </c>
      <c r="BS32">
        <v>3.4755199999999999</v>
      </c>
      <c r="BT32">
        <v>1.0737000000000001</v>
      </c>
      <c r="BU32">
        <v>74.899900000000002</v>
      </c>
      <c r="BV32">
        <v>0.89970399999999995</v>
      </c>
      <c r="BW32">
        <v>0.100296</v>
      </c>
      <c r="BX32">
        <v>0</v>
      </c>
      <c r="BY32">
        <v>2.3351000000000002</v>
      </c>
      <c r="BZ32">
        <v>0</v>
      </c>
      <c r="CA32">
        <v>3513.54</v>
      </c>
      <c r="CB32">
        <v>607.48299999999995</v>
      </c>
      <c r="CC32">
        <v>37.875</v>
      </c>
      <c r="CD32">
        <v>40.375</v>
      </c>
      <c r="CE32">
        <v>40</v>
      </c>
      <c r="CF32">
        <v>40.436999999999998</v>
      </c>
      <c r="CG32">
        <v>37.75</v>
      </c>
      <c r="CH32">
        <v>67.39</v>
      </c>
      <c r="CI32">
        <v>7.51</v>
      </c>
      <c r="CJ32">
        <v>0</v>
      </c>
      <c r="CK32">
        <v>1689884542.7</v>
      </c>
      <c r="CL32">
        <v>0</v>
      </c>
      <c r="CM32">
        <v>1689883608.5</v>
      </c>
      <c r="CN32" t="s">
        <v>354</v>
      </c>
      <c r="CO32">
        <v>1689883601</v>
      </c>
      <c r="CP32">
        <v>1689883608.5</v>
      </c>
      <c r="CQ32">
        <v>22</v>
      </c>
      <c r="CR32">
        <v>9.2999999999999999E-2</v>
      </c>
      <c r="CS32">
        <v>-4.0000000000000001E-3</v>
      </c>
      <c r="CT32">
        <v>-3.274</v>
      </c>
      <c r="CU32">
        <v>-0.55100000000000005</v>
      </c>
      <c r="CV32">
        <v>409</v>
      </c>
      <c r="CW32">
        <v>6</v>
      </c>
      <c r="CX32">
        <v>0.17</v>
      </c>
      <c r="CY32">
        <v>7.0000000000000007E-2</v>
      </c>
      <c r="CZ32">
        <v>2.022573643640774</v>
      </c>
      <c r="DA32">
        <v>0.1446882191680158</v>
      </c>
      <c r="DB32">
        <v>2.6352761615137131E-2</v>
      </c>
      <c r="DC32">
        <v>1</v>
      </c>
      <c r="DD32">
        <v>402.59460000000001</v>
      </c>
      <c r="DE32">
        <v>-5.781613508576388E-2</v>
      </c>
      <c r="DF32">
        <v>2.8818223401176551E-2</v>
      </c>
      <c r="DG32">
        <v>-1</v>
      </c>
      <c r="DH32">
        <v>74.993819512195117</v>
      </c>
      <c r="DI32">
        <v>-0.29621279658073862</v>
      </c>
      <c r="DJ32">
        <v>0.15087137506630049</v>
      </c>
      <c r="DK32">
        <v>1</v>
      </c>
      <c r="DL32">
        <v>2</v>
      </c>
      <c r="DM32">
        <v>2</v>
      </c>
      <c r="DN32" t="s">
        <v>355</v>
      </c>
      <c r="DO32">
        <v>3.2210399999999999</v>
      </c>
      <c r="DP32">
        <v>2.72363</v>
      </c>
      <c r="DQ32">
        <v>9.5754800000000001E-2</v>
      </c>
      <c r="DR32">
        <v>9.5192600000000002E-2</v>
      </c>
      <c r="DS32">
        <v>5.3758399999999998E-2</v>
      </c>
      <c r="DT32">
        <v>4.4337399999999999E-2</v>
      </c>
      <c r="DU32">
        <v>27624.2</v>
      </c>
      <c r="DV32">
        <v>31178.1</v>
      </c>
      <c r="DW32">
        <v>28722</v>
      </c>
      <c r="DX32">
        <v>33010.6</v>
      </c>
      <c r="DY32">
        <v>37813.1</v>
      </c>
      <c r="DZ32">
        <v>42630.6</v>
      </c>
      <c r="EA32">
        <v>42156.4</v>
      </c>
      <c r="EB32">
        <v>47468.7</v>
      </c>
      <c r="EC32">
        <v>2.30288</v>
      </c>
      <c r="ED32">
        <v>1.9770700000000001</v>
      </c>
      <c r="EE32">
        <v>7.3850200000000005E-2</v>
      </c>
      <c r="EF32">
        <v>0</v>
      </c>
      <c r="EG32">
        <v>14.7249</v>
      </c>
      <c r="EH32">
        <v>999.9</v>
      </c>
      <c r="EI32">
        <v>53.6</v>
      </c>
      <c r="EJ32">
        <v>17.100000000000001</v>
      </c>
      <c r="EK32">
        <v>10.5177</v>
      </c>
      <c r="EL32">
        <v>62.595100000000002</v>
      </c>
      <c r="EM32">
        <v>20.9175</v>
      </c>
      <c r="EN32">
        <v>1</v>
      </c>
      <c r="EO32">
        <v>-0.842696</v>
      </c>
      <c r="EP32">
        <v>-0.105172</v>
      </c>
      <c r="EQ32">
        <v>20.250900000000001</v>
      </c>
      <c r="ER32">
        <v>5.2303199999999999</v>
      </c>
      <c r="ES32">
        <v>12.004</v>
      </c>
      <c r="ET32">
        <v>4.9904999999999999</v>
      </c>
      <c r="EU32">
        <v>3.3050000000000002</v>
      </c>
      <c r="EV32">
        <v>7088.3</v>
      </c>
      <c r="EW32">
        <v>9999</v>
      </c>
      <c r="EX32">
        <v>525.9</v>
      </c>
      <c r="EY32">
        <v>71.3</v>
      </c>
      <c r="EZ32">
        <v>1.8519699999999999</v>
      </c>
      <c r="FA32">
        <v>1.86127</v>
      </c>
      <c r="FB32">
        <v>1.86005</v>
      </c>
      <c r="FC32">
        <v>1.85606</v>
      </c>
      <c r="FD32">
        <v>1.8605</v>
      </c>
      <c r="FE32">
        <v>1.85683</v>
      </c>
      <c r="FF32">
        <v>1.85886</v>
      </c>
      <c r="FG32">
        <v>1.86172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-3.2469999999999999</v>
      </c>
      <c r="FV32">
        <v>-0.55110000000000003</v>
      </c>
      <c r="FW32">
        <v>-1.800443158373384</v>
      </c>
      <c r="FX32">
        <v>-4.0117494158234393E-3</v>
      </c>
      <c r="FY32">
        <v>1.087516141204025E-6</v>
      </c>
      <c r="FZ32">
        <v>-8.657206703991749E-11</v>
      </c>
      <c r="GA32">
        <v>-0.55104333333333333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15.5</v>
      </c>
      <c r="GJ32">
        <v>15.3</v>
      </c>
      <c r="GK32">
        <v>0.98754900000000001</v>
      </c>
      <c r="GL32">
        <v>2.34863</v>
      </c>
      <c r="GM32">
        <v>1.5942400000000001</v>
      </c>
      <c r="GN32">
        <v>2.34375</v>
      </c>
      <c r="GO32">
        <v>1.40015</v>
      </c>
      <c r="GP32">
        <v>2.33643</v>
      </c>
      <c r="GQ32">
        <v>20.856999999999999</v>
      </c>
      <c r="GR32">
        <v>15.0952</v>
      </c>
      <c r="GS32">
        <v>18</v>
      </c>
      <c r="GT32">
        <v>608.19799999999998</v>
      </c>
      <c r="GU32">
        <v>430.30799999999999</v>
      </c>
      <c r="GV32">
        <v>15.326700000000001</v>
      </c>
      <c r="GW32">
        <v>15.948</v>
      </c>
      <c r="GX32">
        <v>30.000399999999999</v>
      </c>
      <c r="GY32">
        <v>15.797800000000001</v>
      </c>
      <c r="GZ32">
        <v>15.7464</v>
      </c>
      <c r="HA32">
        <v>19.825800000000001</v>
      </c>
      <c r="HB32">
        <v>30</v>
      </c>
      <c r="HC32">
        <v>-30</v>
      </c>
      <c r="HD32">
        <v>15.3552</v>
      </c>
      <c r="HE32">
        <v>402.62900000000002</v>
      </c>
      <c r="HF32">
        <v>0</v>
      </c>
      <c r="HG32">
        <v>105.453</v>
      </c>
      <c r="HH32">
        <v>104.687</v>
      </c>
    </row>
    <row r="33" spans="1:216" x14ac:dyDescent="0.2">
      <c r="A33">
        <v>15</v>
      </c>
      <c r="B33">
        <v>1689884589.0999999</v>
      </c>
      <c r="C33">
        <v>847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1689884589.0999999</v>
      </c>
      <c r="M33">
        <f t="shared" si="0"/>
        <v>1.2939491158523097E-3</v>
      </c>
      <c r="N33">
        <f t="shared" si="1"/>
        <v>1.2939491158523098</v>
      </c>
      <c r="O33">
        <f t="shared" si="2"/>
        <v>1.6704783001006267</v>
      </c>
      <c r="P33">
        <f t="shared" si="3"/>
        <v>400.05</v>
      </c>
      <c r="Q33">
        <f t="shared" si="4"/>
        <v>371.84488706634437</v>
      </c>
      <c r="R33">
        <f t="shared" si="5"/>
        <v>37.118945653538134</v>
      </c>
      <c r="S33">
        <f t="shared" si="6"/>
        <v>39.934485386775002</v>
      </c>
      <c r="T33">
        <f t="shared" si="7"/>
        <v>0.12555884464800432</v>
      </c>
      <c r="U33">
        <f t="shared" si="8"/>
        <v>2.9745514033339986</v>
      </c>
      <c r="V33">
        <f t="shared" si="9"/>
        <v>0.12268706176044353</v>
      </c>
      <c r="W33">
        <f t="shared" si="10"/>
        <v>7.6931961184833364E-2</v>
      </c>
      <c r="X33">
        <f t="shared" si="11"/>
        <v>9.9590411803121874</v>
      </c>
      <c r="Y33">
        <f t="shared" si="12"/>
        <v>16.664923354529314</v>
      </c>
      <c r="Z33">
        <f t="shared" si="13"/>
        <v>16.036799999999999</v>
      </c>
      <c r="AA33">
        <f t="shared" si="14"/>
        <v>1.8289926634016975</v>
      </c>
      <c r="AB33">
        <f t="shared" si="15"/>
        <v>40.778783027161737</v>
      </c>
      <c r="AC33">
        <f t="shared" si="16"/>
        <v>0.78998807271196492</v>
      </c>
      <c r="AD33">
        <f t="shared" si="17"/>
        <v>1.9372526938476153</v>
      </c>
      <c r="AE33">
        <f t="shared" si="18"/>
        <v>1.0390045906897325</v>
      </c>
      <c r="AF33">
        <f t="shared" si="19"/>
        <v>-57.06315600908686</v>
      </c>
      <c r="AG33">
        <f t="shared" si="20"/>
        <v>144.93699698886323</v>
      </c>
      <c r="AH33">
        <f t="shared" si="21"/>
        <v>9.4485441004163384</v>
      </c>
      <c r="AI33">
        <f t="shared" si="22"/>
        <v>107.2814262605049</v>
      </c>
      <c r="AJ33">
        <v>45</v>
      </c>
      <c r="AK33">
        <v>7</v>
      </c>
      <c r="AL33">
        <f t="shared" si="23"/>
        <v>1</v>
      </c>
      <c r="AM33">
        <f t="shared" si="24"/>
        <v>0</v>
      </c>
      <c r="AN33">
        <f t="shared" si="25"/>
        <v>54763.59744470122</v>
      </c>
      <c r="AO33">
        <f t="shared" si="26"/>
        <v>60.223199999999999</v>
      </c>
      <c r="AP33">
        <f t="shared" si="27"/>
        <v>50.767497564928597</v>
      </c>
      <c r="AQ33">
        <f t="shared" si="28"/>
        <v>0.84298904018598475</v>
      </c>
      <c r="AR33">
        <f t="shared" si="29"/>
        <v>0.16536884755895051</v>
      </c>
      <c r="AS33">
        <v>1689884589.0999999</v>
      </c>
      <c r="AT33">
        <v>400.05</v>
      </c>
      <c r="AU33">
        <v>402.15300000000002</v>
      </c>
      <c r="AV33">
        <v>7.9138299999999999</v>
      </c>
      <c r="AW33">
        <v>6.6800600000000001</v>
      </c>
      <c r="AX33">
        <v>403.29700000000003</v>
      </c>
      <c r="AY33">
        <v>8.4648699999999995</v>
      </c>
      <c r="AZ33">
        <v>600.14700000000005</v>
      </c>
      <c r="BA33">
        <v>99.7239</v>
      </c>
      <c r="BB33">
        <v>9.9835499999999994E-2</v>
      </c>
      <c r="BC33">
        <v>16.9406</v>
      </c>
      <c r="BD33">
        <v>16.036799999999999</v>
      </c>
      <c r="BE33">
        <v>999.9</v>
      </c>
      <c r="BF33">
        <v>0</v>
      </c>
      <c r="BG33">
        <v>0</v>
      </c>
      <c r="BH33">
        <v>10038.799999999999</v>
      </c>
      <c r="BI33">
        <v>0</v>
      </c>
      <c r="BJ33">
        <v>93.377499999999998</v>
      </c>
      <c r="BK33">
        <v>-2.1030600000000002</v>
      </c>
      <c r="BL33">
        <v>403.24099999999999</v>
      </c>
      <c r="BM33">
        <v>404.85700000000003</v>
      </c>
      <c r="BN33">
        <v>1.23377</v>
      </c>
      <c r="BO33">
        <v>402.15300000000002</v>
      </c>
      <c r="BP33">
        <v>6.6800600000000001</v>
      </c>
      <c r="BQ33">
        <v>0.78919799999999996</v>
      </c>
      <c r="BR33">
        <v>0.66616200000000003</v>
      </c>
      <c r="BS33">
        <v>3.5144799999999998</v>
      </c>
      <c r="BT33">
        <v>1.1357999999999999</v>
      </c>
      <c r="BU33">
        <v>60.223199999999999</v>
      </c>
      <c r="BV33">
        <v>0.90029700000000001</v>
      </c>
      <c r="BW33">
        <v>9.9703200000000006E-2</v>
      </c>
      <c r="BX33">
        <v>0</v>
      </c>
      <c r="BY33">
        <v>2.6259000000000001</v>
      </c>
      <c r="BZ33">
        <v>0</v>
      </c>
      <c r="CA33">
        <v>3303.86</v>
      </c>
      <c r="CB33">
        <v>488.53100000000001</v>
      </c>
      <c r="CC33">
        <v>37.561999999999998</v>
      </c>
      <c r="CD33">
        <v>40.25</v>
      </c>
      <c r="CE33">
        <v>39.686999999999998</v>
      </c>
      <c r="CF33">
        <v>40.375</v>
      </c>
      <c r="CG33">
        <v>37.436999999999998</v>
      </c>
      <c r="CH33">
        <v>54.22</v>
      </c>
      <c r="CI33">
        <v>6</v>
      </c>
      <c r="CJ33">
        <v>0</v>
      </c>
      <c r="CK33">
        <v>1689884603.3</v>
      </c>
      <c r="CL33">
        <v>0</v>
      </c>
      <c r="CM33">
        <v>1689883608.5</v>
      </c>
      <c r="CN33" t="s">
        <v>354</v>
      </c>
      <c r="CO33">
        <v>1689883601</v>
      </c>
      <c r="CP33">
        <v>1689883608.5</v>
      </c>
      <c r="CQ33">
        <v>22</v>
      </c>
      <c r="CR33">
        <v>9.2999999999999999E-2</v>
      </c>
      <c r="CS33">
        <v>-4.0000000000000001E-3</v>
      </c>
      <c r="CT33">
        <v>-3.274</v>
      </c>
      <c r="CU33">
        <v>-0.55100000000000005</v>
      </c>
      <c r="CV33">
        <v>409</v>
      </c>
      <c r="CW33">
        <v>6</v>
      </c>
      <c r="CX33">
        <v>0.17</v>
      </c>
      <c r="CY33">
        <v>7.0000000000000007E-2</v>
      </c>
      <c r="CZ33">
        <v>1.6171984065224481</v>
      </c>
      <c r="DA33">
        <v>0.25991871008829492</v>
      </c>
      <c r="DB33">
        <v>5.8083525785508863E-2</v>
      </c>
      <c r="DC33">
        <v>1</v>
      </c>
      <c r="DD33">
        <v>402.15272499999998</v>
      </c>
      <c r="DE33">
        <v>0.13667166979132081</v>
      </c>
      <c r="DF33">
        <v>4.4425773769285193E-2</v>
      </c>
      <c r="DG33">
        <v>-1</v>
      </c>
      <c r="DH33">
        <v>60.01709268292683</v>
      </c>
      <c r="DI33">
        <v>1.702398932482713E-2</v>
      </c>
      <c r="DJ33">
        <v>0.14529036761626871</v>
      </c>
      <c r="DK33">
        <v>1</v>
      </c>
      <c r="DL33">
        <v>2</v>
      </c>
      <c r="DM33">
        <v>2</v>
      </c>
      <c r="DN33" t="s">
        <v>355</v>
      </c>
      <c r="DO33">
        <v>3.22112</v>
      </c>
      <c r="DP33">
        <v>2.7238699999999998</v>
      </c>
      <c r="DQ33">
        <v>9.5747600000000002E-2</v>
      </c>
      <c r="DR33">
        <v>9.5104900000000006E-2</v>
      </c>
      <c r="DS33">
        <v>5.3859400000000002E-2</v>
      </c>
      <c r="DT33">
        <v>4.4489500000000001E-2</v>
      </c>
      <c r="DU33">
        <v>27621.9</v>
      </c>
      <c r="DV33">
        <v>31178.400000000001</v>
      </c>
      <c r="DW33">
        <v>28719.599999999999</v>
      </c>
      <c r="DX33">
        <v>33008.1</v>
      </c>
      <c r="DY33">
        <v>37805.800000000003</v>
      </c>
      <c r="DZ33">
        <v>42620</v>
      </c>
      <c r="EA33">
        <v>42152.9</v>
      </c>
      <c r="EB33">
        <v>47464.7</v>
      </c>
      <c r="EC33">
        <v>2.3020499999999999</v>
      </c>
      <c r="ED33">
        <v>1.9755499999999999</v>
      </c>
      <c r="EE33">
        <v>7.6003399999999999E-2</v>
      </c>
      <c r="EF33">
        <v>0</v>
      </c>
      <c r="EG33">
        <v>14.7698</v>
      </c>
      <c r="EH33">
        <v>999.9</v>
      </c>
      <c r="EI33">
        <v>53.7</v>
      </c>
      <c r="EJ33">
        <v>17.2</v>
      </c>
      <c r="EK33">
        <v>10.602600000000001</v>
      </c>
      <c r="EL33">
        <v>62.045099999999998</v>
      </c>
      <c r="EM33">
        <v>20.961500000000001</v>
      </c>
      <c r="EN33">
        <v>1</v>
      </c>
      <c r="EO33">
        <v>-0.83725400000000005</v>
      </c>
      <c r="EP33">
        <v>0.33073000000000002</v>
      </c>
      <c r="EQ33">
        <v>20.250299999999999</v>
      </c>
      <c r="ER33">
        <v>5.2303199999999999</v>
      </c>
      <c r="ES33">
        <v>12.004</v>
      </c>
      <c r="ET33">
        <v>4.9905499999999998</v>
      </c>
      <c r="EU33">
        <v>3.3050000000000002</v>
      </c>
      <c r="EV33">
        <v>7089.7</v>
      </c>
      <c r="EW33">
        <v>9999</v>
      </c>
      <c r="EX33">
        <v>525.9</v>
      </c>
      <c r="EY33">
        <v>71.3</v>
      </c>
      <c r="EZ33">
        <v>1.85199</v>
      </c>
      <c r="FA33">
        <v>1.86127</v>
      </c>
      <c r="FB33">
        <v>1.86005</v>
      </c>
      <c r="FC33">
        <v>1.8560700000000001</v>
      </c>
      <c r="FD33">
        <v>1.8605</v>
      </c>
      <c r="FE33">
        <v>1.85683</v>
      </c>
      <c r="FF33">
        <v>1.8589100000000001</v>
      </c>
      <c r="FG33">
        <v>1.86172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-3.2469999999999999</v>
      </c>
      <c r="FV33">
        <v>-0.55100000000000005</v>
      </c>
      <c r="FW33">
        <v>-1.800443158373384</v>
      </c>
      <c r="FX33">
        <v>-4.0117494158234393E-3</v>
      </c>
      <c r="FY33">
        <v>1.087516141204025E-6</v>
      </c>
      <c r="FZ33">
        <v>-8.657206703991749E-11</v>
      </c>
      <c r="GA33">
        <v>-0.55104333333333333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16.5</v>
      </c>
      <c r="GJ33">
        <v>16.3</v>
      </c>
      <c r="GK33">
        <v>0.98632799999999998</v>
      </c>
      <c r="GL33">
        <v>2.35107</v>
      </c>
      <c r="GM33">
        <v>1.5942400000000001</v>
      </c>
      <c r="GN33">
        <v>2.34497</v>
      </c>
      <c r="GO33">
        <v>1.40015</v>
      </c>
      <c r="GP33">
        <v>2.3303199999999999</v>
      </c>
      <c r="GQ33">
        <v>20.917200000000001</v>
      </c>
      <c r="GR33">
        <v>15.086399999999999</v>
      </c>
      <c r="GS33">
        <v>18</v>
      </c>
      <c r="GT33">
        <v>608.38499999999999</v>
      </c>
      <c r="GU33">
        <v>429.98</v>
      </c>
      <c r="GV33">
        <v>15.3292</v>
      </c>
      <c r="GW33">
        <v>16.010000000000002</v>
      </c>
      <c r="GX33">
        <v>30.000499999999999</v>
      </c>
      <c r="GY33">
        <v>15.8544</v>
      </c>
      <c r="GZ33">
        <v>15.8032</v>
      </c>
      <c r="HA33">
        <v>19.802700000000002</v>
      </c>
      <c r="HB33">
        <v>30</v>
      </c>
      <c r="HC33">
        <v>-30</v>
      </c>
      <c r="HD33">
        <v>15.311400000000001</v>
      </c>
      <c r="HE33">
        <v>401.983</v>
      </c>
      <c r="HF33">
        <v>0</v>
      </c>
      <c r="HG33">
        <v>105.44499999999999</v>
      </c>
      <c r="HH33">
        <v>104.678</v>
      </c>
    </row>
    <row r="34" spans="1:216" x14ac:dyDescent="0.2">
      <c r="A34">
        <v>16</v>
      </c>
      <c r="B34">
        <v>1689884649.5999999</v>
      </c>
      <c r="C34">
        <v>907.5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1689884649.5999999</v>
      </c>
      <c r="M34">
        <f t="shared" si="0"/>
        <v>1.2745018395535254E-3</v>
      </c>
      <c r="N34">
        <f t="shared" si="1"/>
        <v>1.2745018395535255</v>
      </c>
      <c r="O34">
        <f t="shared" si="2"/>
        <v>1.3535441133464052</v>
      </c>
      <c r="P34">
        <f t="shared" si="3"/>
        <v>400</v>
      </c>
      <c r="Q34">
        <f t="shared" si="4"/>
        <v>375.72016039226583</v>
      </c>
      <c r="R34">
        <f t="shared" si="5"/>
        <v>37.505929868774864</v>
      </c>
      <c r="S34">
        <f t="shared" si="6"/>
        <v>39.929643200000001</v>
      </c>
      <c r="T34">
        <f t="shared" si="7"/>
        <v>0.12419491509121955</v>
      </c>
      <c r="U34">
        <f t="shared" si="8"/>
        <v>2.9641078954263436</v>
      </c>
      <c r="V34">
        <f t="shared" si="9"/>
        <v>0.12137477264918761</v>
      </c>
      <c r="W34">
        <f t="shared" si="10"/>
        <v>7.6107277844501359E-2</v>
      </c>
      <c r="X34">
        <f t="shared" si="11"/>
        <v>8.2648441421232732</v>
      </c>
      <c r="Y34">
        <f t="shared" si="12"/>
        <v>16.605090039682835</v>
      </c>
      <c r="Z34">
        <f t="shared" si="13"/>
        <v>16.007999999999999</v>
      </c>
      <c r="AA34">
        <f t="shared" si="14"/>
        <v>1.8256320755156068</v>
      </c>
      <c r="AB34">
        <f t="shared" si="15"/>
        <v>40.979524190760195</v>
      </c>
      <c r="AC34">
        <f t="shared" si="16"/>
        <v>0.79116295564155992</v>
      </c>
      <c r="AD34">
        <f t="shared" si="17"/>
        <v>1.9306299213204294</v>
      </c>
      <c r="AE34">
        <f t="shared" si="18"/>
        <v>1.0344691198740468</v>
      </c>
      <c r="AF34">
        <f t="shared" si="19"/>
        <v>-56.205531124310468</v>
      </c>
      <c r="AG34">
        <f t="shared" si="20"/>
        <v>140.40114529643688</v>
      </c>
      <c r="AH34">
        <f t="shared" si="21"/>
        <v>9.1811558330623715</v>
      </c>
      <c r="AI34">
        <f t="shared" si="22"/>
        <v>101.64161414731205</v>
      </c>
      <c r="AJ34">
        <v>45</v>
      </c>
      <c r="AK34">
        <v>7</v>
      </c>
      <c r="AL34">
        <f t="shared" si="23"/>
        <v>1</v>
      </c>
      <c r="AM34">
        <f t="shared" si="24"/>
        <v>0</v>
      </c>
      <c r="AN34">
        <f t="shared" si="25"/>
        <v>54469.2594934441</v>
      </c>
      <c r="AO34">
        <f t="shared" si="26"/>
        <v>49.974299999999999</v>
      </c>
      <c r="AP34">
        <f t="shared" si="27"/>
        <v>42.128124881929153</v>
      </c>
      <c r="AQ34">
        <f t="shared" si="28"/>
        <v>0.84299579747848707</v>
      </c>
      <c r="AR34">
        <f t="shared" si="29"/>
        <v>0.16538188913348009</v>
      </c>
      <c r="AS34">
        <v>1689884649.5999999</v>
      </c>
      <c r="AT34">
        <v>400</v>
      </c>
      <c r="AU34">
        <v>401.791</v>
      </c>
      <c r="AV34">
        <v>7.9255699999999996</v>
      </c>
      <c r="AW34">
        <v>6.7102599999999999</v>
      </c>
      <c r="AX34">
        <v>403.24700000000001</v>
      </c>
      <c r="AY34">
        <v>8.4766100000000009</v>
      </c>
      <c r="AZ34">
        <v>600.09900000000005</v>
      </c>
      <c r="BA34">
        <v>99.723699999999994</v>
      </c>
      <c r="BB34">
        <v>0.100408</v>
      </c>
      <c r="BC34">
        <v>16.886600000000001</v>
      </c>
      <c r="BD34">
        <v>16.007999999999999</v>
      </c>
      <c r="BE34">
        <v>999.9</v>
      </c>
      <c r="BF34">
        <v>0</v>
      </c>
      <c r="BG34">
        <v>0</v>
      </c>
      <c r="BH34">
        <v>9980.6200000000008</v>
      </c>
      <c r="BI34">
        <v>0</v>
      </c>
      <c r="BJ34">
        <v>88.940899999999999</v>
      </c>
      <c r="BK34">
        <v>-1.7912600000000001</v>
      </c>
      <c r="BL34">
        <v>403.19600000000003</v>
      </c>
      <c r="BM34">
        <v>404.50599999999997</v>
      </c>
      <c r="BN34">
        <v>1.2153</v>
      </c>
      <c r="BO34">
        <v>401.791</v>
      </c>
      <c r="BP34">
        <v>6.7102599999999999</v>
      </c>
      <c r="BQ34">
        <v>0.79036700000000004</v>
      </c>
      <c r="BR34">
        <v>0.66917199999999999</v>
      </c>
      <c r="BS34">
        <v>3.53545</v>
      </c>
      <c r="BT34">
        <v>1.19848</v>
      </c>
      <c r="BU34">
        <v>49.974299999999999</v>
      </c>
      <c r="BV34">
        <v>0.90011699999999994</v>
      </c>
      <c r="BW34">
        <v>9.9882600000000002E-2</v>
      </c>
      <c r="BX34">
        <v>0</v>
      </c>
      <c r="BY34">
        <v>2.6947000000000001</v>
      </c>
      <c r="BZ34">
        <v>0</v>
      </c>
      <c r="CA34">
        <v>3112.88</v>
      </c>
      <c r="CB34">
        <v>405.37099999999998</v>
      </c>
      <c r="CC34">
        <v>37.186999999999998</v>
      </c>
      <c r="CD34">
        <v>40.186999999999998</v>
      </c>
      <c r="CE34">
        <v>39.436999999999998</v>
      </c>
      <c r="CF34">
        <v>40.311999999999998</v>
      </c>
      <c r="CG34">
        <v>37.186999999999998</v>
      </c>
      <c r="CH34">
        <v>44.98</v>
      </c>
      <c r="CI34">
        <v>4.99</v>
      </c>
      <c r="CJ34">
        <v>0</v>
      </c>
      <c r="CK34">
        <v>1689884663.9000001</v>
      </c>
      <c r="CL34">
        <v>0</v>
      </c>
      <c r="CM34">
        <v>1689883608.5</v>
      </c>
      <c r="CN34" t="s">
        <v>354</v>
      </c>
      <c r="CO34">
        <v>1689883601</v>
      </c>
      <c r="CP34">
        <v>1689883608.5</v>
      </c>
      <c r="CQ34">
        <v>22</v>
      </c>
      <c r="CR34">
        <v>9.2999999999999999E-2</v>
      </c>
      <c r="CS34">
        <v>-4.0000000000000001E-3</v>
      </c>
      <c r="CT34">
        <v>-3.274</v>
      </c>
      <c r="CU34">
        <v>-0.55100000000000005</v>
      </c>
      <c r="CV34">
        <v>409</v>
      </c>
      <c r="CW34">
        <v>6</v>
      </c>
      <c r="CX34">
        <v>0.17</v>
      </c>
      <c r="CY34">
        <v>7.0000000000000007E-2</v>
      </c>
      <c r="CZ34">
        <v>1.245168895978189</v>
      </c>
      <c r="DA34">
        <v>-1.922656125615357E-2</v>
      </c>
      <c r="DB34">
        <v>3.7084145747672617E-2</v>
      </c>
      <c r="DC34">
        <v>1</v>
      </c>
      <c r="DD34">
        <v>401.78595000000013</v>
      </c>
      <c r="DE34">
        <v>-0.26204127579851538</v>
      </c>
      <c r="DF34">
        <v>3.7599168873788967E-2</v>
      </c>
      <c r="DG34">
        <v>-1</v>
      </c>
      <c r="DH34">
        <v>49.998120000000007</v>
      </c>
      <c r="DI34">
        <v>5.0024865741714862E-4</v>
      </c>
      <c r="DJ34">
        <v>1.1857723221597239E-2</v>
      </c>
      <c r="DK34">
        <v>1</v>
      </c>
      <c r="DL34">
        <v>2</v>
      </c>
      <c r="DM34">
        <v>2</v>
      </c>
      <c r="DN34" t="s">
        <v>355</v>
      </c>
      <c r="DO34">
        <v>3.2208999999999999</v>
      </c>
      <c r="DP34">
        <v>2.7239399999999998</v>
      </c>
      <c r="DQ34">
        <v>9.5722199999999993E-2</v>
      </c>
      <c r="DR34">
        <v>9.5024399999999995E-2</v>
      </c>
      <c r="DS34">
        <v>5.3908499999999998E-2</v>
      </c>
      <c r="DT34">
        <v>4.46422E-2</v>
      </c>
      <c r="DU34">
        <v>27619.5</v>
      </c>
      <c r="DV34">
        <v>31178.7</v>
      </c>
      <c r="DW34">
        <v>28716.5</v>
      </c>
      <c r="DX34">
        <v>33005.699999999997</v>
      </c>
      <c r="DY34">
        <v>37799.699999999997</v>
      </c>
      <c r="DZ34">
        <v>42610.400000000001</v>
      </c>
      <c r="EA34">
        <v>42148.5</v>
      </c>
      <c r="EB34">
        <v>47461.7</v>
      </c>
      <c r="EC34">
        <v>2.3009300000000001</v>
      </c>
      <c r="ED34">
        <v>1.97465</v>
      </c>
      <c r="EE34">
        <v>6.8597500000000006E-2</v>
      </c>
      <c r="EF34">
        <v>0</v>
      </c>
      <c r="EG34">
        <v>14.864599999999999</v>
      </c>
      <c r="EH34">
        <v>999.9</v>
      </c>
      <c r="EI34">
        <v>53.7</v>
      </c>
      <c r="EJ34">
        <v>17.2</v>
      </c>
      <c r="EK34">
        <v>10.6045</v>
      </c>
      <c r="EL34">
        <v>62.795099999999998</v>
      </c>
      <c r="EM34">
        <v>21.025600000000001</v>
      </c>
      <c r="EN34">
        <v>1</v>
      </c>
      <c r="EO34">
        <v>-0.83209599999999995</v>
      </c>
      <c r="EP34">
        <v>0.50170700000000001</v>
      </c>
      <c r="EQ34">
        <v>20.2502</v>
      </c>
      <c r="ER34">
        <v>5.23062</v>
      </c>
      <c r="ES34">
        <v>12.004</v>
      </c>
      <c r="ET34">
        <v>4.9910500000000004</v>
      </c>
      <c r="EU34">
        <v>3.3050000000000002</v>
      </c>
      <c r="EV34">
        <v>7091.1</v>
      </c>
      <c r="EW34">
        <v>9999</v>
      </c>
      <c r="EX34">
        <v>525.9</v>
      </c>
      <c r="EY34">
        <v>71.400000000000006</v>
      </c>
      <c r="EZ34">
        <v>1.85209</v>
      </c>
      <c r="FA34">
        <v>1.86127</v>
      </c>
      <c r="FB34">
        <v>1.86006</v>
      </c>
      <c r="FC34">
        <v>1.85608</v>
      </c>
      <c r="FD34">
        <v>1.8605</v>
      </c>
      <c r="FE34">
        <v>1.85684</v>
      </c>
      <c r="FF34">
        <v>1.8589500000000001</v>
      </c>
      <c r="FG34">
        <v>1.86172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-3.2469999999999999</v>
      </c>
      <c r="FV34">
        <v>-0.55100000000000005</v>
      </c>
      <c r="FW34">
        <v>-1.800443158373384</v>
      </c>
      <c r="FX34">
        <v>-4.0117494158234393E-3</v>
      </c>
      <c r="FY34">
        <v>1.087516141204025E-6</v>
      </c>
      <c r="FZ34">
        <v>-8.657206703991749E-11</v>
      </c>
      <c r="GA34">
        <v>-0.55104333333333333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17.5</v>
      </c>
      <c r="GJ34">
        <v>17.399999999999999</v>
      </c>
      <c r="GK34">
        <v>0.98632799999999998</v>
      </c>
      <c r="GL34">
        <v>2.3547400000000001</v>
      </c>
      <c r="GM34">
        <v>1.5942400000000001</v>
      </c>
      <c r="GN34">
        <v>2.34375</v>
      </c>
      <c r="GO34">
        <v>1.40015</v>
      </c>
      <c r="GP34">
        <v>2.2668499999999998</v>
      </c>
      <c r="GQ34">
        <v>20.997499999999999</v>
      </c>
      <c r="GR34">
        <v>15.0777</v>
      </c>
      <c r="GS34">
        <v>18</v>
      </c>
      <c r="GT34">
        <v>608.47500000000002</v>
      </c>
      <c r="GU34">
        <v>430.09699999999998</v>
      </c>
      <c r="GV34">
        <v>14.989000000000001</v>
      </c>
      <c r="GW34">
        <v>16.084</v>
      </c>
      <c r="GX34">
        <v>30.000499999999999</v>
      </c>
      <c r="GY34">
        <v>15.919700000000001</v>
      </c>
      <c r="GZ34">
        <v>15.867000000000001</v>
      </c>
      <c r="HA34">
        <v>19.793099999999999</v>
      </c>
      <c r="HB34">
        <v>30</v>
      </c>
      <c r="HC34">
        <v>-30</v>
      </c>
      <c r="HD34">
        <v>14.9839</v>
      </c>
      <c r="HE34">
        <v>401.75400000000002</v>
      </c>
      <c r="HF34">
        <v>0</v>
      </c>
      <c r="HG34">
        <v>105.434</v>
      </c>
      <c r="HH34">
        <v>104.67100000000001</v>
      </c>
    </row>
    <row r="35" spans="1:216" x14ac:dyDescent="0.2">
      <c r="A35">
        <v>17</v>
      </c>
      <c r="B35">
        <v>1689884710.0999999</v>
      </c>
      <c r="C35">
        <v>968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1689884710.0999999</v>
      </c>
      <c r="M35">
        <f t="shared" si="0"/>
        <v>1.2567801381658452E-3</v>
      </c>
      <c r="N35">
        <f t="shared" si="1"/>
        <v>1.2567801381658452</v>
      </c>
      <c r="O35">
        <f t="shared" si="2"/>
        <v>0.60926331948382617</v>
      </c>
      <c r="P35">
        <f t="shared" si="3"/>
        <v>400.06900000000002</v>
      </c>
      <c r="Q35">
        <f t="shared" si="4"/>
        <v>385.39874308991779</v>
      </c>
      <c r="R35">
        <f t="shared" si="5"/>
        <v>38.472405364449848</v>
      </c>
      <c r="S35">
        <f t="shared" si="6"/>
        <v>39.936862840673705</v>
      </c>
      <c r="T35">
        <f t="shared" si="7"/>
        <v>0.12263777000973715</v>
      </c>
      <c r="U35">
        <f t="shared" si="8"/>
        <v>2.9724427485244105</v>
      </c>
      <c r="V35">
        <f t="shared" si="9"/>
        <v>0.11989458512025308</v>
      </c>
      <c r="W35">
        <f t="shared" si="10"/>
        <v>7.5175469358588834E-2</v>
      </c>
      <c r="X35">
        <f t="shared" si="11"/>
        <v>4.9541832067011686</v>
      </c>
      <c r="Y35">
        <f t="shared" si="12"/>
        <v>16.566414140408138</v>
      </c>
      <c r="Z35">
        <f t="shared" si="13"/>
        <v>16.0063</v>
      </c>
      <c r="AA35">
        <f t="shared" si="14"/>
        <v>1.8254338770700764</v>
      </c>
      <c r="AB35">
        <f t="shared" si="15"/>
        <v>41.126050053507804</v>
      </c>
      <c r="AC35">
        <f t="shared" si="16"/>
        <v>0.792753750071712</v>
      </c>
      <c r="AD35">
        <f t="shared" si="17"/>
        <v>1.9276194748590862</v>
      </c>
      <c r="AE35">
        <f t="shared" si="18"/>
        <v>1.0326801269983643</v>
      </c>
      <c r="AF35">
        <f t="shared" si="19"/>
        <v>-55.424004093113773</v>
      </c>
      <c r="AG35">
        <f t="shared" si="20"/>
        <v>137.12621034039378</v>
      </c>
      <c r="AH35">
        <f t="shared" si="21"/>
        <v>8.9406366891953724</v>
      </c>
      <c r="AI35">
        <f t="shared" si="22"/>
        <v>95.597026143176549</v>
      </c>
      <c r="AJ35">
        <v>44</v>
      </c>
      <c r="AK35">
        <v>7</v>
      </c>
      <c r="AL35">
        <f t="shared" si="23"/>
        <v>1</v>
      </c>
      <c r="AM35">
        <f t="shared" si="24"/>
        <v>0</v>
      </c>
      <c r="AN35">
        <f t="shared" si="25"/>
        <v>54716.929971467231</v>
      </c>
      <c r="AO35">
        <f t="shared" si="26"/>
        <v>29.949300000000001</v>
      </c>
      <c r="AP35">
        <f t="shared" si="27"/>
        <v>25.247709889482469</v>
      </c>
      <c r="AQ35">
        <f t="shared" si="28"/>
        <v>0.84301502504173609</v>
      </c>
      <c r="AR35">
        <f t="shared" si="29"/>
        <v>0.1654189983305509</v>
      </c>
      <c r="AS35">
        <v>1689884710.0999999</v>
      </c>
      <c r="AT35">
        <v>400.06900000000002</v>
      </c>
      <c r="AU35">
        <v>401.13799999999998</v>
      </c>
      <c r="AV35">
        <v>7.9414400000000001</v>
      </c>
      <c r="AW35">
        <v>6.7429199999999998</v>
      </c>
      <c r="AX35">
        <v>403.31599999999997</v>
      </c>
      <c r="AY35">
        <v>8.4924800000000005</v>
      </c>
      <c r="AZ35">
        <v>600.03499999999997</v>
      </c>
      <c r="BA35">
        <v>99.725200000000001</v>
      </c>
      <c r="BB35">
        <v>9.9737300000000001E-2</v>
      </c>
      <c r="BC35">
        <v>16.861999999999998</v>
      </c>
      <c r="BD35">
        <v>16.0063</v>
      </c>
      <c r="BE35">
        <v>999.9</v>
      </c>
      <c r="BF35">
        <v>0</v>
      </c>
      <c r="BG35">
        <v>0</v>
      </c>
      <c r="BH35">
        <v>10026.9</v>
      </c>
      <c r="BI35">
        <v>0</v>
      </c>
      <c r="BJ35">
        <v>86.362899999999996</v>
      </c>
      <c r="BK35">
        <v>-1.06891</v>
      </c>
      <c r="BL35">
        <v>403.27199999999999</v>
      </c>
      <c r="BM35">
        <v>403.86099999999999</v>
      </c>
      <c r="BN35">
        <v>1.19852</v>
      </c>
      <c r="BO35">
        <v>401.13799999999998</v>
      </c>
      <c r="BP35">
        <v>6.7429199999999998</v>
      </c>
      <c r="BQ35">
        <v>0.79196200000000005</v>
      </c>
      <c r="BR35">
        <v>0.67243900000000001</v>
      </c>
      <c r="BS35">
        <v>3.5640399999999999</v>
      </c>
      <c r="BT35">
        <v>1.2662199999999999</v>
      </c>
      <c r="BU35">
        <v>29.949300000000001</v>
      </c>
      <c r="BV35">
        <v>0.89946599999999999</v>
      </c>
      <c r="BW35">
        <v>0.100534</v>
      </c>
      <c r="BX35">
        <v>0</v>
      </c>
      <c r="BY35">
        <v>2.3353999999999999</v>
      </c>
      <c r="BZ35">
        <v>0</v>
      </c>
      <c r="CA35">
        <v>2860.94</v>
      </c>
      <c r="CB35">
        <v>242.89</v>
      </c>
      <c r="CC35">
        <v>36.875</v>
      </c>
      <c r="CD35">
        <v>40.125</v>
      </c>
      <c r="CE35">
        <v>39.186999999999998</v>
      </c>
      <c r="CF35">
        <v>40.186999999999998</v>
      </c>
      <c r="CG35">
        <v>36.936999999999998</v>
      </c>
      <c r="CH35">
        <v>26.94</v>
      </c>
      <c r="CI35">
        <v>3.01</v>
      </c>
      <c r="CJ35">
        <v>0</v>
      </c>
      <c r="CK35">
        <v>1689884723.9000001</v>
      </c>
      <c r="CL35">
        <v>0</v>
      </c>
      <c r="CM35">
        <v>1689883608.5</v>
      </c>
      <c r="CN35" t="s">
        <v>354</v>
      </c>
      <c r="CO35">
        <v>1689883601</v>
      </c>
      <c r="CP35">
        <v>1689883608.5</v>
      </c>
      <c r="CQ35">
        <v>22</v>
      </c>
      <c r="CR35">
        <v>9.2999999999999999E-2</v>
      </c>
      <c r="CS35">
        <v>-4.0000000000000001E-3</v>
      </c>
      <c r="CT35">
        <v>-3.274</v>
      </c>
      <c r="CU35">
        <v>-0.55100000000000005</v>
      </c>
      <c r="CV35">
        <v>409</v>
      </c>
      <c r="CW35">
        <v>6</v>
      </c>
      <c r="CX35">
        <v>0.17</v>
      </c>
      <c r="CY35">
        <v>7.0000000000000007E-2</v>
      </c>
      <c r="CZ35">
        <v>0.59041981954222833</v>
      </c>
      <c r="DA35">
        <v>4.4750940299431878E-2</v>
      </c>
      <c r="DB35">
        <v>6.901076449178023E-2</v>
      </c>
      <c r="DC35">
        <v>1</v>
      </c>
      <c r="DD35">
        <v>401.14421951219509</v>
      </c>
      <c r="DE35">
        <v>-0.22923344947686089</v>
      </c>
      <c r="DF35">
        <v>6.204581792283323E-2</v>
      </c>
      <c r="DG35">
        <v>-1</v>
      </c>
      <c r="DH35">
        <v>30.005932500000011</v>
      </c>
      <c r="DI35">
        <v>-0.33602222868142911</v>
      </c>
      <c r="DJ35">
        <v>0.132040689538301</v>
      </c>
      <c r="DK35">
        <v>1</v>
      </c>
      <c r="DL35">
        <v>2</v>
      </c>
      <c r="DM35">
        <v>2</v>
      </c>
      <c r="DN35" t="s">
        <v>355</v>
      </c>
      <c r="DO35">
        <v>3.22065</v>
      </c>
      <c r="DP35">
        <v>2.7236699999999998</v>
      </c>
      <c r="DQ35">
        <v>9.5719799999999994E-2</v>
      </c>
      <c r="DR35">
        <v>9.4893500000000006E-2</v>
      </c>
      <c r="DS35">
        <v>5.3978999999999999E-2</v>
      </c>
      <c r="DT35">
        <v>4.4808300000000002E-2</v>
      </c>
      <c r="DU35">
        <v>27616.9</v>
      </c>
      <c r="DV35">
        <v>31180.3</v>
      </c>
      <c r="DW35">
        <v>28714.1</v>
      </c>
      <c r="DX35">
        <v>33003</v>
      </c>
      <c r="DY35">
        <v>37792.800000000003</v>
      </c>
      <c r="DZ35">
        <v>42598.9</v>
      </c>
      <c r="EA35">
        <v>42144.1</v>
      </c>
      <c r="EB35">
        <v>47457.4</v>
      </c>
      <c r="EC35">
        <v>2.3001499999999999</v>
      </c>
      <c r="ED35">
        <v>1.9732000000000001</v>
      </c>
      <c r="EE35">
        <v>6.6354899999999994E-2</v>
      </c>
      <c r="EF35">
        <v>0</v>
      </c>
      <c r="EG35">
        <v>14.9002</v>
      </c>
      <c r="EH35">
        <v>999.9</v>
      </c>
      <c r="EI35">
        <v>53.8</v>
      </c>
      <c r="EJ35">
        <v>17.3</v>
      </c>
      <c r="EK35">
        <v>10.6921</v>
      </c>
      <c r="EL35">
        <v>62.245100000000001</v>
      </c>
      <c r="EM35">
        <v>21.4223</v>
      </c>
      <c r="EN35">
        <v>1</v>
      </c>
      <c r="EO35">
        <v>-0.82796499999999995</v>
      </c>
      <c r="EP35">
        <v>0.15118999999999999</v>
      </c>
      <c r="EQ35">
        <v>20.251300000000001</v>
      </c>
      <c r="ER35">
        <v>5.2300199999999997</v>
      </c>
      <c r="ES35">
        <v>12.004</v>
      </c>
      <c r="ET35">
        <v>4.9912000000000001</v>
      </c>
      <c r="EU35">
        <v>3.3050000000000002</v>
      </c>
      <c r="EV35">
        <v>7092.6</v>
      </c>
      <c r="EW35">
        <v>9999</v>
      </c>
      <c r="EX35">
        <v>525.9</v>
      </c>
      <c r="EY35">
        <v>71.400000000000006</v>
      </c>
      <c r="EZ35">
        <v>1.85202</v>
      </c>
      <c r="FA35">
        <v>1.86127</v>
      </c>
      <c r="FB35">
        <v>1.86005</v>
      </c>
      <c r="FC35">
        <v>1.85608</v>
      </c>
      <c r="FD35">
        <v>1.8605</v>
      </c>
      <c r="FE35">
        <v>1.85684</v>
      </c>
      <c r="FF35">
        <v>1.8589100000000001</v>
      </c>
      <c r="FG35">
        <v>1.86172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-3.2469999999999999</v>
      </c>
      <c r="FV35">
        <v>-0.55100000000000005</v>
      </c>
      <c r="FW35">
        <v>-1.800443158373384</v>
      </c>
      <c r="FX35">
        <v>-4.0117494158234393E-3</v>
      </c>
      <c r="FY35">
        <v>1.087516141204025E-6</v>
      </c>
      <c r="FZ35">
        <v>-8.657206703991749E-11</v>
      </c>
      <c r="GA35">
        <v>-0.55104333333333333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18.5</v>
      </c>
      <c r="GJ35">
        <v>18.399999999999999</v>
      </c>
      <c r="GK35">
        <v>0.98510699999999995</v>
      </c>
      <c r="GL35">
        <v>2.3571800000000001</v>
      </c>
      <c r="GM35">
        <v>1.5942400000000001</v>
      </c>
      <c r="GN35">
        <v>2.34131</v>
      </c>
      <c r="GO35">
        <v>1.40015</v>
      </c>
      <c r="GP35">
        <v>2.2387700000000001</v>
      </c>
      <c r="GQ35">
        <v>21.0778</v>
      </c>
      <c r="GR35">
        <v>15.0602</v>
      </c>
      <c r="GS35">
        <v>18</v>
      </c>
      <c r="GT35">
        <v>608.81899999999996</v>
      </c>
      <c r="GU35">
        <v>429.88499999999999</v>
      </c>
      <c r="GV35">
        <v>15.355399999999999</v>
      </c>
      <c r="GW35">
        <v>16.156099999999999</v>
      </c>
      <c r="GX35">
        <v>30.000499999999999</v>
      </c>
      <c r="GY35">
        <v>15.9854</v>
      </c>
      <c r="GZ35">
        <v>15.930999999999999</v>
      </c>
      <c r="HA35">
        <v>19.7652</v>
      </c>
      <c r="HB35">
        <v>30</v>
      </c>
      <c r="HC35">
        <v>-30</v>
      </c>
      <c r="HD35">
        <v>15.349500000000001</v>
      </c>
      <c r="HE35">
        <v>401.01499999999999</v>
      </c>
      <c r="HF35">
        <v>0</v>
      </c>
      <c r="HG35">
        <v>105.423</v>
      </c>
      <c r="HH35">
        <v>104.66200000000001</v>
      </c>
    </row>
    <row r="36" spans="1:216" x14ac:dyDescent="0.2">
      <c r="A36">
        <v>18</v>
      </c>
      <c r="B36">
        <v>1689884770.5999999</v>
      </c>
      <c r="C36">
        <v>1028.5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1689884770.5999999</v>
      </c>
      <c r="M36">
        <f t="shared" si="0"/>
        <v>1.242477925341625E-3</v>
      </c>
      <c r="N36">
        <f t="shared" si="1"/>
        <v>1.2424779253416249</v>
      </c>
      <c r="O36">
        <f t="shared" si="2"/>
        <v>0.27815470046069368</v>
      </c>
      <c r="P36">
        <f t="shared" si="3"/>
        <v>399.96800000000002</v>
      </c>
      <c r="Q36">
        <f t="shared" si="4"/>
        <v>389.64198260073573</v>
      </c>
      <c r="R36">
        <f t="shared" si="5"/>
        <v>38.896538098720896</v>
      </c>
      <c r="S36">
        <f t="shared" si="6"/>
        <v>39.927346756703997</v>
      </c>
      <c r="T36">
        <f t="shared" si="7"/>
        <v>0.1214267897622044</v>
      </c>
      <c r="U36">
        <f t="shared" si="8"/>
        <v>2.9617948290141243</v>
      </c>
      <c r="V36">
        <f t="shared" si="9"/>
        <v>0.11872743326262108</v>
      </c>
      <c r="W36">
        <f t="shared" si="10"/>
        <v>7.444217429082195E-2</v>
      </c>
      <c r="X36">
        <f t="shared" si="11"/>
        <v>3.3319468009036739</v>
      </c>
      <c r="Y36">
        <f t="shared" si="12"/>
        <v>16.547988235154993</v>
      </c>
      <c r="Z36">
        <f t="shared" si="13"/>
        <v>15.995200000000001</v>
      </c>
      <c r="AA36">
        <f t="shared" si="14"/>
        <v>1.8241402222113854</v>
      </c>
      <c r="AB36">
        <f t="shared" si="15"/>
        <v>41.17722761446413</v>
      </c>
      <c r="AC36">
        <f t="shared" si="16"/>
        <v>0.79315631207208004</v>
      </c>
      <c r="AD36">
        <f t="shared" si="17"/>
        <v>1.9262013448265074</v>
      </c>
      <c r="AE36">
        <f t="shared" si="18"/>
        <v>1.0309839101393052</v>
      </c>
      <c r="AF36">
        <f t="shared" si="19"/>
        <v>-54.793276507565665</v>
      </c>
      <c r="AG36">
        <f t="shared" si="20"/>
        <v>136.55515706921145</v>
      </c>
      <c r="AH36">
        <f t="shared" si="21"/>
        <v>8.934361351953358</v>
      </c>
      <c r="AI36">
        <f t="shared" si="22"/>
        <v>94.028188714502818</v>
      </c>
      <c r="AJ36">
        <v>44</v>
      </c>
      <c r="AK36">
        <v>7</v>
      </c>
      <c r="AL36">
        <f t="shared" si="23"/>
        <v>1</v>
      </c>
      <c r="AM36">
        <f t="shared" si="24"/>
        <v>0</v>
      </c>
      <c r="AN36">
        <f t="shared" si="25"/>
        <v>54408.749733184442</v>
      </c>
      <c r="AO36">
        <f t="shared" si="26"/>
        <v>20.147400000000001</v>
      </c>
      <c r="AP36">
        <f t="shared" si="27"/>
        <v>16.984138155908642</v>
      </c>
      <c r="AQ36">
        <f t="shared" si="28"/>
        <v>0.84299404170804371</v>
      </c>
      <c r="AR36">
        <f t="shared" si="29"/>
        <v>0.16537850049652431</v>
      </c>
      <c r="AS36">
        <v>1689884770.5999999</v>
      </c>
      <c r="AT36">
        <v>399.96800000000002</v>
      </c>
      <c r="AU36">
        <v>400.71300000000002</v>
      </c>
      <c r="AV36">
        <v>7.94536</v>
      </c>
      <c r="AW36">
        <v>6.7606299999999999</v>
      </c>
      <c r="AX36">
        <v>403.21499999999997</v>
      </c>
      <c r="AY36">
        <v>8.4963999999999995</v>
      </c>
      <c r="AZ36">
        <v>600.10900000000004</v>
      </c>
      <c r="BA36">
        <v>99.726299999999995</v>
      </c>
      <c r="BB36">
        <v>0.100053</v>
      </c>
      <c r="BC36">
        <v>16.8504</v>
      </c>
      <c r="BD36">
        <v>15.995200000000001</v>
      </c>
      <c r="BE36">
        <v>999.9</v>
      </c>
      <c r="BF36">
        <v>0</v>
      </c>
      <c r="BG36">
        <v>0</v>
      </c>
      <c r="BH36">
        <v>9967.5</v>
      </c>
      <c r="BI36">
        <v>0</v>
      </c>
      <c r="BJ36">
        <v>85.396199999999993</v>
      </c>
      <c r="BK36">
        <v>-0.74475100000000005</v>
      </c>
      <c r="BL36">
        <v>403.17099999999999</v>
      </c>
      <c r="BM36">
        <v>403.44</v>
      </c>
      <c r="BN36">
        <v>1.1847300000000001</v>
      </c>
      <c r="BO36">
        <v>400.71300000000002</v>
      </c>
      <c r="BP36">
        <v>6.7606299999999999</v>
      </c>
      <c r="BQ36">
        <v>0.79236099999999998</v>
      </c>
      <c r="BR36">
        <v>0.67421299999999995</v>
      </c>
      <c r="BS36">
        <v>3.5711900000000001</v>
      </c>
      <c r="BT36">
        <v>1.30288</v>
      </c>
      <c r="BU36">
        <v>20.147400000000001</v>
      </c>
      <c r="BV36">
        <v>0.90000800000000003</v>
      </c>
      <c r="BW36">
        <v>9.99921E-2</v>
      </c>
      <c r="BX36">
        <v>0</v>
      </c>
      <c r="BY36">
        <v>2.8382000000000001</v>
      </c>
      <c r="BZ36">
        <v>0</v>
      </c>
      <c r="CA36">
        <v>2761.49</v>
      </c>
      <c r="CB36">
        <v>163.423</v>
      </c>
      <c r="CC36">
        <v>36.561999999999998</v>
      </c>
      <c r="CD36">
        <v>40.061999999999998</v>
      </c>
      <c r="CE36">
        <v>39</v>
      </c>
      <c r="CF36">
        <v>40.125</v>
      </c>
      <c r="CG36">
        <v>36.686999999999998</v>
      </c>
      <c r="CH36">
        <v>18.13</v>
      </c>
      <c r="CI36">
        <v>2.0099999999999998</v>
      </c>
      <c r="CJ36">
        <v>0</v>
      </c>
      <c r="CK36">
        <v>1689884784.5</v>
      </c>
      <c r="CL36">
        <v>0</v>
      </c>
      <c r="CM36">
        <v>1689883608.5</v>
      </c>
      <c r="CN36" t="s">
        <v>354</v>
      </c>
      <c r="CO36">
        <v>1689883601</v>
      </c>
      <c r="CP36">
        <v>1689883608.5</v>
      </c>
      <c r="CQ36">
        <v>22</v>
      </c>
      <c r="CR36">
        <v>9.2999999999999999E-2</v>
      </c>
      <c r="CS36">
        <v>-4.0000000000000001E-3</v>
      </c>
      <c r="CT36">
        <v>-3.274</v>
      </c>
      <c r="CU36">
        <v>-0.55100000000000005</v>
      </c>
      <c r="CV36">
        <v>409</v>
      </c>
      <c r="CW36">
        <v>6</v>
      </c>
      <c r="CX36">
        <v>0.17</v>
      </c>
      <c r="CY36">
        <v>7.0000000000000007E-2</v>
      </c>
      <c r="CZ36">
        <v>0.15524677033679021</v>
      </c>
      <c r="DA36">
        <v>-0.20636085986763239</v>
      </c>
      <c r="DB36">
        <v>3.8267254218469257E-2</v>
      </c>
      <c r="DC36">
        <v>1</v>
      </c>
      <c r="DD36">
        <v>400.69087500000001</v>
      </c>
      <c r="DE36">
        <v>-0.33889305816163279</v>
      </c>
      <c r="DF36">
        <v>3.95070800616815E-2</v>
      </c>
      <c r="DG36">
        <v>-1</v>
      </c>
      <c r="DH36">
        <v>20.034207317073172</v>
      </c>
      <c r="DI36">
        <v>-9.8078062867959934E-2</v>
      </c>
      <c r="DJ36">
        <v>0.17060640966748961</v>
      </c>
      <c r="DK36">
        <v>1</v>
      </c>
      <c r="DL36">
        <v>2</v>
      </c>
      <c r="DM36">
        <v>2</v>
      </c>
      <c r="DN36" t="s">
        <v>355</v>
      </c>
      <c r="DO36">
        <v>3.22072</v>
      </c>
      <c r="DP36">
        <v>2.7234699999999998</v>
      </c>
      <c r="DQ36">
        <v>9.5686599999999997E-2</v>
      </c>
      <c r="DR36">
        <v>9.4802999999999998E-2</v>
      </c>
      <c r="DS36">
        <v>5.3989799999999998E-2</v>
      </c>
      <c r="DT36">
        <v>4.4894900000000001E-2</v>
      </c>
      <c r="DU36">
        <v>27615.3</v>
      </c>
      <c r="DV36">
        <v>31180.9</v>
      </c>
      <c r="DW36">
        <v>28711.599999999999</v>
      </c>
      <c r="DX36">
        <v>33000.6</v>
      </c>
      <c r="DY36">
        <v>37789.5</v>
      </c>
      <c r="DZ36">
        <v>42591.7</v>
      </c>
      <c r="EA36">
        <v>42141.1</v>
      </c>
      <c r="EB36">
        <v>47453.8</v>
      </c>
      <c r="EC36">
        <v>2.2994500000000002</v>
      </c>
      <c r="ED36">
        <v>1.9719</v>
      </c>
      <c r="EE36">
        <v>6.4261299999999993E-2</v>
      </c>
      <c r="EF36">
        <v>0</v>
      </c>
      <c r="EG36">
        <v>14.923999999999999</v>
      </c>
      <c r="EH36">
        <v>999.9</v>
      </c>
      <c r="EI36">
        <v>53.8</v>
      </c>
      <c r="EJ36">
        <v>17.399999999999999</v>
      </c>
      <c r="EK36">
        <v>10.7599</v>
      </c>
      <c r="EL36">
        <v>63.115099999999998</v>
      </c>
      <c r="EM36">
        <v>20.845400000000001</v>
      </c>
      <c r="EN36">
        <v>1</v>
      </c>
      <c r="EO36">
        <v>-0.82325199999999998</v>
      </c>
      <c r="EP36">
        <v>0.133159</v>
      </c>
      <c r="EQ36">
        <v>20.251300000000001</v>
      </c>
      <c r="ER36">
        <v>5.2303199999999999</v>
      </c>
      <c r="ES36">
        <v>12.004</v>
      </c>
      <c r="ET36">
        <v>4.9911000000000003</v>
      </c>
      <c r="EU36">
        <v>3.3050000000000002</v>
      </c>
      <c r="EV36">
        <v>7093.7</v>
      </c>
      <c r="EW36">
        <v>9999</v>
      </c>
      <c r="EX36">
        <v>525.9</v>
      </c>
      <c r="EY36">
        <v>71.400000000000006</v>
      </c>
      <c r="EZ36">
        <v>1.8519699999999999</v>
      </c>
      <c r="FA36">
        <v>1.8612200000000001</v>
      </c>
      <c r="FB36">
        <v>1.8600399999999999</v>
      </c>
      <c r="FC36">
        <v>1.8560099999999999</v>
      </c>
      <c r="FD36">
        <v>1.8604700000000001</v>
      </c>
      <c r="FE36">
        <v>1.85683</v>
      </c>
      <c r="FF36">
        <v>1.85886</v>
      </c>
      <c r="FG36">
        <v>1.86172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-3.2469999999999999</v>
      </c>
      <c r="FV36">
        <v>-0.55100000000000005</v>
      </c>
      <c r="FW36">
        <v>-1.800443158373384</v>
      </c>
      <c r="FX36">
        <v>-4.0117494158234393E-3</v>
      </c>
      <c r="FY36">
        <v>1.087516141204025E-6</v>
      </c>
      <c r="FZ36">
        <v>-8.657206703991749E-11</v>
      </c>
      <c r="GA36">
        <v>-0.55104333333333333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19.5</v>
      </c>
      <c r="GJ36">
        <v>19.399999999999999</v>
      </c>
      <c r="GK36">
        <v>0.98388699999999996</v>
      </c>
      <c r="GL36">
        <v>2.34863</v>
      </c>
      <c r="GM36">
        <v>1.5942400000000001</v>
      </c>
      <c r="GN36">
        <v>2.34131</v>
      </c>
      <c r="GO36">
        <v>1.40015</v>
      </c>
      <c r="GP36">
        <v>2.32178</v>
      </c>
      <c r="GQ36">
        <v>21.138000000000002</v>
      </c>
      <c r="GR36">
        <v>15.068899999999999</v>
      </c>
      <c r="GS36">
        <v>18</v>
      </c>
      <c r="GT36">
        <v>609.19500000000005</v>
      </c>
      <c r="GU36">
        <v>429.74900000000002</v>
      </c>
      <c r="GV36">
        <v>15.3154</v>
      </c>
      <c r="GW36">
        <v>16.222799999999999</v>
      </c>
      <c r="GX36">
        <v>30.000399999999999</v>
      </c>
      <c r="GY36">
        <v>16.049399999999999</v>
      </c>
      <c r="GZ36">
        <v>15.9937</v>
      </c>
      <c r="HA36">
        <v>19.753299999999999</v>
      </c>
      <c r="HB36">
        <v>30</v>
      </c>
      <c r="HC36">
        <v>-30</v>
      </c>
      <c r="HD36">
        <v>15.324</v>
      </c>
      <c r="HE36">
        <v>400.78100000000001</v>
      </c>
      <c r="HF36">
        <v>0</v>
      </c>
      <c r="HG36">
        <v>105.41500000000001</v>
      </c>
      <c r="HH36">
        <v>104.654</v>
      </c>
    </row>
    <row r="37" spans="1:216" x14ac:dyDescent="0.2">
      <c r="A37">
        <v>19</v>
      </c>
      <c r="B37">
        <v>1689884831.0999999</v>
      </c>
      <c r="C37">
        <v>1089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1689884831.0999999</v>
      </c>
      <c r="M37">
        <f t="shared" si="0"/>
        <v>1.2288235342986255E-3</v>
      </c>
      <c r="N37">
        <f t="shared" si="1"/>
        <v>1.2288235342986256</v>
      </c>
      <c r="O37">
        <f t="shared" si="2"/>
        <v>-0.51963106395198422</v>
      </c>
      <c r="P37">
        <f t="shared" si="3"/>
        <v>400.01</v>
      </c>
      <c r="Q37">
        <f t="shared" si="4"/>
        <v>400.38827043374056</v>
      </c>
      <c r="R37">
        <f t="shared" si="5"/>
        <v>39.970915587272707</v>
      </c>
      <c r="S37">
        <f t="shared" si="6"/>
        <v>39.933152703860003</v>
      </c>
      <c r="T37">
        <f t="shared" si="7"/>
        <v>0.12009484400658554</v>
      </c>
      <c r="U37">
        <f t="shared" si="8"/>
        <v>2.9659125680357721</v>
      </c>
      <c r="V37">
        <f t="shared" si="9"/>
        <v>0.1174572680473677</v>
      </c>
      <c r="W37">
        <f t="shared" si="10"/>
        <v>7.3642943531347912E-2</v>
      </c>
      <c r="X37">
        <f t="shared" si="11"/>
        <v>0</v>
      </c>
      <c r="Y37">
        <f t="shared" si="12"/>
        <v>16.541263376708457</v>
      </c>
      <c r="Z37">
        <f t="shared" si="13"/>
        <v>16.002199999999998</v>
      </c>
      <c r="AA37">
        <f t="shared" si="14"/>
        <v>1.8249559467904581</v>
      </c>
      <c r="AB37">
        <f t="shared" si="15"/>
        <v>41.210396297443218</v>
      </c>
      <c r="AC37">
        <f t="shared" si="16"/>
        <v>0.79424356288898001</v>
      </c>
      <c r="AD37">
        <f t="shared" si="17"/>
        <v>1.9272893110670148</v>
      </c>
      <c r="AE37">
        <f t="shared" si="18"/>
        <v>1.030712383901478</v>
      </c>
      <c r="AF37">
        <f t="shared" si="19"/>
        <v>-54.191117862569385</v>
      </c>
      <c r="AG37">
        <f t="shared" si="20"/>
        <v>137.0488143891657</v>
      </c>
      <c r="AH37">
        <f t="shared" si="21"/>
        <v>8.9549488265522879</v>
      </c>
      <c r="AI37">
        <f t="shared" si="22"/>
        <v>91.812645353148611</v>
      </c>
      <c r="AJ37">
        <v>44</v>
      </c>
      <c r="AK37">
        <v>7</v>
      </c>
      <c r="AL37">
        <f t="shared" si="23"/>
        <v>1</v>
      </c>
      <c r="AM37">
        <f t="shared" si="24"/>
        <v>0</v>
      </c>
      <c r="AN37">
        <f t="shared" si="25"/>
        <v>54527.118986835194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1689884831.0999999</v>
      </c>
      <c r="AT37">
        <v>400.01</v>
      </c>
      <c r="AU37">
        <v>399.983</v>
      </c>
      <c r="AV37">
        <v>7.9559300000000004</v>
      </c>
      <c r="AW37">
        <v>6.78416</v>
      </c>
      <c r="AX37">
        <v>403.25799999999998</v>
      </c>
      <c r="AY37">
        <v>8.5069700000000008</v>
      </c>
      <c r="AZ37">
        <v>600.072</v>
      </c>
      <c r="BA37">
        <v>99.7303</v>
      </c>
      <c r="BB37">
        <v>0.10008599999999999</v>
      </c>
      <c r="BC37">
        <v>16.859300000000001</v>
      </c>
      <c r="BD37">
        <v>16.002199999999998</v>
      </c>
      <c r="BE37">
        <v>999.9</v>
      </c>
      <c r="BF37">
        <v>0</v>
      </c>
      <c r="BG37">
        <v>0</v>
      </c>
      <c r="BH37">
        <v>9990</v>
      </c>
      <c r="BI37">
        <v>0</v>
      </c>
      <c r="BJ37">
        <v>89.750299999999996</v>
      </c>
      <c r="BK37">
        <v>2.7496300000000001E-2</v>
      </c>
      <c r="BL37">
        <v>403.21800000000002</v>
      </c>
      <c r="BM37">
        <v>402.71499999999997</v>
      </c>
      <c r="BN37">
        <v>1.1717599999999999</v>
      </c>
      <c r="BO37">
        <v>399.983</v>
      </c>
      <c r="BP37">
        <v>6.78416</v>
      </c>
      <c r="BQ37">
        <v>0.79344700000000001</v>
      </c>
      <c r="BR37">
        <v>0.67658700000000005</v>
      </c>
      <c r="BS37">
        <v>3.5905999999999998</v>
      </c>
      <c r="BT37">
        <v>1.3517999999999999</v>
      </c>
      <c r="BU37">
        <v>0</v>
      </c>
      <c r="BV37">
        <v>0</v>
      </c>
      <c r="BW37">
        <v>0</v>
      </c>
      <c r="BX37">
        <v>0</v>
      </c>
      <c r="BY37">
        <v>-0.12</v>
      </c>
      <c r="BZ37">
        <v>0</v>
      </c>
      <c r="CA37">
        <v>2689.34</v>
      </c>
      <c r="CB37">
        <v>2.87</v>
      </c>
      <c r="CC37">
        <v>36.25</v>
      </c>
      <c r="CD37">
        <v>39.936999999999998</v>
      </c>
      <c r="CE37">
        <v>38.75</v>
      </c>
      <c r="CF37">
        <v>40</v>
      </c>
      <c r="CG37">
        <v>36.436999999999998</v>
      </c>
      <c r="CH37">
        <v>0</v>
      </c>
      <c r="CI37">
        <v>0</v>
      </c>
      <c r="CJ37">
        <v>0</v>
      </c>
      <c r="CK37">
        <v>1689884844.5999999</v>
      </c>
      <c r="CL37">
        <v>0</v>
      </c>
      <c r="CM37">
        <v>1689883608.5</v>
      </c>
      <c r="CN37" t="s">
        <v>354</v>
      </c>
      <c r="CO37">
        <v>1689883601</v>
      </c>
      <c r="CP37">
        <v>1689883608.5</v>
      </c>
      <c r="CQ37">
        <v>22</v>
      </c>
      <c r="CR37">
        <v>9.2999999999999999E-2</v>
      </c>
      <c r="CS37">
        <v>-4.0000000000000001E-3</v>
      </c>
      <c r="CT37">
        <v>-3.274</v>
      </c>
      <c r="CU37">
        <v>-0.55100000000000005</v>
      </c>
      <c r="CV37">
        <v>409</v>
      </c>
      <c r="CW37">
        <v>6</v>
      </c>
      <c r="CX37">
        <v>0.17</v>
      </c>
      <c r="CY37">
        <v>7.0000000000000007E-2</v>
      </c>
      <c r="CZ37">
        <v>-0.50401304222763965</v>
      </c>
      <c r="DA37">
        <v>-0.46815791773668042</v>
      </c>
      <c r="DB37">
        <v>5.5262777813136897E-2</v>
      </c>
      <c r="DC37">
        <v>1</v>
      </c>
      <c r="DD37">
        <v>400.04709756097549</v>
      </c>
      <c r="DE37">
        <v>-0.44997909407631043</v>
      </c>
      <c r="DF37">
        <v>5.3454245252505361E-2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3.2205400000000002</v>
      </c>
      <c r="DP37">
        <v>2.7237</v>
      </c>
      <c r="DQ37">
        <v>9.5682199999999995E-2</v>
      </c>
      <c r="DR37">
        <v>9.46607E-2</v>
      </c>
      <c r="DS37">
        <v>5.4035399999999997E-2</v>
      </c>
      <c r="DT37">
        <v>4.5013499999999998E-2</v>
      </c>
      <c r="DU37">
        <v>27612.400000000001</v>
      </c>
      <c r="DV37">
        <v>31184.3</v>
      </c>
      <c r="DW37">
        <v>28708.7</v>
      </c>
      <c r="DX37">
        <v>32999.300000000003</v>
      </c>
      <c r="DY37">
        <v>37783.4</v>
      </c>
      <c r="DZ37">
        <v>42584.6</v>
      </c>
      <c r="EA37">
        <v>42136.4</v>
      </c>
      <c r="EB37">
        <v>47451.9</v>
      </c>
      <c r="EC37">
        <v>2.2985000000000002</v>
      </c>
      <c r="ED37">
        <v>1.97068</v>
      </c>
      <c r="EE37">
        <v>6.3419299999999998E-2</v>
      </c>
      <c r="EF37">
        <v>0</v>
      </c>
      <c r="EG37">
        <v>14.9451</v>
      </c>
      <c r="EH37">
        <v>999.9</v>
      </c>
      <c r="EI37">
        <v>53.8</v>
      </c>
      <c r="EJ37">
        <v>17.399999999999999</v>
      </c>
      <c r="EK37">
        <v>10.7591</v>
      </c>
      <c r="EL37">
        <v>62.865099999999998</v>
      </c>
      <c r="EM37">
        <v>20.909500000000001</v>
      </c>
      <c r="EN37">
        <v>1</v>
      </c>
      <c r="EO37">
        <v>-0.81895099999999998</v>
      </c>
      <c r="EP37">
        <v>0.131887</v>
      </c>
      <c r="EQ37">
        <v>20.251799999999999</v>
      </c>
      <c r="ER37">
        <v>5.2307699999999997</v>
      </c>
      <c r="ES37">
        <v>12.004</v>
      </c>
      <c r="ET37">
        <v>4.9913499999999997</v>
      </c>
      <c r="EU37">
        <v>3.3050000000000002</v>
      </c>
      <c r="EV37">
        <v>7095.2</v>
      </c>
      <c r="EW37">
        <v>9999</v>
      </c>
      <c r="EX37">
        <v>525.9</v>
      </c>
      <c r="EY37">
        <v>71.400000000000006</v>
      </c>
      <c r="EZ37">
        <v>1.8520399999999999</v>
      </c>
      <c r="FA37">
        <v>1.8612500000000001</v>
      </c>
      <c r="FB37">
        <v>1.86005</v>
      </c>
      <c r="FC37">
        <v>1.85608</v>
      </c>
      <c r="FD37">
        <v>1.86049</v>
      </c>
      <c r="FE37">
        <v>1.85683</v>
      </c>
      <c r="FF37">
        <v>1.85887</v>
      </c>
      <c r="FG37">
        <v>1.86172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-3.2480000000000002</v>
      </c>
      <c r="FV37">
        <v>-0.55100000000000005</v>
      </c>
      <c r="FW37">
        <v>-1.800443158373384</v>
      </c>
      <c r="FX37">
        <v>-4.0117494158234393E-3</v>
      </c>
      <c r="FY37">
        <v>1.087516141204025E-6</v>
      </c>
      <c r="FZ37">
        <v>-8.657206703991749E-11</v>
      </c>
      <c r="GA37">
        <v>-0.55104333333333333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20.5</v>
      </c>
      <c r="GJ37">
        <v>20.399999999999999</v>
      </c>
      <c r="GK37">
        <v>0.98266600000000004</v>
      </c>
      <c r="GL37">
        <v>2.35229</v>
      </c>
      <c r="GM37">
        <v>1.5942400000000001</v>
      </c>
      <c r="GN37">
        <v>2.34131</v>
      </c>
      <c r="GO37">
        <v>1.40015</v>
      </c>
      <c r="GP37">
        <v>2.34253</v>
      </c>
      <c r="GQ37">
        <v>21.1982</v>
      </c>
      <c r="GR37">
        <v>15.0602</v>
      </c>
      <c r="GS37">
        <v>18</v>
      </c>
      <c r="GT37">
        <v>609.37699999999995</v>
      </c>
      <c r="GU37">
        <v>429.65899999999999</v>
      </c>
      <c r="GV37">
        <v>15.4109</v>
      </c>
      <c r="GW37">
        <v>16.2864</v>
      </c>
      <c r="GX37">
        <v>30.000399999999999</v>
      </c>
      <c r="GY37">
        <v>16.1126</v>
      </c>
      <c r="GZ37">
        <v>16.0566</v>
      </c>
      <c r="HA37">
        <v>19.727399999999999</v>
      </c>
      <c r="HB37">
        <v>30</v>
      </c>
      <c r="HC37">
        <v>-30</v>
      </c>
      <c r="HD37">
        <v>15.410299999999999</v>
      </c>
      <c r="HE37">
        <v>400.18299999999999</v>
      </c>
      <c r="HF37">
        <v>0</v>
      </c>
      <c r="HG37">
        <v>105.404</v>
      </c>
      <c r="HH37">
        <v>104.65</v>
      </c>
    </row>
    <row r="38" spans="1:216" x14ac:dyDescent="0.2">
      <c r="A38">
        <v>20</v>
      </c>
      <c r="B38">
        <v>1689884891.5999999</v>
      </c>
      <c r="C38">
        <v>1149.5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1689884891.5999999</v>
      </c>
      <c r="M38">
        <f t="shared" si="0"/>
        <v>1.2980574437743283E-3</v>
      </c>
      <c r="N38">
        <f t="shared" si="1"/>
        <v>1.2980574437743282</v>
      </c>
      <c r="O38">
        <f t="shared" si="2"/>
        <v>5.8879770446271014</v>
      </c>
      <c r="P38">
        <f t="shared" si="3"/>
        <v>399.41800000000001</v>
      </c>
      <c r="Q38">
        <f t="shared" si="4"/>
        <v>314.71531253042627</v>
      </c>
      <c r="R38">
        <f t="shared" si="5"/>
        <v>31.418837618534319</v>
      </c>
      <c r="S38">
        <f t="shared" si="6"/>
        <v>39.874924365831404</v>
      </c>
      <c r="T38">
        <f t="shared" si="7"/>
        <v>0.12232380520959063</v>
      </c>
      <c r="U38">
        <f t="shared" si="8"/>
        <v>2.9698861294391952</v>
      </c>
      <c r="V38">
        <f t="shared" si="9"/>
        <v>0.11959218659064244</v>
      </c>
      <c r="W38">
        <f t="shared" si="10"/>
        <v>7.4985461092923436E-2</v>
      </c>
      <c r="X38">
        <f t="shared" si="11"/>
        <v>297.68647800000002</v>
      </c>
      <c r="Y38">
        <f t="shared" si="12"/>
        <v>17.636800481459705</v>
      </c>
      <c r="Z38">
        <f t="shared" si="13"/>
        <v>16.403400000000001</v>
      </c>
      <c r="AA38">
        <f t="shared" si="14"/>
        <v>1.8722472648084447</v>
      </c>
      <c r="AB38">
        <f t="shared" si="15"/>
        <v>43.384431707326868</v>
      </c>
      <c r="AC38">
        <f t="shared" si="16"/>
        <v>0.80318095704734405</v>
      </c>
      <c r="AD38">
        <f t="shared" si="17"/>
        <v>1.8513114622905176</v>
      </c>
      <c r="AE38">
        <f t="shared" si="18"/>
        <v>1.0690663077611007</v>
      </c>
      <c r="AF38">
        <f t="shared" si="19"/>
        <v>-57.244333270447875</v>
      </c>
      <c r="AG38">
        <f t="shared" si="20"/>
        <v>-28.259856428322646</v>
      </c>
      <c r="AH38">
        <f t="shared" si="21"/>
        <v>-1.841852846411153</v>
      </c>
      <c r="AI38">
        <f t="shared" si="22"/>
        <v>210.34043545481836</v>
      </c>
      <c r="AJ38">
        <v>44</v>
      </c>
      <c r="AK38">
        <v>7</v>
      </c>
      <c r="AL38">
        <f t="shared" si="23"/>
        <v>1</v>
      </c>
      <c r="AM38">
        <f t="shared" si="24"/>
        <v>0</v>
      </c>
      <c r="AN38">
        <f t="shared" si="25"/>
        <v>54762.49752257752</v>
      </c>
      <c r="AO38">
        <f t="shared" si="26"/>
        <v>1799.91</v>
      </c>
      <c r="AP38">
        <f t="shared" si="27"/>
        <v>1517.3238000000001</v>
      </c>
      <c r="AQ38">
        <f t="shared" si="28"/>
        <v>0.84299981665749957</v>
      </c>
      <c r="AR38">
        <f t="shared" si="29"/>
        <v>0.16538964614897411</v>
      </c>
      <c r="AS38">
        <v>1689884891.5999999</v>
      </c>
      <c r="AT38">
        <v>399.41800000000001</v>
      </c>
      <c r="AU38">
        <v>405.57600000000002</v>
      </c>
      <c r="AV38">
        <v>8.04528</v>
      </c>
      <c r="AW38">
        <v>6.8075999999999999</v>
      </c>
      <c r="AX38">
        <v>402.66399999999999</v>
      </c>
      <c r="AY38">
        <v>8.5963200000000004</v>
      </c>
      <c r="AZ38">
        <v>600.07100000000003</v>
      </c>
      <c r="BA38">
        <v>99.732600000000005</v>
      </c>
      <c r="BB38">
        <v>9.9967299999999995E-2</v>
      </c>
      <c r="BC38">
        <v>16.226900000000001</v>
      </c>
      <c r="BD38">
        <v>16.403400000000001</v>
      </c>
      <c r="BE38">
        <v>999.9</v>
      </c>
      <c r="BF38">
        <v>0</v>
      </c>
      <c r="BG38">
        <v>0</v>
      </c>
      <c r="BH38">
        <v>10011.9</v>
      </c>
      <c r="BI38">
        <v>0</v>
      </c>
      <c r="BJ38">
        <v>91.511399999999995</v>
      </c>
      <c r="BK38">
        <v>-6.1571699999999998</v>
      </c>
      <c r="BL38">
        <v>402.65800000000002</v>
      </c>
      <c r="BM38">
        <v>408.35500000000002</v>
      </c>
      <c r="BN38">
        <v>1.23767</v>
      </c>
      <c r="BO38">
        <v>405.57600000000002</v>
      </c>
      <c r="BP38">
        <v>6.8075999999999999</v>
      </c>
      <c r="BQ38">
        <v>0.80237599999999998</v>
      </c>
      <c r="BR38">
        <v>0.67893999999999999</v>
      </c>
      <c r="BS38">
        <v>3.7494100000000001</v>
      </c>
      <c r="BT38">
        <v>1.4001600000000001</v>
      </c>
      <c r="BU38">
        <v>1799.91</v>
      </c>
      <c r="BV38">
        <v>0.900007</v>
      </c>
      <c r="BW38">
        <v>9.9993100000000001E-2</v>
      </c>
      <c r="BX38">
        <v>0</v>
      </c>
      <c r="BY38">
        <v>2.2557999999999998</v>
      </c>
      <c r="BZ38">
        <v>0</v>
      </c>
      <c r="CA38">
        <v>16067.4</v>
      </c>
      <c r="CB38">
        <v>14599.7</v>
      </c>
      <c r="CC38">
        <v>37.5</v>
      </c>
      <c r="CD38">
        <v>39.811999999999998</v>
      </c>
      <c r="CE38">
        <v>38.686999999999998</v>
      </c>
      <c r="CF38">
        <v>39.875</v>
      </c>
      <c r="CG38">
        <v>36.936999999999998</v>
      </c>
      <c r="CH38">
        <v>1619.93</v>
      </c>
      <c r="CI38">
        <v>179.98</v>
      </c>
      <c r="CJ38">
        <v>0</v>
      </c>
      <c r="CK38">
        <v>1689884905.4000001</v>
      </c>
      <c r="CL38">
        <v>0</v>
      </c>
      <c r="CM38">
        <v>1689883608.5</v>
      </c>
      <c r="CN38" t="s">
        <v>354</v>
      </c>
      <c r="CO38">
        <v>1689883601</v>
      </c>
      <c r="CP38">
        <v>1689883608.5</v>
      </c>
      <c r="CQ38">
        <v>22</v>
      </c>
      <c r="CR38">
        <v>9.2999999999999999E-2</v>
      </c>
      <c r="CS38">
        <v>-4.0000000000000001E-3</v>
      </c>
      <c r="CT38">
        <v>-3.274</v>
      </c>
      <c r="CU38">
        <v>-0.55100000000000005</v>
      </c>
      <c r="CV38">
        <v>409</v>
      </c>
      <c r="CW38">
        <v>6</v>
      </c>
      <c r="CX38">
        <v>0.17</v>
      </c>
      <c r="CY38">
        <v>7.0000000000000007E-2</v>
      </c>
      <c r="CZ38">
        <v>5.4100011470994787</v>
      </c>
      <c r="DA38">
        <v>1.417804487049712</v>
      </c>
      <c r="DB38">
        <v>0.14614447404844241</v>
      </c>
      <c r="DC38">
        <v>1</v>
      </c>
      <c r="DD38">
        <v>405.12365000000011</v>
      </c>
      <c r="DE38">
        <v>2.8139212007491929</v>
      </c>
      <c r="DF38">
        <v>0.27395150574508781</v>
      </c>
      <c r="DG38">
        <v>-1</v>
      </c>
      <c r="DH38">
        <v>1799.9514999999999</v>
      </c>
      <c r="DI38">
        <v>0.20241792898297309</v>
      </c>
      <c r="DJ38">
        <v>9.0927168657118043E-2</v>
      </c>
      <c r="DK38">
        <v>1</v>
      </c>
      <c r="DL38">
        <v>2</v>
      </c>
      <c r="DM38">
        <v>2</v>
      </c>
      <c r="DN38" t="s">
        <v>355</v>
      </c>
      <c r="DO38">
        <v>3.2204100000000002</v>
      </c>
      <c r="DP38">
        <v>2.7237499999999999</v>
      </c>
      <c r="DQ38">
        <v>9.5562900000000006E-2</v>
      </c>
      <c r="DR38">
        <v>9.5645999999999995E-2</v>
      </c>
      <c r="DS38">
        <v>5.4472899999999998E-2</v>
      </c>
      <c r="DT38">
        <v>4.5130900000000002E-2</v>
      </c>
      <c r="DU38">
        <v>27614.400000000001</v>
      </c>
      <c r="DV38">
        <v>31146.799999999999</v>
      </c>
      <c r="DW38">
        <v>28707.3</v>
      </c>
      <c r="DX38">
        <v>32995.800000000003</v>
      </c>
      <c r="DY38">
        <v>37763.699999999997</v>
      </c>
      <c r="DZ38">
        <v>42574.400000000001</v>
      </c>
      <c r="EA38">
        <v>42134.400000000001</v>
      </c>
      <c r="EB38">
        <v>47446.7</v>
      </c>
      <c r="EC38">
        <v>2.2974299999999999</v>
      </c>
      <c r="ED38">
        <v>1.96885</v>
      </c>
      <c r="EE38">
        <v>9.1105699999999998E-2</v>
      </c>
      <c r="EF38">
        <v>0</v>
      </c>
      <c r="EG38">
        <v>14.885300000000001</v>
      </c>
      <c r="EH38">
        <v>999.9</v>
      </c>
      <c r="EI38">
        <v>53.8</v>
      </c>
      <c r="EJ38">
        <v>17.5</v>
      </c>
      <c r="EK38">
        <v>10.826700000000001</v>
      </c>
      <c r="EL38">
        <v>64.185100000000006</v>
      </c>
      <c r="EM38">
        <v>21.318100000000001</v>
      </c>
      <c r="EN38">
        <v>1</v>
      </c>
      <c r="EO38">
        <v>-0.79892300000000005</v>
      </c>
      <c r="EP38">
        <v>9.2810500000000005</v>
      </c>
      <c r="EQ38">
        <v>19.984000000000002</v>
      </c>
      <c r="ER38">
        <v>5.2309200000000002</v>
      </c>
      <c r="ES38">
        <v>12.0099</v>
      </c>
      <c r="ET38">
        <v>4.9916999999999998</v>
      </c>
      <c r="EU38">
        <v>3.3050000000000002</v>
      </c>
      <c r="EV38">
        <v>7096.6</v>
      </c>
      <c r="EW38">
        <v>9999</v>
      </c>
      <c r="EX38">
        <v>525.9</v>
      </c>
      <c r="EY38">
        <v>71.400000000000006</v>
      </c>
      <c r="EZ38">
        <v>1.85195</v>
      </c>
      <c r="FA38">
        <v>1.86111</v>
      </c>
      <c r="FB38">
        <v>1.85992</v>
      </c>
      <c r="FC38">
        <v>1.8559300000000001</v>
      </c>
      <c r="FD38">
        <v>1.8603499999999999</v>
      </c>
      <c r="FE38">
        <v>1.85669</v>
      </c>
      <c r="FF38">
        <v>1.8588199999999999</v>
      </c>
      <c r="FG38">
        <v>1.8615999999999999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-3.246</v>
      </c>
      <c r="FV38">
        <v>-0.55100000000000005</v>
      </c>
      <c r="FW38">
        <v>-1.800443158373384</v>
      </c>
      <c r="FX38">
        <v>-4.0117494158234393E-3</v>
      </c>
      <c r="FY38">
        <v>1.087516141204025E-6</v>
      </c>
      <c r="FZ38">
        <v>-8.657206703991749E-11</v>
      </c>
      <c r="GA38">
        <v>-0.55104333333333333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21.5</v>
      </c>
      <c r="GJ38">
        <v>21.4</v>
      </c>
      <c r="GK38">
        <v>0.99365199999999998</v>
      </c>
      <c r="GL38">
        <v>2.3571800000000001</v>
      </c>
      <c r="GM38">
        <v>1.5942400000000001</v>
      </c>
      <c r="GN38">
        <v>2.34253</v>
      </c>
      <c r="GO38">
        <v>1.40015</v>
      </c>
      <c r="GP38">
        <v>2.2265600000000001</v>
      </c>
      <c r="GQ38">
        <v>21.2986</v>
      </c>
      <c r="GR38">
        <v>14.7537</v>
      </c>
      <c r="GS38">
        <v>18</v>
      </c>
      <c r="GT38">
        <v>609.46900000000005</v>
      </c>
      <c r="GU38">
        <v>429.19499999999999</v>
      </c>
      <c r="GV38">
        <v>8.8807200000000002</v>
      </c>
      <c r="GW38">
        <v>16.368300000000001</v>
      </c>
      <c r="GX38">
        <v>29.999700000000001</v>
      </c>
      <c r="GY38">
        <v>16.175799999999999</v>
      </c>
      <c r="GZ38">
        <v>16.118200000000002</v>
      </c>
      <c r="HA38">
        <v>19.944600000000001</v>
      </c>
      <c r="HB38">
        <v>30</v>
      </c>
      <c r="HC38">
        <v>-30</v>
      </c>
      <c r="HD38">
        <v>5.9821900000000001</v>
      </c>
      <c r="HE38">
        <v>405.66899999999998</v>
      </c>
      <c r="HF38">
        <v>0</v>
      </c>
      <c r="HG38">
        <v>105.399</v>
      </c>
      <c r="HH38">
        <v>104.639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2023-07-20T20:29:55Z</dcterms:created>
  <dcterms:modified xsi:type="dcterms:W3CDTF">2023-07-25T18:22:37Z</dcterms:modified>
</cp:coreProperties>
</file>