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DA3A28C-E213-014D-83CF-009A7F356C13}" xr6:coauthVersionLast="47" xr6:coauthVersionMax="47" xr10:uidLastSave="{00000000-0000-0000-0000-000000000000}"/>
  <bookViews>
    <workbookView xWindow="240" yWindow="760" windowWidth="18520" windowHeight="135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 s="1"/>
  <c r="AM22" i="1"/>
  <c r="AD22" i="1"/>
  <c r="AC22" i="1"/>
  <c r="AB22" i="1" s="1"/>
  <c r="U22" i="1"/>
  <c r="S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N19" i="1"/>
  <c r="AL19" i="1" s="1"/>
  <c r="AM19" i="1"/>
  <c r="AD19" i="1"/>
  <c r="AC19" i="1"/>
  <c r="AB19" i="1" s="1"/>
  <c r="U19" i="1"/>
  <c r="S23" i="1" l="1"/>
  <c r="O23" i="1"/>
  <c r="P23" i="1"/>
  <c r="N23" i="1"/>
  <c r="M23" i="1" s="1"/>
  <c r="AF28" i="1"/>
  <c r="S31" i="1"/>
  <c r="P31" i="1"/>
  <c r="O31" i="1"/>
  <c r="N31" i="1"/>
  <c r="M31" i="1" s="1"/>
  <c r="AM31" i="1"/>
  <c r="S19" i="1"/>
  <c r="P19" i="1"/>
  <c r="N19" i="1"/>
  <c r="M19" i="1" s="1"/>
  <c r="O19" i="1"/>
  <c r="S27" i="1"/>
  <c r="O27" i="1"/>
  <c r="P27" i="1"/>
  <c r="N27" i="1"/>
  <c r="M27" i="1" s="1"/>
  <c r="AF32" i="1"/>
  <c r="AP28" i="1"/>
  <c r="X28" i="1"/>
  <c r="S35" i="1"/>
  <c r="O35" i="1"/>
  <c r="P35" i="1"/>
  <c r="N35" i="1"/>
  <c r="M35" i="1" s="1"/>
  <c r="AM35" i="1"/>
  <c r="AF36" i="1"/>
  <c r="AF20" i="1"/>
  <c r="AF24" i="1"/>
  <c r="P26" i="1"/>
  <c r="O26" i="1"/>
  <c r="N26" i="1"/>
  <c r="M26" i="1" s="1"/>
  <c r="AM26" i="1"/>
  <c r="P30" i="1"/>
  <c r="AM30" i="1"/>
  <c r="O30" i="1"/>
  <c r="N30" i="1"/>
  <c r="M30" i="1" s="1"/>
  <c r="S30" i="1"/>
  <c r="P38" i="1"/>
  <c r="O38" i="1"/>
  <c r="N38" i="1"/>
  <c r="M38" i="1" s="1"/>
  <c r="AM38" i="1"/>
  <c r="S38" i="1"/>
  <c r="AP19" i="1"/>
  <c r="X19" i="1"/>
  <c r="AP20" i="1"/>
  <c r="X20" i="1"/>
  <c r="AP24" i="1"/>
  <c r="X24" i="1"/>
  <c r="S26" i="1"/>
  <c r="P22" i="1"/>
  <c r="O22" i="1"/>
  <c r="N22" i="1"/>
  <c r="M22" i="1" s="1"/>
  <c r="AM23" i="1"/>
  <c r="P34" i="1"/>
  <c r="O34" i="1"/>
  <c r="N34" i="1"/>
  <c r="M34" i="1" s="1"/>
  <c r="AM34" i="1"/>
  <c r="S34" i="1"/>
  <c r="P20" i="1"/>
  <c r="P24" i="1"/>
  <c r="P28" i="1"/>
  <c r="P32" i="1"/>
  <c r="X32" i="1"/>
  <c r="P36" i="1"/>
  <c r="X36" i="1"/>
  <c r="X23" i="1"/>
  <c r="X27" i="1"/>
  <c r="X31" i="1"/>
  <c r="X35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AF34" i="1" l="1"/>
  <c r="AF37" i="1"/>
  <c r="Y24" i="1"/>
  <c r="Z24" i="1" s="1"/>
  <c r="AF31" i="1"/>
  <c r="V31" i="1"/>
  <c r="T31" i="1" s="1"/>
  <c r="W31" i="1" s="1"/>
  <c r="Q31" i="1" s="1"/>
  <c r="R31" i="1" s="1"/>
  <c r="Y28" i="1"/>
  <c r="Z28" i="1" s="1"/>
  <c r="AF33" i="1"/>
  <c r="Y20" i="1"/>
  <c r="Z20" i="1" s="1"/>
  <c r="Y30" i="1"/>
  <c r="Z30" i="1" s="1"/>
  <c r="V30" i="1" s="1"/>
  <c r="T30" i="1" s="1"/>
  <c r="W30" i="1" s="1"/>
  <c r="Q30" i="1" s="1"/>
  <c r="R30" i="1" s="1"/>
  <c r="Y31" i="1"/>
  <c r="Z31" i="1" s="1"/>
  <c r="AF19" i="1"/>
  <c r="AF23" i="1"/>
  <c r="Y22" i="1"/>
  <c r="Z22" i="1" s="1"/>
  <c r="Y37" i="1"/>
  <c r="Z37" i="1" s="1"/>
  <c r="V37" i="1" s="1"/>
  <c r="T37" i="1" s="1"/>
  <c r="W37" i="1" s="1"/>
  <c r="Q37" i="1" s="1"/>
  <c r="R37" i="1" s="1"/>
  <c r="AF21" i="1"/>
  <c r="Y32" i="1"/>
  <c r="Z32" i="1" s="1"/>
  <c r="AF38" i="1"/>
  <c r="Y33" i="1"/>
  <c r="Z33" i="1" s="1"/>
  <c r="V33" i="1" s="1"/>
  <c r="T33" i="1" s="1"/>
  <c r="W33" i="1" s="1"/>
  <c r="Q33" i="1" s="1"/>
  <c r="R33" i="1" s="1"/>
  <c r="Y34" i="1"/>
  <c r="Z34" i="1" s="1"/>
  <c r="V34" i="1" s="1"/>
  <c r="T34" i="1" s="1"/>
  <c r="W34" i="1" s="1"/>
  <c r="Q34" i="1" s="1"/>
  <c r="R34" i="1" s="1"/>
  <c r="AF26" i="1"/>
  <c r="V26" i="1"/>
  <c r="T26" i="1" s="1"/>
  <c r="W26" i="1" s="1"/>
  <c r="Q26" i="1" s="1"/>
  <c r="R26" i="1" s="1"/>
  <c r="Y29" i="1"/>
  <c r="Z29" i="1" s="1"/>
  <c r="V29" i="1" s="1"/>
  <c r="T29" i="1" s="1"/>
  <c r="W29" i="1" s="1"/>
  <c r="Q29" i="1" s="1"/>
  <c r="R29" i="1" s="1"/>
  <c r="Y35" i="1"/>
  <c r="Z35" i="1" s="1"/>
  <c r="Y25" i="1"/>
  <c r="Z25" i="1" s="1"/>
  <c r="Y21" i="1"/>
  <c r="Z21" i="1" s="1"/>
  <c r="AF29" i="1"/>
  <c r="Y27" i="1"/>
  <c r="Z27" i="1" s="1"/>
  <c r="AF22" i="1"/>
  <c r="Y19" i="1"/>
  <c r="Z19" i="1" s="1"/>
  <c r="V19" i="1" s="1"/>
  <c r="T19" i="1" s="1"/>
  <c r="W19" i="1" s="1"/>
  <c r="Q19" i="1" s="1"/>
  <c r="R19" i="1" s="1"/>
  <c r="AF30" i="1"/>
  <c r="AF35" i="1"/>
  <c r="V35" i="1"/>
  <c r="T35" i="1" s="1"/>
  <c r="W35" i="1" s="1"/>
  <c r="Q35" i="1" s="1"/>
  <c r="R35" i="1" s="1"/>
  <c r="Y38" i="1"/>
  <c r="Z38" i="1" s="1"/>
  <c r="V38" i="1" s="1"/>
  <c r="T38" i="1" s="1"/>
  <c r="W38" i="1" s="1"/>
  <c r="Q38" i="1" s="1"/>
  <c r="R38" i="1" s="1"/>
  <c r="Y26" i="1"/>
  <c r="Z26" i="1" s="1"/>
  <c r="Y23" i="1"/>
  <c r="Z23" i="1" s="1"/>
  <c r="AF27" i="1"/>
  <c r="V27" i="1"/>
  <c r="T27" i="1" s="1"/>
  <c r="W27" i="1" s="1"/>
  <c r="Q27" i="1" s="1"/>
  <c r="R27" i="1" s="1"/>
  <c r="AF25" i="1"/>
  <c r="V25" i="1"/>
  <c r="T25" i="1" s="1"/>
  <c r="W25" i="1" s="1"/>
  <c r="Q25" i="1" s="1"/>
  <c r="R25" i="1" s="1"/>
  <c r="Y36" i="1"/>
  <c r="Z36" i="1" s="1"/>
  <c r="AH22" i="1" l="1"/>
  <c r="AA22" i="1"/>
  <c r="AE22" i="1" s="1"/>
  <c r="AG22" i="1"/>
  <c r="AH30" i="1"/>
  <c r="AA30" i="1"/>
  <c r="AE30" i="1" s="1"/>
  <c r="AG30" i="1"/>
  <c r="AA23" i="1"/>
  <c r="AE23" i="1" s="1"/>
  <c r="AH23" i="1"/>
  <c r="AI23" i="1" s="1"/>
  <c r="AG23" i="1"/>
  <c r="AA20" i="1"/>
  <c r="AE20" i="1" s="1"/>
  <c r="AH20" i="1"/>
  <c r="AG20" i="1"/>
  <c r="V20" i="1"/>
  <c r="T20" i="1" s="1"/>
  <c r="W20" i="1" s="1"/>
  <c r="Q20" i="1" s="1"/>
  <c r="R20" i="1" s="1"/>
  <c r="AG24" i="1"/>
  <c r="AA24" i="1"/>
  <c r="AE24" i="1" s="1"/>
  <c r="AH24" i="1"/>
  <c r="V24" i="1"/>
  <c r="T24" i="1" s="1"/>
  <c r="W24" i="1" s="1"/>
  <c r="Q24" i="1" s="1"/>
  <c r="R24" i="1" s="1"/>
  <c r="AH26" i="1"/>
  <c r="AA26" i="1"/>
  <c r="AE26" i="1" s="1"/>
  <c r="AG26" i="1"/>
  <c r="AH21" i="1"/>
  <c r="AG21" i="1"/>
  <c r="AA21" i="1"/>
  <c r="AE21" i="1" s="1"/>
  <c r="V22" i="1"/>
  <c r="T22" i="1" s="1"/>
  <c r="W22" i="1" s="1"/>
  <c r="Q22" i="1" s="1"/>
  <c r="R22" i="1" s="1"/>
  <c r="AA25" i="1"/>
  <c r="AE25" i="1" s="1"/>
  <c r="AH25" i="1"/>
  <c r="AG25" i="1"/>
  <c r="V21" i="1"/>
  <c r="T21" i="1" s="1"/>
  <c r="W21" i="1" s="1"/>
  <c r="Q21" i="1" s="1"/>
  <c r="R21" i="1" s="1"/>
  <c r="AH38" i="1"/>
  <c r="AA38" i="1"/>
  <c r="AE38" i="1" s="1"/>
  <c r="AG38" i="1"/>
  <c r="AH34" i="1"/>
  <c r="AI34" i="1" s="1"/>
  <c r="AA34" i="1"/>
  <c r="AE34" i="1" s="1"/>
  <c r="AG34" i="1"/>
  <c r="AA33" i="1"/>
  <c r="AE33" i="1" s="1"/>
  <c r="AH33" i="1"/>
  <c r="AG33" i="1"/>
  <c r="AA29" i="1"/>
  <c r="AE29" i="1" s="1"/>
  <c r="AH29" i="1"/>
  <c r="AG29" i="1"/>
  <c r="AG36" i="1"/>
  <c r="AA36" i="1"/>
  <c r="AE36" i="1" s="1"/>
  <c r="AH36" i="1"/>
  <c r="V36" i="1"/>
  <c r="T36" i="1" s="1"/>
  <c r="W36" i="1" s="1"/>
  <c r="Q36" i="1" s="1"/>
  <c r="R36" i="1" s="1"/>
  <c r="AH19" i="1"/>
  <c r="AA19" i="1"/>
  <c r="AE19" i="1" s="1"/>
  <c r="AG19" i="1"/>
  <c r="AG32" i="1"/>
  <c r="AA32" i="1"/>
  <c r="AE32" i="1" s="1"/>
  <c r="AH32" i="1"/>
  <c r="V32" i="1"/>
  <c r="T32" i="1" s="1"/>
  <c r="W32" i="1" s="1"/>
  <c r="Q32" i="1" s="1"/>
  <c r="R32" i="1" s="1"/>
  <c r="V23" i="1"/>
  <c r="T23" i="1" s="1"/>
  <c r="W23" i="1" s="1"/>
  <c r="Q23" i="1" s="1"/>
  <c r="R23" i="1" s="1"/>
  <c r="AA27" i="1"/>
  <c r="AE27" i="1" s="1"/>
  <c r="AH27" i="1"/>
  <c r="AG27" i="1"/>
  <c r="AA35" i="1"/>
  <c r="AE35" i="1" s="1"/>
  <c r="AH35" i="1"/>
  <c r="AG35" i="1"/>
  <c r="AA37" i="1"/>
  <c r="AE37" i="1" s="1"/>
  <c r="AH37" i="1"/>
  <c r="AG37" i="1"/>
  <c r="AA31" i="1"/>
  <c r="AE31" i="1" s="1"/>
  <c r="AH31" i="1"/>
  <c r="AG31" i="1"/>
  <c r="AA28" i="1"/>
  <c r="AE28" i="1" s="1"/>
  <c r="AH28" i="1"/>
  <c r="AG28" i="1"/>
  <c r="V28" i="1"/>
  <c r="T28" i="1" s="1"/>
  <c r="W28" i="1" s="1"/>
  <c r="Q28" i="1" s="1"/>
  <c r="R28" i="1" s="1"/>
  <c r="AI24" i="1" l="1"/>
  <c r="AI28" i="1"/>
  <c r="AI25" i="1"/>
  <c r="AI26" i="1"/>
  <c r="AI22" i="1"/>
  <c r="AI31" i="1"/>
  <c r="AI19" i="1"/>
  <c r="AI37" i="1"/>
  <c r="AI33" i="1"/>
  <c r="AI30" i="1"/>
  <c r="AI36" i="1"/>
  <c r="AI20" i="1"/>
  <c r="AI29" i="1"/>
  <c r="AI38" i="1"/>
  <c r="AI27" i="1"/>
  <c r="AI21" i="1"/>
  <c r="AI32" i="1"/>
  <c r="AI35" i="1"/>
</calcChain>
</file>

<file path=xl/sharedStrings.xml><?xml version="1.0" encoding="utf-8"?>
<sst xmlns="http://schemas.openxmlformats.org/spreadsheetml/2006/main" count="1016" uniqueCount="396">
  <si>
    <t>File opened</t>
  </si>
  <si>
    <t>2023-07-20 13:53:48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</si>
  <si>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</si>
  <si>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</si>
  <si>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</si>
  <si>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</si>
  <si>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</si>
  <si>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</si>
  <si>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</si>
  <si>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</si>
  <si>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</si>
  <si>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</si>
  <si>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</si>
  <si>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</si>
  <si>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</si>
  <si>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</si>
  <si>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</si>
  <si>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</si>
  <si>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</si>
  <si>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</si>
  <si>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</si>
  <si>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</si>
  <si>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</si>
  <si>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</si>
  <si>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</si>
  <si>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</si>
  <si>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</si>
  <si>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13:53:48</t>
  </si>
  <si>
    <t>Stability Definition:	CO2_r (Meas): Std&lt;0.75 Per=20	A (GasEx): Std&lt;0.2 Per=20	Qin (LeafQ): Per=20</t>
  </si>
  <si>
    <t>13:54:03</t>
  </si>
  <si>
    <t>Stability Definition:	CO2_r (Meas): Std&lt;0.75 Per=20	A (GasEx): Std&lt;0.2 Per=20	Qin (LeafQ): Std&lt;1 Per=20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</si>
  <si>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</si>
  <si>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</si>
  <si>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</si>
  <si>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</si>
  <si>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</si>
  <si>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</si>
  <si>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</si>
  <si>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</si>
  <si>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</si>
  <si>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</si>
  <si>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</si>
  <si>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</si>
  <si>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</si>
  <si>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</si>
  <si>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</si>
  <si>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</si>
  <si>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</si>
  <si>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</si>
  <si>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</si>
  <si>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</si>
  <si>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</si>
  <si>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</si>
  <si>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</si>
  <si>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</si>
  <si>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</si>
  <si>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</si>
  <si>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</si>
  <si>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</si>
  <si>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</si>
  <si>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</si>
  <si>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</si>
  <si>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</si>
  <si>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</si>
  <si>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</si>
  <si>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</si>
  <si>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</si>
  <si>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</si>
  <si>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</si>
  <si>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</si>
  <si>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</si>
  <si>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</si>
  <si>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</si>
  <si>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</si>
  <si>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</si>
  <si>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</si>
  <si>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</si>
  <si>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</si>
  <si>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</si>
  <si>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</si>
  <si>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</si>
  <si>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</si>
  <si>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</si>
  <si>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</si>
  <si>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</si>
  <si>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</si>
  <si>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</si>
  <si>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</si>
  <si>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</si>
  <si>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</si>
  <si>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</si>
  <si>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</si>
  <si>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</si>
  <si>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</si>
  <si>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</si>
  <si>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</si>
  <si>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</si>
  <si>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</si>
  <si>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</si>
  <si>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</si>
  <si>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</si>
  <si>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</si>
  <si>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</si>
  <si>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</si>
  <si>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</si>
  <si>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</si>
  <si>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</si>
  <si>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</si>
  <si>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</si>
  <si>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</si>
  <si>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</si>
  <si>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</si>
  <si>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</si>
  <si>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</si>
  <si>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</si>
  <si>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</si>
  <si>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</si>
  <si>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</si>
  <si>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</si>
  <si>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</si>
  <si>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</si>
  <si>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</si>
  <si>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</si>
  <si>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</si>
  <si>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</si>
  <si>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</si>
  <si>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</si>
  <si>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</si>
  <si>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</si>
  <si>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</si>
  <si>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</si>
  <si>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</si>
  <si>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</si>
  <si>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</si>
  <si>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</si>
  <si>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</si>
  <si>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</si>
  <si>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</si>
  <si>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</si>
  <si>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</si>
  <si>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</si>
  <si>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</si>
  <si>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</si>
  <si>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</si>
  <si>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</si>
  <si>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</si>
  <si>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</si>
  <si>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</si>
  <si>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</si>
  <si>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</si>
  <si>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</si>
  <si>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</si>
  <si>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</si>
  <si>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</si>
  <si>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</si>
  <si>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</si>
  <si>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</si>
  <si>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</si>
  <si>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</si>
  <si>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</si>
  <si>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</si>
  <si>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</si>
  <si>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</si>
  <si>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</si>
  <si>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</si>
  <si>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</si>
  <si>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</si>
  <si>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</si>
  <si>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</si>
  <si>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</si>
  <si>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</si>
  <si>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</si>
  <si>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</si>
  <si>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</si>
  <si>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</si>
  <si>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</si>
  <si>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</si>
  <si>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</si>
  <si>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</si>
  <si>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</si>
  <si>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</si>
  <si>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</si>
  <si>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</si>
  <si>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</si>
  <si>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</si>
  <si>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</si>
  <si>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</si>
  <si>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</si>
  <si>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</si>
  <si>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</si>
  <si>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</si>
  <si>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</si>
  <si>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</si>
  <si>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</si>
  <si>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</si>
  <si>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</si>
  <si>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</si>
  <si>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</si>
  <si>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</si>
  <si>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</si>
  <si>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</si>
  <si>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</si>
  <si>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</si>
  <si>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</si>
  <si>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</si>
  <si>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</si>
  <si>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</si>
  <si>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</si>
  <si>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</si>
  <si>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</si>
  <si>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</si>
  <si>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</si>
  <si>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</si>
  <si>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</si>
  <si>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</si>
  <si>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</si>
  <si>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</si>
  <si>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</si>
  <si>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</si>
  <si>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</si>
  <si>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</si>
  <si>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</si>
  <si>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</si>
  <si>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</si>
  <si>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</si>
  <si>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</si>
  <si>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</si>
  <si>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</si>
  <si>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</si>
  <si>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</si>
  <si>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</si>
  <si>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</si>
  <si>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</si>
  <si>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</si>
  <si>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</si>
  <si>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</si>
  <si>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</si>
  <si>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</si>
  <si>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</si>
  <si>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</si>
  <si>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</si>
  <si>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</si>
  <si>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</si>
  <si>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</si>
  <si>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</si>
  <si>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</si>
  <si>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</si>
  <si>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</si>
  <si>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</si>
  <si>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</si>
  <si>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</si>
  <si>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</si>
  <si>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</si>
  <si>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</si>
  <si>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</si>
  <si>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</si>
  <si>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</si>
  <si>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</si>
  <si>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</si>
  <si>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</si>
  <si>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</si>
  <si>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</si>
  <si>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</si>
  <si>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</si>
  <si>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</si>
  <si>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</si>
  <si>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</si>
  <si>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</si>
  <si>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</si>
  <si>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</si>
  <si>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</si>
  <si>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</si>
  <si>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</si>
  <si>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</si>
  <si>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</si>
  <si>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</si>
  <si>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</si>
  <si>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</si>
  <si>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</si>
  <si>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</si>
  <si>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</si>
  <si>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</si>
  <si>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</si>
  <si>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</si>
  <si>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</si>
  <si>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</si>
  <si>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</si>
  <si>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</si>
  <si>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</si>
  <si>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</si>
  <si>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</si>
  <si>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</si>
  <si>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</si>
  <si>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</si>
  <si>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</si>
  <si>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</si>
  <si>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</si>
  <si>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</si>
  <si>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</si>
  <si>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</si>
  <si>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</si>
  <si>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</si>
  <si>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</si>
  <si>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</si>
  <si>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</si>
  <si>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</si>
  <si>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</si>
  <si>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</si>
  <si>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</si>
  <si>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</si>
  <si>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</si>
  <si>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</si>
  <si>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</si>
  <si>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</si>
  <si>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</si>
  <si>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</si>
  <si>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</si>
  <si>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</si>
  <si>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</si>
  <si>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</si>
  <si>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</si>
  <si>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</si>
  <si>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</si>
  <si>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</si>
  <si>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</si>
  <si>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</si>
  <si>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</si>
  <si>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</si>
  <si>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</si>
  <si>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</si>
  <si>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</si>
  <si>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</si>
  <si>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</si>
  <si>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</si>
  <si>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</si>
  <si>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</si>
  <si>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</si>
  <si>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</si>
  <si>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</si>
  <si>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</si>
  <si>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</si>
  <si>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</si>
  <si>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</si>
  <si>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</si>
  <si>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</si>
  <si>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14:22:18</t>
  </si>
  <si>
    <t>14:22:18</t>
  </si>
  <si>
    <t>none</t>
  </si>
  <si>
    <t>Picabo</t>
  </si>
  <si>
    <t>20230720</t>
  </si>
  <si>
    <t>AR</t>
  </si>
  <si>
    <t>unconfirmed</t>
  </si>
  <si>
    <t>BNL21870</t>
  </si>
  <si>
    <t>14:20:15</t>
  </si>
  <si>
    <t>2/2</t>
  </si>
  <si>
    <t>00000000</t>
  </si>
  <si>
    <t>iiiiiiii</t>
  </si>
  <si>
    <t>off</t>
  </si>
  <si>
    <t>20230720 14:23:18</t>
  </si>
  <si>
    <t>14:23:18</t>
  </si>
  <si>
    <t>20230720 14:24:19</t>
  </si>
  <si>
    <t>14:24:19</t>
  </si>
  <si>
    <t>20230720 14:25:19</t>
  </si>
  <si>
    <t>14:25:19</t>
  </si>
  <si>
    <t>20230720 14:26:20</t>
  </si>
  <si>
    <t>14:26:20</t>
  </si>
  <si>
    <t>20230720 14:27:20</t>
  </si>
  <si>
    <t>14:27:20</t>
  </si>
  <si>
    <t>20230720 14:28:21</t>
  </si>
  <si>
    <t>14:28:21</t>
  </si>
  <si>
    <t>20230720 14:29:22</t>
  </si>
  <si>
    <t>14:29:22</t>
  </si>
  <si>
    <t>20230720 14:30:22</t>
  </si>
  <si>
    <t>14:30:22</t>
  </si>
  <si>
    <t>20230720 14:31:23</t>
  </si>
  <si>
    <t>14:31:23</t>
  </si>
  <si>
    <t>20230720 14:32:23</t>
  </si>
  <si>
    <t>14:32:23</t>
  </si>
  <si>
    <t>20230720 14:33:24</t>
  </si>
  <si>
    <t>14:33:24</t>
  </si>
  <si>
    <t>20230720 14:34:24</t>
  </si>
  <si>
    <t>14:34:24</t>
  </si>
  <si>
    <t>20230720 14:35:25</t>
  </si>
  <si>
    <t>14:35:25</t>
  </si>
  <si>
    <t>20230720 14:36:25</t>
  </si>
  <si>
    <t>14:36:25</t>
  </si>
  <si>
    <t>20230720 14:37:26</t>
  </si>
  <si>
    <t>14:37:26</t>
  </si>
  <si>
    <t>20230720 14:38:26</t>
  </si>
  <si>
    <t>14:38:26</t>
  </si>
  <si>
    <t>20230720 14:39:27</t>
  </si>
  <si>
    <t>14:39:27</t>
  </si>
  <si>
    <t>20230720 14:40:27</t>
  </si>
  <si>
    <t>14:40:27</t>
  </si>
  <si>
    <t>20230720 14:41:28</t>
  </si>
  <si>
    <t>14:41:28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</si>
</sst>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32</v>
      </c>
      <c r="B2" t="s">
        <v>33</v>
      </c>
      <c r="C2" t="s">
        <v>35</v>
      </c>
    </row>
    <row r="3" spans="1:216" x14ac:dyDescent="0.2">
      <c r="B3" t="s">
        <v>34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4.08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1689891738.0999999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1689891738.0999999</v>
      </c>
      <c r="M19">
        <f t="shared" ref="M19:M38" si="0">(N19)/1000</f>
        <v>1.6897511708682939E-3</v>
      </c>
      <c r="N19">
        <f t="shared" ref="N19:N38" si="1">1000*AZ19*AL19*(AV19-AW19)/(100*$B$7*(1000-AL19*AV19))</f>
        <v>1.689751170868294</v>
      </c>
      <c r="O19">
        <f t="shared" ref="O19:O38" si="2">AZ19*AL19*(AU19-AT19*(1000-AL19*AW19)/(1000-AL19*AV19))/(100*$B$7)</f>
        <v>11.217034090089975</v>
      </c>
      <c r="P19">
        <f t="shared" ref="P19:P38" si="3">AT19 - IF(AL19&gt;1, O19*$B$7*100/(AN19*BH19), 0)</f>
        <v>400.041</v>
      </c>
      <c r="Q19">
        <f t="shared" ref="Q19:Q38" si="4">((W19-M19/2)*P19-O19)/(W19+M19/2)</f>
        <v>277.78577391306845</v>
      </c>
      <c r="R19">
        <f t="shared" ref="R19:R38" si="5">Q19*(BA19+BB19)/1000</f>
        <v>27.729759319399367</v>
      </c>
      <c r="S19">
        <f t="shared" ref="S19:S38" si="6">(AT19 - IF(AL19&gt;1, O19*$B$7*100/(AN19*BH19), 0))*(BA19+BB19)/1000</f>
        <v>39.933796794660005</v>
      </c>
      <c r="T19">
        <f t="shared" ref="T19:T38" si="7">2/((1/V19-1/U19)+SIGN(V19)*SQRT((1/V19-1/U19)*(1/V19-1/U19) + 4*$C$7/(($C$7+1)*($C$7+1))*(2*1/V19*1/U19-1/U19*1/U19)))</f>
        <v>0.15769251820894495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3.4021926178766031</v>
      </c>
      <c r="V19">
        <f t="shared" ref="V19:V38" si="9">M19*(1000-(1000*0.61365*EXP(17.502*Z19/(240.97+Z19))/(BA19+BB19)+AV19)/2)/(1000*0.61365*EXP(17.502*Z19/(240.97+Z19))/(BA19+BB19)-AV19)</f>
        <v>0.15374163935076299</v>
      </c>
      <c r="W19">
        <f t="shared" ref="W19:W38" si="10">1/(($C$7+1)/(T19/1.6)+1/(U19/1.37)) + $C$7/(($C$7+1)/(T19/1.6) + $C$7/(U19/1.37))</f>
        <v>9.6435250744532158E-2</v>
      </c>
      <c r="X19">
        <f t="shared" ref="X19:X38" si="11">(AO19*AR19)</f>
        <v>330.815112</v>
      </c>
      <c r="Y19">
        <f t="shared" ref="Y19:Y38" si="12">(BC19+(X19+2*0.95*0.0000000567*(((BC19+$B$9)+273)^4-(BC19+273)^4)-44100*M19)/(1.84*29.3*U19+8*0.95*0.0000000567*(BC19+273)^3))</f>
        <v>16.661929308546558</v>
      </c>
      <c r="Z19">
        <f t="shared" ref="Z19:Z38" si="13">($C$9*BD19+$D$9*BE19+$E$9*Y19)</f>
        <v>15.985099999999999</v>
      </c>
      <c r="AA19">
        <f t="shared" ref="AA19:AA38" si="14">0.61365*EXP(17.502*Z19/(240.97+Z19))</f>
        <v>1.8229638124539032</v>
      </c>
      <c r="AB19">
        <f t="shared" ref="AB19:AB38" si="15">(AC19/AD19*100)</f>
        <v>42.301667819550801</v>
      </c>
      <c r="AC19">
        <f t="shared" ref="AC19:AC38" si="16">AV19*(BA19+BB19)/1000</f>
        <v>0.7398944203922001</v>
      </c>
      <c r="AD19">
        <f t="shared" ref="AD19:AD38" si="17">0.61365*EXP(17.502*BC19/(240.97+BC19))</f>
        <v>1.7490904225063175</v>
      </c>
      <c r="AE19">
        <f t="shared" ref="AE19:AE38" si="18">(AA19-AV19*(BA19+BB19)/1000)</f>
        <v>1.0830693920617032</v>
      </c>
      <c r="AF19">
        <f t="shared" ref="AF19:AF38" si="19">(-M19*44100)</f>
        <v>-74.518026635291761</v>
      </c>
      <c r="AG19">
        <f t="shared" ref="AG19:AG38" si="20">2*29.3*U19*0.92*(BC19-Z19)</f>
        <v>-118.48867943606619</v>
      </c>
      <c r="AH19">
        <f t="shared" ref="AH19:AH38" si="21">2*0.95*0.0000000567*(((BC19+$B$9)+273)^4-(Z19+273)^4)</f>
        <v>-6.6957466581270877</v>
      </c>
      <c r="AI19">
        <f t="shared" ref="AI19:AI38" si="22">X19+AH19+AF19+AG19</f>
        <v>131.112659270515</v>
      </c>
      <c r="AJ19">
        <v>40</v>
      </c>
      <c r="AK19">
        <v>7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54811.192684608999</v>
      </c>
      <c r="AO19">
        <f t="shared" ref="AO19:AO38" si="26">$B$13*BI19+$C$13*BJ19+$F$13*BU19*(1-BX19)</f>
        <v>2000.22</v>
      </c>
      <c r="AP19">
        <f t="shared" ref="AP19:AP38" si="27">AO19*AQ19</f>
        <v>1686.1848</v>
      </c>
      <c r="AQ19">
        <f t="shared" ref="AQ19:AQ38" si="28">($B$13*$D$11+$C$13*$D$11+$F$13*((CH19+BZ19)/MAX(CH19+BZ19+CI19, 0.1)*$I$11+CI19/MAX(CH19+BZ19+CI19, 0.1)*$J$11))/($B$13+$C$13+$F$13)</f>
        <v>0.84299967003629594</v>
      </c>
      <c r="AR19">
        <f t="shared" ref="AR19:AR38" si="29">($B$13*$K$11+$C$13*$K$11+$F$13*((CH19+BZ19)/MAX(CH19+BZ19+CI19, 0.1)*$P$11+CI19/MAX(CH19+BZ19+CI19, 0.1)*$Q$11))/($B$13+$C$13+$F$13)</f>
        <v>0.16538936317005129</v>
      </c>
      <c r="AS19">
        <v>1689891738.0999999</v>
      </c>
      <c r="AT19">
        <v>400.041</v>
      </c>
      <c r="AU19">
        <v>408.12799999999999</v>
      </c>
      <c r="AV19">
        <v>7.4119700000000002</v>
      </c>
      <c r="AW19">
        <v>6.27149</v>
      </c>
      <c r="AX19">
        <v>403.37900000000002</v>
      </c>
      <c r="AY19">
        <v>7.9642099999999996</v>
      </c>
      <c r="AZ19">
        <v>600.01800000000003</v>
      </c>
      <c r="BA19">
        <v>99.724100000000007</v>
      </c>
      <c r="BB19">
        <v>0.10016</v>
      </c>
      <c r="BC19">
        <v>15.3391</v>
      </c>
      <c r="BD19">
        <v>15.985099999999999</v>
      </c>
      <c r="BE19">
        <v>999.9</v>
      </c>
      <c r="BF19">
        <v>0</v>
      </c>
      <c r="BG19">
        <v>0</v>
      </c>
      <c r="BH19">
        <v>9990</v>
      </c>
      <c r="BI19">
        <v>0</v>
      </c>
      <c r="BJ19">
        <v>20.192299999999999</v>
      </c>
      <c r="BK19">
        <v>-8.0867000000000004</v>
      </c>
      <c r="BL19">
        <v>403.02800000000002</v>
      </c>
      <c r="BM19">
        <v>410.70299999999997</v>
      </c>
      <c r="BN19">
        <v>1.1404799999999999</v>
      </c>
      <c r="BO19">
        <v>408.12799999999999</v>
      </c>
      <c r="BP19">
        <v>6.27149</v>
      </c>
      <c r="BQ19">
        <v>0.73915200000000003</v>
      </c>
      <c r="BR19">
        <v>0.62541899999999995</v>
      </c>
      <c r="BS19">
        <v>2.5894900000000001</v>
      </c>
      <c r="BT19">
        <v>0.26183200000000001</v>
      </c>
      <c r="BU19">
        <v>2000.22</v>
      </c>
      <c r="BV19">
        <v>0.90001299999999995</v>
      </c>
      <c r="BW19">
        <v>9.9987000000000006E-2</v>
      </c>
      <c r="BX19">
        <v>0</v>
      </c>
      <c r="BY19">
        <v>2.6692999999999998</v>
      </c>
      <c r="BZ19">
        <v>0</v>
      </c>
      <c r="CA19">
        <v>11364.4</v>
      </c>
      <c r="CB19">
        <v>16224.5</v>
      </c>
      <c r="CC19">
        <v>38.75</v>
      </c>
      <c r="CD19">
        <v>37.936999999999998</v>
      </c>
      <c r="CE19">
        <v>38.811999999999998</v>
      </c>
      <c r="CF19">
        <v>36.061999999999998</v>
      </c>
      <c r="CG19">
        <v>37.061999999999998</v>
      </c>
      <c r="CH19">
        <v>1800.22</v>
      </c>
      <c r="CI19">
        <v>200</v>
      </c>
      <c r="CJ19">
        <v>0</v>
      </c>
      <c r="CK19">
        <v>1689891752.5999999</v>
      </c>
      <c r="CL19">
        <v>0</v>
      </c>
      <c r="CM19">
        <v>1689891615.0999999</v>
      </c>
      <c r="CN19" t="s">
        <v>353</v>
      </c>
      <c r="CO19">
        <v>1689891609.5999999</v>
      </c>
      <c r="CP19">
        <v>1689891615.0999999</v>
      </c>
      <c r="CQ19">
        <v>45</v>
      </c>
      <c r="CR19">
        <v>0.06</v>
      </c>
      <c r="CS19">
        <v>0</v>
      </c>
      <c r="CT19">
        <v>-3.3639999999999999</v>
      </c>
      <c r="CU19">
        <v>-0.55200000000000005</v>
      </c>
      <c r="CV19">
        <v>408</v>
      </c>
      <c r="CW19">
        <v>6</v>
      </c>
      <c r="CX19">
        <v>0.3</v>
      </c>
      <c r="CY19">
        <v>7.0000000000000007E-2</v>
      </c>
      <c r="CZ19">
        <v>10.204943542532909</v>
      </c>
      <c r="DA19">
        <v>0.14670808151501241</v>
      </c>
      <c r="DB19">
        <v>4.6964860764960113E-2</v>
      </c>
      <c r="DC19">
        <v>1</v>
      </c>
      <c r="DD19">
        <v>408.11441463414633</v>
      </c>
      <c r="DE19">
        <v>7.5867595818921621E-2</v>
      </c>
      <c r="DF19">
        <v>2.3380182988451209E-2</v>
      </c>
      <c r="DG19">
        <v>-1</v>
      </c>
      <c r="DH19">
        <v>2000.0619512195119</v>
      </c>
      <c r="DI19">
        <v>8.9265533121316132E-2</v>
      </c>
      <c r="DJ19">
        <v>0.10939343878741099</v>
      </c>
      <c r="DK19">
        <v>1</v>
      </c>
      <c r="DL19">
        <v>2</v>
      </c>
      <c r="DM19">
        <v>2</v>
      </c>
      <c r="DN19" t="s">
        <v>354</v>
      </c>
      <c r="DO19">
        <v>3.22018</v>
      </c>
      <c r="DP19">
        <v>2.72376</v>
      </c>
      <c r="DQ19">
        <v>9.5629099999999995E-2</v>
      </c>
      <c r="DR19">
        <v>9.6033099999999996E-2</v>
      </c>
      <c r="DS19">
        <v>5.1255799999999997E-2</v>
      </c>
      <c r="DT19">
        <v>4.2231699999999997E-2</v>
      </c>
      <c r="DU19">
        <v>27589.4</v>
      </c>
      <c r="DV19">
        <v>31113.8</v>
      </c>
      <c r="DW19">
        <v>28683.7</v>
      </c>
      <c r="DX19">
        <v>32975.300000000003</v>
      </c>
      <c r="DY19">
        <v>37864.800000000003</v>
      </c>
      <c r="DZ19">
        <v>42677.2</v>
      </c>
      <c r="EA19">
        <v>42101.4</v>
      </c>
      <c r="EB19">
        <v>47416.4</v>
      </c>
      <c r="EC19">
        <v>2.3010999999999999</v>
      </c>
      <c r="ED19">
        <v>1.96035</v>
      </c>
      <c r="EE19">
        <v>0.14863899999999999</v>
      </c>
      <c r="EF19">
        <v>0</v>
      </c>
      <c r="EG19">
        <v>13.5044</v>
      </c>
      <c r="EH19">
        <v>999.9</v>
      </c>
      <c r="EI19">
        <v>50.2</v>
      </c>
      <c r="EJ19">
        <v>17.5</v>
      </c>
      <c r="EK19">
        <v>10.1038</v>
      </c>
      <c r="EL19">
        <v>63.215299999999999</v>
      </c>
      <c r="EM19">
        <v>20.8413</v>
      </c>
      <c r="EN19">
        <v>1</v>
      </c>
      <c r="EO19">
        <v>-0.79929099999999997</v>
      </c>
      <c r="EP19">
        <v>2.8667099999999999</v>
      </c>
      <c r="EQ19">
        <v>20.209199999999999</v>
      </c>
      <c r="ER19">
        <v>5.2300199999999997</v>
      </c>
      <c r="ES19">
        <v>12.004</v>
      </c>
      <c r="ET19">
        <v>4.9914500000000004</v>
      </c>
      <c r="EU19">
        <v>3.3050000000000002</v>
      </c>
      <c r="EV19">
        <v>7248</v>
      </c>
      <c r="EW19">
        <v>9999</v>
      </c>
      <c r="EX19">
        <v>525.9</v>
      </c>
      <c r="EY19">
        <v>73.3</v>
      </c>
      <c r="EZ19">
        <v>1.85209</v>
      </c>
      <c r="FA19">
        <v>1.86127</v>
      </c>
      <c r="FB19">
        <v>1.86006</v>
      </c>
      <c r="FC19">
        <v>1.85608</v>
      </c>
      <c r="FD19">
        <v>1.86049</v>
      </c>
      <c r="FE19">
        <v>1.85684</v>
      </c>
      <c r="FF19">
        <v>1.8589199999999999</v>
      </c>
      <c r="FG19">
        <v>1.86172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-3.3380000000000001</v>
      </c>
      <c r="FV19">
        <v>-0.55220000000000002</v>
      </c>
      <c r="FW19">
        <v>-1.891537378555417</v>
      </c>
      <c r="FX19">
        <v>-4.0117494158234393E-3</v>
      </c>
      <c r="FY19">
        <v>1.087516141204025E-6</v>
      </c>
      <c r="FZ19">
        <v>-8.657206703991749E-11</v>
      </c>
      <c r="GA19">
        <v>-0.55223800000000001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2.1</v>
      </c>
      <c r="GJ19">
        <v>2</v>
      </c>
      <c r="GK19">
        <v>0.99853499999999995</v>
      </c>
      <c r="GL19">
        <v>2.34131</v>
      </c>
      <c r="GM19">
        <v>1.5942400000000001</v>
      </c>
      <c r="GN19">
        <v>2.33887</v>
      </c>
      <c r="GO19">
        <v>1.40015</v>
      </c>
      <c r="GP19">
        <v>2.2753899999999998</v>
      </c>
      <c r="GQ19">
        <v>21.0778</v>
      </c>
      <c r="GR19">
        <v>13.8956</v>
      </c>
      <c r="GS19">
        <v>18</v>
      </c>
      <c r="GT19">
        <v>614.77499999999998</v>
      </c>
      <c r="GU19">
        <v>426.27300000000002</v>
      </c>
      <c r="GV19">
        <v>10.986599999999999</v>
      </c>
      <c r="GW19">
        <v>16.450900000000001</v>
      </c>
      <c r="GX19">
        <v>30</v>
      </c>
      <c r="GY19">
        <v>16.368500000000001</v>
      </c>
      <c r="GZ19">
        <v>16.330100000000002</v>
      </c>
      <c r="HA19">
        <v>20.0412</v>
      </c>
      <c r="HB19">
        <v>30</v>
      </c>
      <c r="HC19">
        <v>-30</v>
      </c>
      <c r="HD19">
        <v>11.010899999999999</v>
      </c>
      <c r="HE19">
        <v>407.904</v>
      </c>
      <c r="HF19">
        <v>0</v>
      </c>
      <c r="HG19">
        <v>105.315</v>
      </c>
      <c r="HH19">
        <v>104.57299999999999</v>
      </c>
    </row>
    <row r="20" spans="1:216" x14ac:dyDescent="0.2">
      <c r="A20">
        <v>2</v>
      </c>
      <c r="B20">
        <v>1689891798.5999999</v>
      </c>
      <c r="C20">
        <v>60.5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1689891798.5999999</v>
      </c>
      <c r="M20">
        <f t="shared" si="0"/>
        <v>1.6995944963042581E-3</v>
      </c>
      <c r="N20">
        <f t="shared" si="1"/>
        <v>1.6995944963042582</v>
      </c>
      <c r="O20">
        <f t="shared" si="2"/>
        <v>11.138145683589954</v>
      </c>
      <c r="P20">
        <f t="shared" si="3"/>
        <v>400.02600000000001</v>
      </c>
      <c r="Q20">
        <f t="shared" si="4"/>
        <v>280.76112174163762</v>
      </c>
      <c r="R20">
        <f t="shared" si="5"/>
        <v>28.026198377712195</v>
      </c>
      <c r="S20">
        <f t="shared" si="6"/>
        <v>39.931483257712202</v>
      </c>
      <c r="T20">
        <f t="shared" si="7"/>
        <v>0.1607021595446784</v>
      </c>
      <c r="U20">
        <f t="shared" si="8"/>
        <v>3.4106558548451931</v>
      </c>
      <c r="V20">
        <f t="shared" si="9"/>
        <v>0.15661104195604525</v>
      </c>
      <c r="W20">
        <f t="shared" si="10"/>
        <v>9.8240797100733038E-2</v>
      </c>
      <c r="X20">
        <f t="shared" si="11"/>
        <v>297.70359599999995</v>
      </c>
      <c r="Y20">
        <f t="shared" si="12"/>
        <v>16.483690374701236</v>
      </c>
      <c r="Z20">
        <f t="shared" si="13"/>
        <v>15.8666</v>
      </c>
      <c r="AA20">
        <f t="shared" si="14"/>
        <v>1.8092110629606935</v>
      </c>
      <c r="AB20">
        <f t="shared" si="15"/>
        <v>42.299273062372336</v>
      </c>
      <c r="AC20">
        <f t="shared" si="16"/>
        <v>0.73973854842003195</v>
      </c>
      <c r="AD20">
        <f t="shared" si="17"/>
        <v>1.748820948599404</v>
      </c>
      <c r="AE20">
        <f t="shared" si="18"/>
        <v>1.0694725145406614</v>
      </c>
      <c r="AF20">
        <f t="shared" si="19"/>
        <v>-74.952117287017785</v>
      </c>
      <c r="AG20">
        <f t="shared" si="20"/>
        <v>-97.435510048754736</v>
      </c>
      <c r="AH20">
        <f t="shared" si="21"/>
        <v>-5.488925874720044</v>
      </c>
      <c r="AI20">
        <f t="shared" si="22"/>
        <v>119.82704278950737</v>
      </c>
      <c r="AJ20">
        <v>40</v>
      </c>
      <c r="AK20">
        <v>7</v>
      </c>
      <c r="AL20">
        <f t="shared" si="23"/>
        <v>1</v>
      </c>
      <c r="AM20">
        <f t="shared" si="24"/>
        <v>0</v>
      </c>
      <c r="AN20">
        <f t="shared" si="25"/>
        <v>55011.147336855392</v>
      </c>
      <c r="AO20">
        <f t="shared" si="26"/>
        <v>1800.01</v>
      </c>
      <c r="AP20">
        <f t="shared" si="27"/>
        <v>1517.4083999999998</v>
      </c>
      <c r="AQ20">
        <f t="shared" si="28"/>
        <v>0.84299998333342585</v>
      </c>
      <c r="AR20">
        <f t="shared" si="29"/>
        <v>0.16538996783351201</v>
      </c>
      <c r="AS20">
        <v>1689891798.5999999</v>
      </c>
      <c r="AT20">
        <v>400.02600000000001</v>
      </c>
      <c r="AU20">
        <v>408.06099999999998</v>
      </c>
      <c r="AV20">
        <v>7.4105600000000003</v>
      </c>
      <c r="AW20">
        <v>6.2635800000000001</v>
      </c>
      <c r="AX20">
        <v>403.36500000000001</v>
      </c>
      <c r="AY20">
        <v>7.9627999999999997</v>
      </c>
      <c r="AZ20">
        <v>600.09400000000005</v>
      </c>
      <c r="BA20">
        <v>99.722399999999993</v>
      </c>
      <c r="BB20">
        <v>9.9819699999999997E-2</v>
      </c>
      <c r="BC20">
        <v>15.3367</v>
      </c>
      <c r="BD20">
        <v>15.8666</v>
      </c>
      <c r="BE20">
        <v>999.9</v>
      </c>
      <c r="BF20">
        <v>0</v>
      </c>
      <c r="BG20">
        <v>0</v>
      </c>
      <c r="BH20">
        <v>10028.1</v>
      </c>
      <c r="BI20">
        <v>0</v>
      </c>
      <c r="BJ20">
        <v>20.039400000000001</v>
      </c>
      <c r="BK20">
        <v>-8.0346700000000002</v>
      </c>
      <c r="BL20">
        <v>403.01299999999998</v>
      </c>
      <c r="BM20">
        <v>410.63299999999998</v>
      </c>
      <c r="BN20">
        <v>1.14697</v>
      </c>
      <c r="BO20">
        <v>408.06099999999998</v>
      </c>
      <c r="BP20">
        <v>6.2635800000000001</v>
      </c>
      <c r="BQ20">
        <v>0.73899899999999996</v>
      </c>
      <c r="BR20">
        <v>0.62461999999999995</v>
      </c>
      <c r="BS20">
        <v>2.5865800000000001</v>
      </c>
      <c r="BT20">
        <v>0.244198</v>
      </c>
      <c r="BU20">
        <v>1800.01</v>
      </c>
      <c r="BV20">
        <v>0.900003</v>
      </c>
      <c r="BW20">
        <v>9.9996699999999994E-2</v>
      </c>
      <c r="BX20">
        <v>0</v>
      </c>
      <c r="BY20">
        <v>2.6482000000000001</v>
      </c>
      <c r="BZ20">
        <v>0</v>
      </c>
      <c r="CA20">
        <v>10202</v>
      </c>
      <c r="CB20">
        <v>14600.5</v>
      </c>
      <c r="CC20">
        <v>38.125</v>
      </c>
      <c r="CD20">
        <v>37.686999999999998</v>
      </c>
      <c r="CE20">
        <v>38.436999999999998</v>
      </c>
      <c r="CF20">
        <v>35.875</v>
      </c>
      <c r="CG20">
        <v>36.686999999999998</v>
      </c>
      <c r="CH20">
        <v>1620.01</v>
      </c>
      <c r="CI20">
        <v>180</v>
      </c>
      <c r="CJ20">
        <v>0</v>
      </c>
      <c r="CK20">
        <v>1689891813.2</v>
      </c>
      <c r="CL20">
        <v>0</v>
      </c>
      <c r="CM20">
        <v>1689891615.0999999</v>
      </c>
      <c r="CN20" t="s">
        <v>353</v>
      </c>
      <c r="CO20">
        <v>1689891609.5999999</v>
      </c>
      <c r="CP20">
        <v>1689891615.0999999</v>
      </c>
      <c r="CQ20">
        <v>45</v>
      </c>
      <c r="CR20">
        <v>0.06</v>
      </c>
      <c r="CS20">
        <v>0</v>
      </c>
      <c r="CT20">
        <v>-3.3639999999999999</v>
      </c>
      <c r="CU20">
        <v>-0.55200000000000005</v>
      </c>
      <c r="CV20">
        <v>408</v>
      </c>
      <c r="CW20">
        <v>6</v>
      </c>
      <c r="CX20">
        <v>0.3</v>
      </c>
      <c r="CY20">
        <v>7.0000000000000007E-2</v>
      </c>
      <c r="CZ20">
        <v>10.142582619150179</v>
      </c>
      <c r="DA20">
        <v>3.129259717143465E-2</v>
      </c>
      <c r="DB20">
        <v>6.8158384160563426E-2</v>
      </c>
      <c r="DC20">
        <v>1</v>
      </c>
      <c r="DD20">
        <v>408.0801219512195</v>
      </c>
      <c r="DE20">
        <v>6.041811847175612E-3</v>
      </c>
      <c r="DF20">
        <v>3.4540322934039212E-2</v>
      </c>
      <c r="DG20">
        <v>-1</v>
      </c>
      <c r="DH20">
        <v>1799.921463414634</v>
      </c>
      <c r="DI20">
        <v>0.46342066335179172</v>
      </c>
      <c r="DJ20">
        <v>0.14018386838076149</v>
      </c>
      <c r="DK20">
        <v>1</v>
      </c>
      <c r="DL20">
        <v>2</v>
      </c>
      <c r="DM20">
        <v>2</v>
      </c>
      <c r="DN20" t="s">
        <v>354</v>
      </c>
      <c r="DO20">
        <v>3.2202899999999999</v>
      </c>
      <c r="DP20">
        <v>2.72377</v>
      </c>
      <c r="DQ20">
        <v>9.5617099999999997E-2</v>
      </c>
      <c r="DR20">
        <v>9.6012299999999995E-2</v>
      </c>
      <c r="DS20">
        <v>5.1243299999999999E-2</v>
      </c>
      <c r="DT20">
        <v>4.2184699999999999E-2</v>
      </c>
      <c r="DU20">
        <v>27587.9</v>
      </c>
      <c r="DV20">
        <v>31113.200000000001</v>
      </c>
      <c r="DW20">
        <v>28681.9</v>
      </c>
      <c r="DX20">
        <v>32974.1</v>
      </c>
      <c r="DY20">
        <v>37862.800000000003</v>
      </c>
      <c r="DZ20">
        <v>42677.8</v>
      </c>
      <c r="EA20">
        <v>42098.6</v>
      </c>
      <c r="EB20">
        <v>47414.8</v>
      </c>
      <c r="EC20">
        <v>2.3009300000000001</v>
      </c>
      <c r="ED20">
        <v>1.9600500000000001</v>
      </c>
      <c r="EE20">
        <v>0.14433599999999999</v>
      </c>
      <c r="EF20">
        <v>0</v>
      </c>
      <c r="EG20">
        <v>13.4574</v>
      </c>
      <c r="EH20">
        <v>999.9</v>
      </c>
      <c r="EI20">
        <v>50.2</v>
      </c>
      <c r="EJ20">
        <v>17.5</v>
      </c>
      <c r="EK20">
        <v>10.1031</v>
      </c>
      <c r="EL20">
        <v>62.795299999999997</v>
      </c>
      <c r="EM20">
        <v>20.781199999999998</v>
      </c>
      <c r="EN20">
        <v>1</v>
      </c>
      <c r="EO20">
        <v>-0.80083099999999996</v>
      </c>
      <c r="EP20">
        <v>0.25239400000000001</v>
      </c>
      <c r="EQ20">
        <v>20.237500000000001</v>
      </c>
      <c r="ER20">
        <v>5.2294200000000002</v>
      </c>
      <c r="ES20">
        <v>12.004</v>
      </c>
      <c r="ET20">
        <v>4.9910500000000004</v>
      </c>
      <c r="EU20">
        <v>3.3050000000000002</v>
      </c>
      <c r="EV20">
        <v>7249.4</v>
      </c>
      <c r="EW20">
        <v>9999</v>
      </c>
      <c r="EX20">
        <v>525.9</v>
      </c>
      <c r="EY20">
        <v>73.400000000000006</v>
      </c>
      <c r="EZ20">
        <v>1.85209</v>
      </c>
      <c r="FA20">
        <v>1.86127</v>
      </c>
      <c r="FB20">
        <v>1.8600699999999999</v>
      </c>
      <c r="FC20">
        <v>1.85608</v>
      </c>
      <c r="FD20">
        <v>1.8605</v>
      </c>
      <c r="FE20">
        <v>1.85684</v>
      </c>
      <c r="FF20">
        <v>1.85897</v>
      </c>
      <c r="FG20">
        <v>1.86172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-3.339</v>
      </c>
      <c r="FV20">
        <v>-0.55220000000000002</v>
      </c>
      <c r="FW20">
        <v>-1.891537378555417</v>
      </c>
      <c r="FX20">
        <v>-4.0117494158234393E-3</v>
      </c>
      <c r="FY20">
        <v>1.087516141204025E-6</v>
      </c>
      <c r="FZ20">
        <v>-8.657206703991749E-11</v>
      </c>
      <c r="GA20">
        <v>-0.55223800000000001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3.1</v>
      </c>
      <c r="GJ20">
        <v>3.1</v>
      </c>
      <c r="GK20">
        <v>0.99853499999999995</v>
      </c>
      <c r="GL20">
        <v>2.34375</v>
      </c>
      <c r="GM20">
        <v>1.5942400000000001</v>
      </c>
      <c r="GN20">
        <v>2.34009</v>
      </c>
      <c r="GO20">
        <v>1.40015</v>
      </c>
      <c r="GP20">
        <v>2.2924799999999999</v>
      </c>
      <c r="GQ20">
        <v>21.057700000000001</v>
      </c>
      <c r="GR20">
        <v>13.9131</v>
      </c>
      <c r="GS20">
        <v>18</v>
      </c>
      <c r="GT20">
        <v>615.08299999999997</v>
      </c>
      <c r="GU20">
        <v>426.392</v>
      </c>
      <c r="GV20">
        <v>13.190300000000001</v>
      </c>
      <c r="GW20">
        <v>16.487100000000002</v>
      </c>
      <c r="GX20">
        <v>30.000299999999999</v>
      </c>
      <c r="GY20">
        <v>16.400200000000002</v>
      </c>
      <c r="GZ20">
        <v>16.3597</v>
      </c>
      <c r="HA20">
        <v>20.041499999999999</v>
      </c>
      <c r="HB20">
        <v>30</v>
      </c>
      <c r="HC20">
        <v>-30</v>
      </c>
      <c r="HD20">
        <v>13.2561</v>
      </c>
      <c r="HE20">
        <v>408.11399999999998</v>
      </c>
      <c r="HF20">
        <v>0</v>
      </c>
      <c r="HG20">
        <v>105.30800000000001</v>
      </c>
      <c r="HH20">
        <v>104.569</v>
      </c>
    </row>
    <row r="21" spans="1:216" x14ac:dyDescent="0.2">
      <c r="A21">
        <v>3</v>
      </c>
      <c r="B21">
        <v>1689891859.0999999</v>
      </c>
      <c r="C21">
        <v>121</v>
      </c>
      <c r="D21" t="s">
        <v>360</v>
      </c>
      <c r="E21" t="s">
        <v>361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1689891859.0999999</v>
      </c>
      <c r="M21">
        <f t="shared" si="0"/>
        <v>1.724726103480951E-3</v>
      </c>
      <c r="N21">
        <f t="shared" si="1"/>
        <v>1.7247261034809511</v>
      </c>
      <c r="O21">
        <f t="shared" si="2"/>
        <v>11.175390673903594</v>
      </c>
      <c r="P21">
        <f t="shared" si="3"/>
        <v>400.029</v>
      </c>
      <c r="Q21">
        <f t="shared" si="4"/>
        <v>279.67146249638142</v>
      </c>
      <c r="R21">
        <f t="shared" si="5"/>
        <v>27.918254643907449</v>
      </c>
      <c r="S21">
        <f t="shared" si="6"/>
        <v>39.932967730277994</v>
      </c>
      <c r="T21">
        <f t="shared" si="7"/>
        <v>0.15985083273056835</v>
      </c>
      <c r="U21">
        <f t="shared" si="8"/>
        <v>3.3946631338287845</v>
      </c>
      <c r="V21">
        <f t="shared" si="9"/>
        <v>0.15578380775886488</v>
      </c>
      <c r="W21">
        <f t="shared" si="10"/>
        <v>9.7721667316912106E-2</v>
      </c>
      <c r="X21">
        <f t="shared" si="11"/>
        <v>248.09936399999998</v>
      </c>
      <c r="Y21">
        <f t="shared" si="12"/>
        <v>16.626813840455132</v>
      </c>
      <c r="Z21">
        <f t="shared" si="13"/>
        <v>16.0566</v>
      </c>
      <c r="AA21">
        <f t="shared" si="14"/>
        <v>1.8313062174907691</v>
      </c>
      <c r="AB21">
        <f t="shared" si="15"/>
        <v>41.261245277140816</v>
      </c>
      <c r="AC21">
        <f t="shared" si="16"/>
        <v>0.74034946929571988</v>
      </c>
      <c r="AD21">
        <f t="shared" si="17"/>
        <v>1.7942974438192287</v>
      </c>
      <c r="AE21">
        <f t="shared" si="18"/>
        <v>1.0909567481950493</v>
      </c>
      <c r="AF21">
        <f t="shared" si="19"/>
        <v>-76.060421163509943</v>
      </c>
      <c r="AG21">
        <f t="shared" si="20"/>
        <v>-58.454377391390175</v>
      </c>
      <c r="AH21">
        <f t="shared" si="21"/>
        <v>-3.3186415072692972</v>
      </c>
      <c r="AI21">
        <f t="shared" si="22"/>
        <v>110.26592393783056</v>
      </c>
      <c r="AJ21">
        <v>39</v>
      </c>
      <c r="AK21">
        <v>6</v>
      </c>
      <c r="AL21">
        <f t="shared" si="23"/>
        <v>1</v>
      </c>
      <c r="AM21">
        <f t="shared" si="24"/>
        <v>0</v>
      </c>
      <c r="AN21">
        <f t="shared" si="25"/>
        <v>54558.512486612541</v>
      </c>
      <c r="AO21">
        <f t="shared" si="26"/>
        <v>1500.09</v>
      </c>
      <c r="AP21">
        <f t="shared" si="27"/>
        <v>1264.5755999999999</v>
      </c>
      <c r="AQ21">
        <f t="shared" si="28"/>
        <v>0.84299982001079932</v>
      </c>
      <c r="AR21">
        <f t="shared" si="29"/>
        <v>0.16538965262084274</v>
      </c>
      <c r="AS21">
        <v>1689891859.0999999</v>
      </c>
      <c r="AT21">
        <v>400.029</v>
      </c>
      <c r="AU21">
        <v>408.096</v>
      </c>
      <c r="AV21">
        <v>7.4164599999999998</v>
      </c>
      <c r="AW21">
        <v>6.2525500000000003</v>
      </c>
      <c r="AX21">
        <v>403.36700000000002</v>
      </c>
      <c r="AY21">
        <v>7.9686899999999996</v>
      </c>
      <c r="AZ21">
        <v>600.10599999999999</v>
      </c>
      <c r="BA21">
        <v>99.724800000000002</v>
      </c>
      <c r="BB21">
        <v>0.100382</v>
      </c>
      <c r="BC21">
        <v>15.7372</v>
      </c>
      <c r="BD21">
        <v>16.0566</v>
      </c>
      <c r="BE21">
        <v>999.9</v>
      </c>
      <c r="BF21">
        <v>0</v>
      </c>
      <c r="BG21">
        <v>0</v>
      </c>
      <c r="BH21">
        <v>9956.25</v>
      </c>
      <c r="BI21">
        <v>0</v>
      </c>
      <c r="BJ21">
        <v>20.417100000000001</v>
      </c>
      <c r="BK21">
        <v>-8.0675000000000008</v>
      </c>
      <c r="BL21">
        <v>403.01799999999997</v>
      </c>
      <c r="BM21">
        <v>410.66399999999999</v>
      </c>
      <c r="BN21">
        <v>1.1638999999999999</v>
      </c>
      <c r="BO21">
        <v>408.096</v>
      </c>
      <c r="BP21">
        <v>6.2525500000000003</v>
      </c>
      <c r="BQ21">
        <v>0.73960400000000004</v>
      </c>
      <c r="BR21">
        <v>0.62353499999999995</v>
      </c>
      <c r="BS21">
        <v>2.5981000000000001</v>
      </c>
      <c r="BT21">
        <v>0.22020999999999999</v>
      </c>
      <c r="BU21">
        <v>1500.09</v>
      </c>
      <c r="BV21">
        <v>0.90000400000000003</v>
      </c>
      <c r="BW21">
        <v>9.9995799999999996E-2</v>
      </c>
      <c r="BX21">
        <v>0</v>
      </c>
      <c r="BY21">
        <v>2.5686</v>
      </c>
      <c r="BZ21">
        <v>0</v>
      </c>
      <c r="CA21">
        <v>8478.92</v>
      </c>
      <c r="CB21">
        <v>12167.7</v>
      </c>
      <c r="CC21">
        <v>38.625</v>
      </c>
      <c r="CD21">
        <v>38.5</v>
      </c>
      <c r="CE21">
        <v>38.936999999999998</v>
      </c>
      <c r="CF21">
        <v>37</v>
      </c>
      <c r="CG21">
        <v>37.25</v>
      </c>
      <c r="CH21">
        <v>1350.09</v>
      </c>
      <c r="CI21">
        <v>150</v>
      </c>
      <c r="CJ21">
        <v>0</v>
      </c>
      <c r="CK21">
        <v>1689891873.2</v>
      </c>
      <c r="CL21">
        <v>0</v>
      </c>
      <c r="CM21">
        <v>1689891615.0999999</v>
      </c>
      <c r="CN21" t="s">
        <v>353</v>
      </c>
      <c r="CO21">
        <v>1689891609.5999999</v>
      </c>
      <c r="CP21">
        <v>1689891615.0999999</v>
      </c>
      <c r="CQ21">
        <v>45</v>
      </c>
      <c r="CR21">
        <v>0.06</v>
      </c>
      <c r="CS21">
        <v>0</v>
      </c>
      <c r="CT21">
        <v>-3.3639999999999999</v>
      </c>
      <c r="CU21">
        <v>-0.55200000000000005</v>
      </c>
      <c r="CV21">
        <v>408</v>
      </c>
      <c r="CW21">
        <v>6</v>
      </c>
      <c r="CX21">
        <v>0.3</v>
      </c>
      <c r="CY21">
        <v>7.0000000000000007E-2</v>
      </c>
      <c r="CZ21">
        <v>10.159601748219689</v>
      </c>
      <c r="DA21">
        <v>0.33551262773787949</v>
      </c>
      <c r="DB21">
        <v>6.326613172526506E-2</v>
      </c>
      <c r="DC21">
        <v>1</v>
      </c>
      <c r="DD21">
        <v>408.07537500000001</v>
      </c>
      <c r="DE21">
        <v>0.1368067542201353</v>
      </c>
      <c r="DF21">
        <v>3.284180833936879E-2</v>
      </c>
      <c r="DG21">
        <v>-1</v>
      </c>
      <c r="DH21">
        <v>1500.00575</v>
      </c>
      <c r="DI21">
        <v>9.3564598632585552E-2</v>
      </c>
      <c r="DJ21">
        <v>0.13867024734962541</v>
      </c>
      <c r="DK21">
        <v>1</v>
      </c>
      <c r="DL21">
        <v>2</v>
      </c>
      <c r="DM21">
        <v>2</v>
      </c>
      <c r="DN21" t="s">
        <v>354</v>
      </c>
      <c r="DO21">
        <v>3.2202999999999999</v>
      </c>
      <c r="DP21">
        <v>2.7237100000000001</v>
      </c>
      <c r="DQ21">
        <v>9.5615400000000003E-2</v>
      </c>
      <c r="DR21">
        <v>9.6016699999999996E-2</v>
      </c>
      <c r="DS21">
        <v>5.1272100000000001E-2</v>
      </c>
      <c r="DT21">
        <v>4.2124000000000002E-2</v>
      </c>
      <c r="DU21">
        <v>27587</v>
      </c>
      <c r="DV21">
        <v>31113.5</v>
      </c>
      <c r="DW21">
        <v>28680.9</v>
      </c>
      <c r="DX21">
        <v>32974.6</v>
      </c>
      <c r="DY21">
        <v>37860.300000000003</v>
      </c>
      <c r="DZ21">
        <v>42680.800000000003</v>
      </c>
      <c r="EA21">
        <v>42097.2</v>
      </c>
      <c r="EB21">
        <v>47415.1</v>
      </c>
      <c r="EC21">
        <v>2.3010199999999998</v>
      </c>
      <c r="ED21">
        <v>1.9598500000000001</v>
      </c>
      <c r="EE21">
        <v>0.14923500000000001</v>
      </c>
      <c r="EF21">
        <v>0</v>
      </c>
      <c r="EG21">
        <v>13.5663</v>
      </c>
      <c r="EH21">
        <v>999.9</v>
      </c>
      <c r="EI21">
        <v>50.2</v>
      </c>
      <c r="EJ21">
        <v>17.5</v>
      </c>
      <c r="EK21">
        <v>10.103899999999999</v>
      </c>
      <c r="EL21">
        <v>63.505299999999998</v>
      </c>
      <c r="EM21">
        <v>20.564900000000002</v>
      </c>
      <c r="EN21">
        <v>1</v>
      </c>
      <c r="EO21">
        <v>-0.79783000000000004</v>
      </c>
      <c r="EP21">
        <v>3.3012999999999999</v>
      </c>
      <c r="EQ21">
        <v>20.163599999999999</v>
      </c>
      <c r="ER21">
        <v>5.2319699999999996</v>
      </c>
      <c r="ES21">
        <v>12.0046</v>
      </c>
      <c r="ET21">
        <v>4.9913999999999996</v>
      </c>
      <c r="EU21">
        <v>3.3050000000000002</v>
      </c>
      <c r="EV21">
        <v>7250.6</v>
      </c>
      <c r="EW21">
        <v>9999</v>
      </c>
      <c r="EX21">
        <v>525.9</v>
      </c>
      <c r="EY21">
        <v>73.400000000000006</v>
      </c>
      <c r="EZ21">
        <v>1.85198</v>
      </c>
      <c r="FA21">
        <v>1.8612500000000001</v>
      </c>
      <c r="FB21">
        <v>1.86005</v>
      </c>
      <c r="FC21">
        <v>1.85605</v>
      </c>
      <c r="FD21">
        <v>1.8604700000000001</v>
      </c>
      <c r="FE21">
        <v>1.85683</v>
      </c>
      <c r="FF21">
        <v>1.8588899999999999</v>
      </c>
      <c r="FG21">
        <v>1.86172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-3.3380000000000001</v>
      </c>
      <c r="FV21">
        <v>-0.55220000000000002</v>
      </c>
      <c r="FW21">
        <v>-1.891537378555417</v>
      </c>
      <c r="FX21">
        <v>-4.0117494158234393E-3</v>
      </c>
      <c r="FY21">
        <v>1.087516141204025E-6</v>
      </c>
      <c r="FZ21">
        <v>-8.657206703991749E-11</v>
      </c>
      <c r="GA21">
        <v>-0.55223800000000001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4.2</v>
      </c>
      <c r="GJ21">
        <v>4.0999999999999996</v>
      </c>
      <c r="GK21">
        <v>0.99853499999999995</v>
      </c>
      <c r="GL21">
        <v>2.34009</v>
      </c>
      <c r="GM21">
        <v>1.5942400000000001</v>
      </c>
      <c r="GN21">
        <v>2.34009</v>
      </c>
      <c r="GO21">
        <v>1.40015</v>
      </c>
      <c r="GP21">
        <v>2.32666</v>
      </c>
      <c r="GQ21">
        <v>21.057700000000001</v>
      </c>
      <c r="GR21">
        <v>13.7906</v>
      </c>
      <c r="GS21">
        <v>18</v>
      </c>
      <c r="GT21">
        <v>615.40099999999995</v>
      </c>
      <c r="GU21">
        <v>426.43099999999998</v>
      </c>
      <c r="GV21">
        <v>14.3604</v>
      </c>
      <c r="GW21">
        <v>16.498999999999999</v>
      </c>
      <c r="GX21">
        <v>30.002199999999998</v>
      </c>
      <c r="GY21">
        <v>16.417899999999999</v>
      </c>
      <c r="GZ21">
        <v>16.375399999999999</v>
      </c>
      <c r="HA21">
        <v>20.043800000000001</v>
      </c>
      <c r="HB21">
        <v>30</v>
      </c>
      <c r="HC21">
        <v>-30</v>
      </c>
      <c r="HD21">
        <v>13.0496</v>
      </c>
      <c r="HE21">
        <v>408.13499999999999</v>
      </c>
      <c r="HF21">
        <v>0</v>
      </c>
      <c r="HG21">
        <v>105.304</v>
      </c>
      <c r="HH21">
        <v>104.57</v>
      </c>
    </row>
    <row r="22" spans="1:216" x14ac:dyDescent="0.2">
      <c r="A22">
        <v>4</v>
      </c>
      <c r="B22">
        <v>1689891919.5999999</v>
      </c>
      <c r="C22">
        <v>181.5</v>
      </c>
      <c r="D22" t="s">
        <v>362</v>
      </c>
      <c r="E22" t="s">
        <v>363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1689891919.5999999</v>
      </c>
      <c r="M22">
        <f t="shared" si="0"/>
        <v>1.6872678479348596E-3</v>
      </c>
      <c r="N22">
        <f t="shared" si="1"/>
        <v>1.6872678479348595</v>
      </c>
      <c r="O22">
        <f t="shared" si="2"/>
        <v>11.123602608375203</v>
      </c>
      <c r="P22">
        <f t="shared" si="3"/>
        <v>400</v>
      </c>
      <c r="Q22">
        <f t="shared" si="4"/>
        <v>279.88510406776703</v>
      </c>
      <c r="R22">
        <f t="shared" si="5"/>
        <v>27.938764999816712</v>
      </c>
      <c r="S22">
        <f t="shared" si="6"/>
        <v>39.928905960000002</v>
      </c>
      <c r="T22">
        <f t="shared" si="7"/>
        <v>0.15927624594549702</v>
      </c>
      <c r="U22">
        <f t="shared" si="8"/>
        <v>3.4029898466411872</v>
      </c>
      <c r="V22">
        <f t="shared" si="9"/>
        <v>0.1552476205389712</v>
      </c>
      <c r="W22">
        <f t="shared" si="10"/>
        <v>9.7383231744764348E-2</v>
      </c>
      <c r="X22">
        <f t="shared" si="11"/>
        <v>206.73372900000001</v>
      </c>
      <c r="Y22">
        <f t="shared" si="12"/>
        <v>16.428965911990083</v>
      </c>
      <c r="Z22">
        <f t="shared" si="13"/>
        <v>15.8515</v>
      </c>
      <c r="AA22">
        <f t="shared" si="14"/>
        <v>1.8074651647642934</v>
      </c>
      <c r="AB22">
        <f t="shared" si="15"/>
        <v>41.017062381251591</v>
      </c>
      <c r="AC22">
        <f t="shared" si="16"/>
        <v>0.73639683394849198</v>
      </c>
      <c r="AD22">
        <f t="shared" si="17"/>
        <v>1.7953426969092019</v>
      </c>
      <c r="AE22">
        <f t="shared" si="18"/>
        <v>1.0710683308158013</v>
      </c>
      <c r="AF22">
        <f t="shared" si="19"/>
        <v>-74.408512093927314</v>
      </c>
      <c r="AG22">
        <f t="shared" si="20"/>
        <v>-19.300201201994984</v>
      </c>
      <c r="AH22">
        <f t="shared" si="21"/>
        <v>-1.0919405888358864</v>
      </c>
      <c r="AI22">
        <f t="shared" si="22"/>
        <v>111.93307511524182</v>
      </c>
      <c r="AJ22">
        <v>39</v>
      </c>
      <c r="AK22">
        <v>7</v>
      </c>
      <c r="AL22">
        <f t="shared" si="23"/>
        <v>1</v>
      </c>
      <c r="AM22">
        <f t="shared" si="24"/>
        <v>0</v>
      </c>
      <c r="AN22">
        <f t="shared" si="25"/>
        <v>54752.617623846985</v>
      </c>
      <c r="AO22">
        <f t="shared" si="26"/>
        <v>1249.98</v>
      </c>
      <c r="AP22">
        <f t="shared" si="27"/>
        <v>1053.7329</v>
      </c>
      <c r="AQ22">
        <f t="shared" si="28"/>
        <v>0.84299980799692797</v>
      </c>
      <c r="AR22">
        <f t="shared" si="29"/>
        <v>0.16538962943407096</v>
      </c>
      <c r="AS22">
        <v>1689891919.5999999</v>
      </c>
      <c r="AT22">
        <v>400</v>
      </c>
      <c r="AU22">
        <v>408.02300000000002</v>
      </c>
      <c r="AV22">
        <v>7.3770800000000003</v>
      </c>
      <c r="AW22">
        <v>6.2382</v>
      </c>
      <c r="AX22">
        <v>403.339</v>
      </c>
      <c r="AY22">
        <v>7.9293100000000001</v>
      </c>
      <c r="AZ22">
        <v>599.99900000000002</v>
      </c>
      <c r="BA22">
        <v>99.722300000000004</v>
      </c>
      <c r="BB22">
        <v>9.9964899999999995E-2</v>
      </c>
      <c r="BC22">
        <v>15.7463</v>
      </c>
      <c r="BD22">
        <v>15.8515</v>
      </c>
      <c r="BE22">
        <v>999.9</v>
      </c>
      <c r="BF22">
        <v>0</v>
      </c>
      <c r="BG22">
        <v>0</v>
      </c>
      <c r="BH22">
        <v>9993.75</v>
      </c>
      <c r="BI22">
        <v>0</v>
      </c>
      <c r="BJ22">
        <v>20.499600000000001</v>
      </c>
      <c r="BK22">
        <v>-8.0231300000000001</v>
      </c>
      <c r="BL22">
        <v>402.97300000000001</v>
      </c>
      <c r="BM22">
        <v>410.58499999999998</v>
      </c>
      <c r="BN22">
        <v>1.1388799999999999</v>
      </c>
      <c r="BO22">
        <v>408.02300000000002</v>
      </c>
      <c r="BP22">
        <v>6.2382</v>
      </c>
      <c r="BQ22">
        <v>0.73565899999999995</v>
      </c>
      <c r="BR22">
        <v>0.62208799999999997</v>
      </c>
      <c r="BS22">
        <v>2.5228899999999999</v>
      </c>
      <c r="BT22">
        <v>0.188167</v>
      </c>
      <c r="BU22">
        <v>1249.98</v>
      </c>
      <c r="BV22">
        <v>0.90000899999999995</v>
      </c>
      <c r="BW22">
        <v>9.9990800000000005E-2</v>
      </c>
      <c r="BX22">
        <v>0</v>
      </c>
      <c r="BY22">
        <v>2.9994000000000001</v>
      </c>
      <c r="BZ22">
        <v>0</v>
      </c>
      <c r="CA22">
        <v>7108.54</v>
      </c>
      <c r="CB22">
        <v>10139</v>
      </c>
      <c r="CC22">
        <v>38.875</v>
      </c>
      <c r="CD22">
        <v>39.061999999999998</v>
      </c>
      <c r="CE22">
        <v>39.311999999999998</v>
      </c>
      <c r="CF22">
        <v>37.936999999999998</v>
      </c>
      <c r="CG22">
        <v>37.625</v>
      </c>
      <c r="CH22">
        <v>1124.99</v>
      </c>
      <c r="CI22">
        <v>124.99</v>
      </c>
      <c r="CJ22">
        <v>0</v>
      </c>
      <c r="CK22">
        <v>1689891933.8</v>
      </c>
      <c r="CL22">
        <v>0</v>
      </c>
      <c r="CM22">
        <v>1689891615.0999999</v>
      </c>
      <c r="CN22" t="s">
        <v>353</v>
      </c>
      <c r="CO22">
        <v>1689891609.5999999</v>
      </c>
      <c r="CP22">
        <v>1689891615.0999999</v>
      </c>
      <c r="CQ22">
        <v>45</v>
      </c>
      <c r="CR22">
        <v>0.06</v>
      </c>
      <c r="CS22">
        <v>0</v>
      </c>
      <c r="CT22">
        <v>-3.3639999999999999</v>
      </c>
      <c r="CU22">
        <v>-0.55200000000000005</v>
      </c>
      <c r="CV22">
        <v>408</v>
      </c>
      <c r="CW22">
        <v>6</v>
      </c>
      <c r="CX22">
        <v>0.3</v>
      </c>
      <c r="CY22">
        <v>7.0000000000000007E-2</v>
      </c>
      <c r="CZ22">
        <v>10.135154403044361</v>
      </c>
      <c r="DA22">
        <v>1.215246606086872E-2</v>
      </c>
      <c r="DB22">
        <v>5.9597836716528733E-2</v>
      </c>
      <c r="DC22">
        <v>1</v>
      </c>
      <c r="DD22">
        <v>408.06202439024389</v>
      </c>
      <c r="DE22">
        <v>2.5024390242864149E-2</v>
      </c>
      <c r="DF22">
        <v>2.6044509561265292E-2</v>
      </c>
      <c r="DG22">
        <v>-1</v>
      </c>
      <c r="DH22">
        <v>1249.999512195122</v>
      </c>
      <c r="DI22">
        <v>-5.3287981375948902E-2</v>
      </c>
      <c r="DJ22">
        <v>8.6248399617863139E-2</v>
      </c>
      <c r="DK22">
        <v>1</v>
      </c>
      <c r="DL22">
        <v>2</v>
      </c>
      <c r="DM22">
        <v>2</v>
      </c>
      <c r="DN22" t="s">
        <v>354</v>
      </c>
      <c r="DO22">
        <v>3.2200700000000002</v>
      </c>
      <c r="DP22">
        <v>2.7235999999999998</v>
      </c>
      <c r="DQ22">
        <v>9.5607200000000003E-2</v>
      </c>
      <c r="DR22">
        <v>9.6000600000000005E-2</v>
      </c>
      <c r="DS22">
        <v>5.1069700000000003E-2</v>
      </c>
      <c r="DT22">
        <v>4.2044699999999997E-2</v>
      </c>
      <c r="DU22">
        <v>27588.6</v>
      </c>
      <c r="DV22">
        <v>31115</v>
      </c>
      <c r="DW22">
        <v>28682.400000000001</v>
      </c>
      <c r="DX22">
        <v>32975.599999999999</v>
      </c>
      <c r="DY22">
        <v>37870.6</v>
      </c>
      <c r="DZ22">
        <v>42685.9</v>
      </c>
      <c r="EA22">
        <v>42099.5</v>
      </c>
      <c r="EB22">
        <v>47416.800000000003</v>
      </c>
      <c r="EC22">
        <v>2.30125</v>
      </c>
      <c r="ED22">
        <v>1.96038</v>
      </c>
      <c r="EE22">
        <v>0.13489300000000001</v>
      </c>
      <c r="EF22">
        <v>0</v>
      </c>
      <c r="EG22">
        <v>13.600199999999999</v>
      </c>
      <c r="EH22">
        <v>999.9</v>
      </c>
      <c r="EI22">
        <v>50.1</v>
      </c>
      <c r="EJ22">
        <v>17.5</v>
      </c>
      <c r="EK22">
        <v>10.082700000000001</v>
      </c>
      <c r="EL22">
        <v>62.455300000000001</v>
      </c>
      <c r="EM22">
        <v>20.821300000000001</v>
      </c>
      <c r="EN22">
        <v>1</v>
      </c>
      <c r="EO22">
        <v>-0.80179599999999995</v>
      </c>
      <c r="EP22">
        <v>-0.33777800000000002</v>
      </c>
      <c r="EQ22">
        <v>20.241599999999998</v>
      </c>
      <c r="ER22">
        <v>5.22912</v>
      </c>
      <c r="ES22">
        <v>12.004</v>
      </c>
      <c r="ET22">
        <v>4.9909999999999997</v>
      </c>
      <c r="EU22">
        <v>3.3050000000000002</v>
      </c>
      <c r="EV22">
        <v>7252</v>
      </c>
      <c r="EW22">
        <v>9999</v>
      </c>
      <c r="EX22">
        <v>525.9</v>
      </c>
      <c r="EY22">
        <v>73.400000000000006</v>
      </c>
      <c r="EZ22">
        <v>1.8520799999999999</v>
      </c>
      <c r="FA22">
        <v>1.86127</v>
      </c>
      <c r="FB22">
        <v>1.86006</v>
      </c>
      <c r="FC22">
        <v>1.85608</v>
      </c>
      <c r="FD22">
        <v>1.8605</v>
      </c>
      <c r="FE22">
        <v>1.85684</v>
      </c>
      <c r="FF22">
        <v>1.8589599999999999</v>
      </c>
      <c r="FG22">
        <v>1.86172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-3.339</v>
      </c>
      <c r="FV22">
        <v>-0.55220000000000002</v>
      </c>
      <c r="FW22">
        <v>-1.891537378555417</v>
      </c>
      <c r="FX22">
        <v>-4.0117494158234393E-3</v>
      </c>
      <c r="FY22">
        <v>1.087516141204025E-6</v>
      </c>
      <c r="FZ22">
        <v>-8.657206703991749E-11</v>
      </c>
      <c r="GA22">
        <v>-0.55223800000000001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5.2</v>
      </c>
      <c r="GJ22">
        <v>5.0999999999999996</v>
      </c>
      <c r="GK22">
        <v>0.99853499999999995</v>
      </c>
      <c r="GL22">
        <v>2.34253</v>
      </c>
      <c r="GM22">
        <v>1.5942400000000001</v>
      </c>
      <c r="GN22">
        <v>2.34009</v>
      </c>
      <c r="GO22">
        <v>1.40015</v>
      </c>
      <c r="GP22">
        <v>2.2583000000000002</v>
      </c>
      <c r="GQ22">
        <v>21.057700000000001</v>
      </c>
      <c r="GR22">
        <v>13.921900000000001</v>
      </c>
      <c r="GS22">
        <v>18</v>
      </c>
      <c r="GT22">
        <v>615.58500000000004</v>
      </c>
      <c r="GU22">
        <v>426.77300000000002</v>
      </c>
      <c r="GV22">
        <v>14.113099999999999</v>
      </c>
      <c r="GW22">
        <v>16.492999999999999</v>
      </c>
      <c r="GX22">
        <v>29.9999</v>
      </c>
      <c r="GY22">
        <v>16.4194</v>
      </c>
      <c r="GZ22">
        <v>16.378299999999999</v>
      </c>
      <c r="HA22">
        <v>20.041499999999999</v>
      </c>
      <c r="HB22">
        <v>30</v>
      </c>
      <c r="HC22">
        <v>-30</v>
      </c>
      <c r="HD22">
        <v>14.1774</v>
      </c>
      <c r="HE22">
        <v>408.07600000000002</v>
      </c>
      <c r="HF22">
        <v>0</v>
      </c>
      <c r="HG22">
        <v>105.31</v>
      </c>
      <c r="HH22">
        <v>104.574</v>
      </c>
    </row>
    <row r="23" spans="1:216" x14ac:dyDescent="0.2">
      <c r="A23">
        <v>5</v>
      </c>
      <c r="B23">
        <v>1689891980.0999999</v>
      </c>
      <c r="C23">
        <v>242</v>
      </c>
      <c r="D23" t="s">
        <v>364</v>
      </c>
      <c r="E23" t="s">
        <v>365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1689891980.0999999</v>
      </c>
      <c r="M23">
        <f t="shared" si="0"/>
        <v>1.7134673453909259E-3</v>
      </c>
      <c r="N23">
        <f t="shared" si="1"/>
        <v>1.7134673453909259</v>
      </c>
      <c r="O23">
        <f t="shared" si="2"/>
        <v>11.046067547833829</v>
      </c>
      <c r="P23">
        <f t="shared" si="3"/>
        <v>399.99700000000001</v>
      </c>
      <c r="Q23">
        <f t="shared" si="4"/>
        <v>279.36402695947146</v>
      </c>
      <c r="R23">
        <f t="shared" si="5"/>
        <v>27.887108913390147</v>
      </c>
      <c r="S23">
        <f t="shared" si="6"/>
        <v>39.929120529350001</v>
      </c>
      <c r="T23">
        <f t="shared" si="7"/>
        <v>0.15762031626877046</v>
      </c>
      <c r="U23">
        <f t="shared" si="8"/>
        <v>3.4027375506970134</v>
      </c>
      <c r="V23">
        <f t="shared" si="9"/>
        <v>0.15367362084458228</v>
      </c>
      <c r="W23">
        <f t="shared" si="10"/>
        <v>9.6392376996630391E-2</v>
      </c>
      <c r="X23">
        <f t="shared" si="11"/>
        <v>165.38755239069482</v>
      </c>
      <c r="Y23">
        <f t="shared" si="12"/>
        <v>16.615927939523417</v>
      </c>
      <c r="Z23">
        <f t="shared" si="13"/>
        <v>16.086500000000001</v>
      </c>
      <c r="AA23">
        <f t="shared" si="14"/>
        <v>1.8348047882933984</v>
      </c>
      <c r="AB23">
        <f t="shared" si="15"/>
        <v>39.949900408797795</v>
      </c>
      <c r="AC23">
        <f t="shared" si="16"/>
        <v>0.73610085417099991</v>
      </c>
      <c r="AD23">
        <f t="shared" si="17"/>
        <v>1.8425599229000713</v>
      </c>
      <c r="AE23">
        <f t="shared" si="18"/>
        <v>1.0987039341223985</v>
      </c>
      <c r="AF23">
        <f t="shared" si="19"/>
        <v>-75.563909931739829</v>
      </c>
      <c r="AG23">
        <f t="shared" si="20"/>
        <v>12.125938369672792</v>
      </c>
      <c r="AH23">
        <f t="shared" si="21"/>
        <v>0.68838356661055278</v>
      </c>
      <c r="AI23">
        <f t="shared" si="22"/>
        <v>102.63796439523834</v>
      </c>
      <c r="AJ23">
        <v>40</v>
      </c>
      <c r="AK23">
        <v>7</v>
      </c>
      <c r="AL23">
        <f t="shared" si="23"/>
        <v>1</v>
      </c>
      <c r="AM23">
        <f t="shared" si="24"/>
        <v>0</v>
      </c>
      <c r="AN23">
        <f t="shared" si="25"/>
        <v>54669.779999072089</v>
      </c>
      <c r="AO23">
        <f t="shared" si="26"/>
        <v>999.98099999999999</v>
      </c>
      <c r="AP23">
        <f t="shared" si="27"/>
        <v>842.98434300036001</v>
      </c>
      <c r="AQ23">
        <f t="shared" si="28"/>
        <v>0.84300036000720013</v>
      </c>
      <c r="AR23">
        <f t="shared" si="29"/>
        <v>0.16539069481389629</v>
      </c>
      <c r="AS23">
        <v>1689891980.0999999</v>
      </c>
      <c r="AT23">
        <v>399.99700000000001</v>
      </c>
      <c r="AU23">
        <v>407.97399999999999</v>
      </c>
      <c r="AV23">
        <v>7.3740199999999998</v>
      </c>
      <c r="AW23">
        <v>6.2175099999999999</v>
      </c>
      <c r="AX23">
        <v>403.33600000000001</v>
      </c>
      <c r="AY23">
        <v>7.9262600000000001</v>
      </c>
      <c r="AZ23">
        <v>600.029</v>
      </c>
      <c r="BA23">
        <v>99.723500000000001</v>
      </c>
      <c r="BB23">
        <v>0.10005</v>
      </c>
      <c r="BC23">
        <v>16.1526</v>
      </c>
      <c r="BD23">
        <v>16.086500000000001</v>
      </c>
      <c r="BE23">
        <v>999.9</v>
      </c>
      <c r="BF23">
        <v>0</v>
      </c>
      <c r="BG23">
        <v>0</v>
      </c>
      <c r="BH23">
        <v>9992.5</v>
      </c>
      <c r="BI23">
        <v>0</v>
      </c>
      <c r="BJ23">
        <v>21.241499999999998</v>
      </c>
      <c r="BK23">
        <v>-7.9767200000000003</v>
      </c>
      <c r="BL23">
        <v>402.96899999999999</v>
      </c>
      <c r="BM23">
        <v>410.52699999999999</v>
      </c>
      <c r="BN23">
        <v>1.1565099999999999</v>
      </c>
      <c r="BO23">
        <v>407.97399999999999</v>
      </c>
      <c r="BP23">
        <v>6.2175099999999999</v>
      </c>
      <c r="BQ23">
        <v>0.73536299999999999</v>
      </c>
      <c r="BR23">
        <v>0.62003200000000003</v>
      </c>
      <c r="BS23">
        <v>2.5172300000000001</v>
      </c>
      <c r="BT23">
        <v>0.14253099999999999</v>
      </c>
      <c r="BU23">
        <v>999.98099999999999</v>
      </c>
      <c r="BV23">
        <v>0.89998800000000001</v>
      </c>
      <c r="BW23">
        <v>0.100012</v>
      </c>
      <c r="BX23">
        <v>0</v>
      </c>
      <c r="BY23">
        <v>2.669</v>
      </c>
      <c r="BZ23">
        <v>0</v>
      </c>
      <c r="CA23">
        <v>5800.2</v>
      </c>
      <c r="CB23">
        <v>8111.12</v>
      </c>
      <c r="CC23">
        <v>38.936999999999998</v>
      </c>
      <c r="CD23">
        <v>39.375</v>
      </c>
      <c r="CE23">
        <v>39.561999999999998</v>
      </c>
      <c r="CF23">
        <v>38.625</v>
      </c>
      <c r="CG23">
        <v>37.875</v>
      </c>
      <c r="CH23">
        <v>899.97</v>
      </c>
      <c r="CI23">
        <v>100.01</v>
      </c>
      <c r="CJ23">
        <v>0</v>
      </c>
      <c r="CK23">
        <v>1689891994.4000001</v>
      </c>
      <c r="CL23">
        <v>0</v>
      </c>
      <c r="CM23">
        <v>1689891615.0999999</v>
      </c>
      <c r="CN23" t="s">
        <v>353</v>
      </c>
      <c r="CO23">
        <v>1689891609.5999999</v>
      </c>
      <c r="CP23">
        <v>1689891615.0999999</v>
      </c>
      <c r="CQ23">
        <v>45</v>
      </c>
      <c r="CR23">
        <v>0.06</v>
      </c>
      <c r="CS23">
        <v>0</v>
      </c>
      <c r="CT23">
        <v>-3.3639999999999999</v>
      </c>
      <c r="CU23">
        <v>-0.55200000000000005</v>
      </c>
      <c r="CV23">
        <v>408</v>
      </c>
      <c r="CW23">
        <v>6</v>
      </c>
      <c r="CX23">
        <v>0.3</v>
      </c>
      <c r="CY23">
        <v>7.0000000000000007E-2</v>
      </c>
      <c r="CZ23">
        <v>10.01257755285099</v>
      </c>
      <c r="DA23">
        <v>0.40857059313372618</v>
      </c>
      <c r="DB23">
        <v>7.2050005211795859E-2</v>
      </c>
      <c r="DC23">
        <v>1</v>
      </c>
      <c r="DD23">
        <v>407.97669999999999</v>
      </c>
      <c r="DE23">
        <v>0.27991744840414362</v>
      </c>
      <c r="DF23">
        <v>3.6589752663825408E-2</v>
      </c>
      <c r="DG23">
        <v>-1</v>
      </c>
      <c r="DH23">
        <v>999.99717073170746</v>
      </c>
      <c r="DI23">
        <v>-1.9984750620564779E-2</v>
      </c>
      <c r="DJ23">
        <v>1.2001834085491559E-2</v>
      </c>
      <c r="DK23">
        <v>1</v>
      </c>
      <c r="DL23">
        <v>2</v>
      </c>
      <c r="DM23">
        <v>2</v>
      </c>
      <c r="DN23" t="s">
        <v>354</v>
      </c>
      <c r="DO23">
        <v>3.2201599999999999</v>
      </c>
      <c r="DP23">
        <v>2.7236899999999999</v>
      </c>
      <c r="DQ23">
        <v>9.5609600000000003E-2</v>
      </c>
      <c r="DR23">
        <v>9.5994200000000002E-2</v>
      </c>
      <c r="DS23">
        <v>5.10556E-2</v>
      </c>
      <c r="DT23">
        <v>4.1933499999999999E-2</v>
      </c>
      <c r="DU23">
        <v>27588.799999999999</v>
      </c>
      <c r="DV23">
        <v>31115.599999999999</v>
      </c>
      <c r="DW23">
        <v>28682.6</v>
      </c>
      <c r="DX23">
        <v>32975.9</v>
      </c>
      <c r="DY23">
        <v>37871.4</v>
      </c>
      <c r="DZ23">
        <v>42691.1</v>
      </c>
      <c r="EA23">
        <v>42099.6</v>
      </c>
      <c r="EB23">
        <v>47417.1</v>
      </c>
      <c r="EC23">
        <v>2.30063</v>
      </c>
      <c r="ED23">
        <v>1.96082</v>
      </c>
      <c r="EE23">
        <v>0.14282800000000001</v>
      </c>
      <c r="EF23">
        <v>0</v>
      </c>
      <c r="EG23">
        <v>13.7034</v>
      </c>
      <c r="EH23">
        <v>999.9</v>
      </c>
      <c r="EI23">
        <v>50.1</v>
      </c>
      <c r="EJ23">
        <v>17.5</v>
      </c>
      <c r="EK23">
        <v>10.0837</v>
      </c>
      <c r="EL23">
        <v>63.045299999999997</v>
      </c>
      <c r="EM23">
        <v>20.9375</v>
      </c>
      <c r="EN23">
        <v>1</v>
      </c>
      <c r="EO23">
        <v>-0.79544499999999996</v>
      </c>
      <c r="EP23">
        <v>2.6113499999999998</v>
      </c>
      <c r="EQ23">
        <v>20.218499999999999</v>
      </c>
      <c r="ER23">
        <v>5.2292699999999996</v>
      </c>
      <c r="ES23">
        <v>12.004</v>
      </c>
      <c r="ET23">
        <v>4.9901</v>
      </c>
      <c r="EU23">
        <v>3.3050000000000002</v>
      </c>
      <c r="EV23">
        <v>7253.4</v>
      </c>
      <c r="EW23">
        <v>9999</v>
      </c>
      <c r="EX23">
        <v>525.9</v>
      </c>
      <c r="EY23">
        <v>73.400000000000006</v>
      </c>
      <c r="EZ23">
        <v>1.8520000000000001</v>
      </c>
      <c r="FA23">
        <v>1.86127</v>
      </c>
      <c r="FB23">
        <v>1.86005</v>
      </c>
      <c r="FC23">
        <v>1.85608</v>
      </c>
      <c r="FD23">
        <v>1.86049</v>
      </c>
      <c r="FE23">
        <v>1.85683</v>
      </c>
      <c r="FF23">
        <v>1.85887</v>
      </c>
      <c r="FG23">
        <v>1.86172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-3.339</v>
      </c>
      <c r="FV23">
        <v>-0.55220000000000002</v>
      </c>
      <c r="FW23">
        <v>-1.891537378555417</v>
      </c>
      <c r="FX23">
        <v>-4.0117494158234393E-3</v>
      </c>
      <c r="FY23">
        <v>1.087516141204025E-6</v>
      </c>
      <c r="FZ23">
        <v>-8.657206703991749E-11</v>
      </c>
      <c r="GA23">
        <v>-0.55223800000000001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6.2</v>
      </c>
      <c r="GJ23">
        <v>6.1</v>
      </c>
      <c r="GK23">
        <v>0.99853499999999995</v>
      </c>
      <c r="GL23">
        <v>2.34619</v>
      </c>
      <c r="GM23">
        <v>1.5942400000000001</v>
      </c>
      <c r="GN23">
        <v>2.34009</v>
      </c>
      <c r="GO23">
        <v>1.40015</v>
      </c>
      <c r="GP23">
        <v>2.2302200000000001</v>
      </c>
      <c r="GQ23">
        <v>21.057700000000001</v>
      </c>
      <c r="GR23">
        <v>13.904400000000001</v>
      </c>
      <c r="GS23">
        <v>18</v>
      </c>
      <c r="GT23">
        <v>615.01</v>
      </c>
      <c r="GU23">
        <v>426.96699999999998</v>
      </c>
      <c r="GV23">
        <v>14.1303</v>
      </c>
      <c r="GW23">
        <v>16.473400000000002</v>
      </c>
      <c r="GX23">
        <v>30.001799999999999</v>
      </c>
      <c r="GY23">
        <v>16.410599999999999</v>
      </c>
      <c r="GZ23">
        <v>16.370999999999999</v>
      </c>
      <c r="HA23">
        <v>20.039400000000001</v>
      </c>
      <c r="HB23">
        <v>30</v>
      </c>
      <c r="HC23">
        <v>-30</v>
      </c>
      <c r="HD23">
        <v>14.053699999999999</v>
      </c>
      <c r="HE23">
        <v>407.964</v>
      </c>
      <c r="HF23">
        <v>0</v>
      </c>
      <c r="HG23">
        <v>105.31</v>
      </c>
      <c r="HH23">
        <v>104.574</v>
      </c>
    </row>
    <row r="24" spans="1:216" x14ac:dyDescent="0.2">
      <c r="A24">
        <v>6</v>
      </c>
      <c r="B24">
        <v>1689892040.5999999</v>
      </c>
      <c r="C24">
        <v>302.5</v>
      </c>
      <c r="D24" t="s">
        <v>366</v>
      </c>
      <c r="E24" t="s">
        <v>367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1689892040.5999999</v>
      </c>
      <c r="M24">
        <f t="shared" si="0"/>
        <v>1.6900949463463134E-3</v>
      </c>
      <c r="N24">
        <f t="shared" si="1"/>
        <v>1.6900949463463135</v>
      </c>
      <c r="O24">
        <f t="shared" si="2"/>
        <v>10.838627524783359</v>
      </c>
      <c r="P24">
        <f t="shared" si="3"/>
        <v>400.02800000000002</v>
      </c>
      <c r="Q24">
        <f t="shared" si="4"/>
        <v>281.86850111337804</v>
      </c>
      <c r="R24">
        <f t="shared" si="5"/>
        <v>28.137813279078006</v>
      </c>
      <c r="S24">
        <f t="shared" si="6"/>
        <v>39.9332068888232</v>
      </c>
      <c r="T24">
        <f t="shared" si="7"/>
        <v>0.15797391877547071</v>
      </c>
      <c r="U24">
        <f t="shared" si="8"/>
        <v>3.4053186156222943</v>
      </c>
      <c r="V24">
        <f t="shared" si="9"/>
        <v>0.15401265895538835</v>
      </c>
      <c r="W24">
        <f t="shared" si="10"/>
        <v>9.6605542064525679E-2</v>
      </c>
      <c r="X24">
        <f t="shared" si="11"/>
        <v>124.01698865768354</v>
      </c>
      <c r="Y24">
        <f t="shared" si="12"/>
        <v>16.449858065964079</v>
      </c>
      <c r="Z24">
        <f t="shared" si="13"/>
        <v>15.9117</v>
      </c>
      <c r="AA24">
        <f t="shared" si="14"/>
        <v>1.8144344538839787</v>
      </c>
      <c r="AB24">
        <f t="shared" si="15"/>
        <v>39.671790680708547</v>
      </c>
      <c r="AC24">
        <f t="shared" si="16"/>
        <v>0.73294666610185599</v>
      </c>
      <c r="AD24">
        <f t="shared" si="17"/>
        <v>1.8475260469103822</v>
      </c>
      <c r="AE24">
        <f t="shared" si="18"/>
        <v>1.0814877877821227</v>
      </c>
      <c r="AF24">
        <f t="shared" si="19"/>
        <v>-74.533187133872417</v>
      </c>
      <c r="AG24">
        <f t="shared" si="20"/>
        <v>51.973631782857176</v>
      </c>
      <c r="AH24">
        <f t="shared" si="21"/>
        <v>2.9462540668279096</v>
      </c>
      <c r="AI24">
        <f t="shared" si="22"/>
        <v>104.40368737349621</v>
      </c>
      <c r="AJ24">
        <v>39</v>
      </c>
      <c r="AK24">
        <v>6</v>
      </c>
      <c r="AL24">
        <f t="shared" si="23"/>
        <v>1</v>
      </c>
      <c r="AM24">
        <f t="shared" si="24"/>
        <v>0</v>
      </c>
      <c r="AN24">
        <f t="shared" si="25"/>
        <v>54722.518217863108</v>
      </c>
      <c r="AO24">
        <f t="shared" si="26"/>
        <v>749.84400000000005</v>
      </c>
      <c r="AP24">
        <f t="shared" si="27"/>
        <v>632.11864199879983</v>
      </c>
      <c r="AQ24">
        <f t="shared" si="28"/>
        <v>0.84300020004000797</v>
      </c>
      <c r="AR24">
        <f t="shared" si="29"/>
        <v>0.16539038607721543</v>
      </c>
      <c r="AS24">
        <v>1689892040.5999999</v>
      </c>
      <c r="AT24">
        <v>400.02800000000002</v>
      </c>
      <c r="AU24">
        <v>407.85700000000003</v>
      </c>
      <c r="AV24">
        <v>7.3422400000000003</v>
      </c>
      <c r="AW24">
        <v>6.2015599999999997</v>
      </c>
      <c r="AX24">
        <v>403.36599999999999</v>
      </c>
      <c r="AY24">
        <v>7.8944799999999997</v>
      </c>
      <c r="AZ24">
        <v>600.077</v>
      </c>
      <c r="BA24">
        <v>99.726100000000002</v>
      </c>
      <c r="BB24">
        <v>9.9929400000000002E-2</v>
      </c>
      <c r="BC24">
        <v>16.194800000000001</v>
      </c>
      <c r="BD24">
        <v>15.9117</v>
      </c>
      <c r="BE24">
        <v>999.9</v>
      </c>
      <c r="BF24">
        <v>0</v>
      </c>
      <c r="BG24">
        <v>0</v>
      </c>
      <c r="BH24">
        <v>10003.799999999999</v>
      </c>
      <c r="BI24">
        <v>0</v>
      </c>
      <c r="BJ24">
        <v>22.495999999999999</v>
      </c>
      <c r="BK24">
        <v>-7.8292799999999998</v>
      </c>
      <c r="BL24">
        <v>402.98700000000002</v>
      </c>
      <c r="BM24">
        <v>410.40199999999999</v>
      </c>
      <c r="BN24">
        <v>1.1406799999999999</v>
      </c>
      <c r="BO24">
        <v>407.85700000000003</v>
      </c>
      <c r="BP24">
        <v>6.2015599999999997</v>
      </c>
      <c r="BQ24">
        <v>0.732213</v>
      </c>
      <c r="BR24">
        <v>0.61845700000000003</v>
      </c>
      <c r="BS24">
        <v>2.45689</v>
      </c>
      <c r="BT24">
        <v>0.10748199999999999</v>
      </c>
      <c r="BU24">
        <v>749.84400000000005</v>
      </c>
      <c r="BV24">
        <v>0.89999399999999996</v>
      </c>
      <c r="BW24">
        <v>0.100006</v>
      </c>
      <c r="BX24">
        <v>0</v>
      </c>
      <c r="BY24">
        <v>2.6360000000000001</v>
      </c>
      <c r="BZ24">
        <v>0</v>
      </c>
      <c r="CA24">
        <v>4630.72</v>
      </c>
      <c r="CB24">
        <v>6082.21</v>
      </c>
      <c r="CC24">
        <v>38.75</v>
      </c>
      <c r="CD24">
        <v>39.625</v>
      </c>
      <c r="CE24">
        <v>39.686999999999998</v>
      </c>
      <c r="CF24">
        <v>39.125</v>
      </c>
      <c r="CG24">
        <v>37.936999999999998</v>
      </c>
      <c r="CH24">
        <v>674.86</v>
      </c>
      <c r="CI24">
        <v>74.989999999999995</v>
      </c>
      <c r="CJ24">
        <v>0</v>
      </c>
      <c r="CK24">
        <v>1689892055</v>
      </c>
      <c r="CL24">
        <v>0</v>
      </c>
      <c r="CM24">
        <v>1689891615.0999999</v>
      </c>
      <c r="CN24" t="s">
        <v>353</v>
      </c>
      <c r="CO24">
        <v>1689891609.5999999</v>
      </c>
      <c r="CP24">
        <v>1689891615.0999999</v>
      </c>
      <c r="CQ24">
        <v>45</v>
      </c>
      <c r="CR24">
        <v>0.06</v>
      </c>
      <c r="CS24">
        <v>0</v>
      </c>
      <c r="CT24">
        <v>-3.3639999999999999</v>
      </c>
      <c r="CU24">
        <v>-0.55200000000000005</v>
      </c>
      <c r="CV24">
        <v>408</v>
      </c>
      <c r="CW24">
        <v>6</v>
      </c>
      <c r="CX24">
        <v>0.3</v>
      </c>
      <c r="CY24">
        <v>7.0000000000000007E-2</v>
      </c>
      <c r="CZ24">
        <v>9.8826289230947602</v>
      </c>
      <c r="DA24">
        <v>-1.2161548959255419E-2</v>
      </c>
      <c r="DB24">
        <v>4.7459923647229903E-2</v>
      </c>
      <c r="DC24">
        <v>1</v>
      </c>
      <c r="DD24">
        <v>407.86939024390239</v>
      </c>
      <c r="DE24">
        <v>9.5749128920312107E-3</v>
      </c>
      <c r="DF24">
        <v>3.0169341608850191E-2</v>
      </c>
      <c r="DG24">
        <v>-1</v>
      </c>
      <c r="DH24">
        <v>750.01470731707309</v>
      </c>
      <c r="DI24">
        <v>-0.1373211141282196</v>
      </c>
      <c r="DJ24">
        <v>0.1574145132154359</v>
      </c>
      <c r="DK24">
        <v>1</v>
      </c>
      <c r="DL24">
        <v>2</v>
      </c>
      <c r="DM24">
        <v>2</v>
      </c>
      <c r="DN24" t="s">
        <v>354</v>
      </c>
      <c r="DO24">
        <v>3.22031</v>
      </c>
      <c r="DP24">
        <v>2.7236600000000002</v>
      </c>
      <c r="DQ24">
        <v>9.5621499999999998E-2</v>
      </c>
      <c r="DR24">
        <v>9.5979700000000001E-2</v>
      </c>
      <c r="DS24">
        <v>5.0896900000000002E-2</v>
      </c>
      <c r="DT24">
        <v>4.1849699999999997E-2</v>
      </c>
      <c r="DU24">
        <v>27590.5</v>
      </c>
      <c r="DV24">
        <v>31119.8</v>
      </c>
      <c r="DW24">
        <v>28684.7</v>
      </c>
      <c r="DX24">
        <v>32979.800000000003</v>
      </c>
      <c r="DY24">
        <v>37880.5</v>
      </c>
      <c r="DZ24">
        <v>42700</v>
      </c>
      <c r="EA24">
        <v>42102.5</v>
      </c>
      <c r="EB24">
        <v>47422.7</v>
      </c>
      <c r="EC24">
        <v>2.3016000000000001</v>
      </c>
      <c r="ED24">
        <v>1.9611700000000001</v>
      </c>
      <c r="EE24">
        <v>0.129193</v>
      </c>
      <c r="EF24">
        <v>0</v>
      </c>
      <c r="EG24">
        <v>13.7559</v>
      </c>
      <c r="EH24">
        <v>999.9</v>
      </c>
      <c r="EI24">
        <v>50</v>
      </c>
      <c r="EJ24">
        <v>17.5</v>
      </c>
      <c r="EK24">
        <v>10.0631</v>
      </c>
      <c r="EL24">
        <v>62.985300000000002</v>
      </c>
      <c r="EM24">
        <v>20.761199999999999</v>
      </c>
      <c r="EN24">
        <v>1</v>
      </c>
      <c r="EO24">
        <v>-0.80586100000000005</v>
      </c>
      <c r="EP24">
        <v>-0.65973899999999996</v>
      </c>
      <c r="EQ24">
        <v>20.244199999999999</v>
      </c>
      <c r="ER24">
        <v>5.2301700000000002</v>
      </c>
      <c r="ES24">
        <v>12.004</v>
      </c>
      <c r="ET24">
        <v>4.9913499999999997</v>
      </c>
      <c r="EU24">
        <v>3.3050000000000002</v>
      </c>
      <c r="EV24">
        <v>7254.8</v>
      </c>
      <c r="EW24">
        <v>9999</v>
      </c>
      <c r="EX24">
        <v>525.9</v>
      </c>
      <c r="EY24">
        <v>73.400000000000006</v>
      </c>
      <c r="EZ24">
        <v>1.8521000000000001</v>
      </c>
      <c r="FA24">
        <v>1.86127</v>
      </c>
      <c r="FB24">
        <v>1.86008</v>
      </c>
      <c r="FC24">
        <v>1.85608</v>
      </c>
      <c r="FD24">
        <v>1.8605</v>
      </c>
      <c r="FE24">
        <v>1.85684</v>
      </c>
      <c r="FF24">
        <v>1.8589800000000001</v>
      </c>
      <c r="FG24">
        <v>1.86172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-3.3380000000000001</v>
      </c>
      <c r="FV24">
        <v>-0.55220000000000002</v>
      </c>
      <c r="FW24">
        <v>-1.891537378555417</v>
      </c>
      <c r="FX24">
        <v>-4.0117494158234393E-3</v>
      </c>
      <c r="FY24">
        <v>1.087516141204025E-6</v>
      </c>
      <c r="FZ24">
        <v>-8.657206703991749E-11</v>
      </c>
      <c r="GA24">
        <v>-0.55223800000000001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7.2</v>
      </c>
      <c r="GJ24">
        <v>7.1</v>
      </c>
      <c r="GK24">
        <v>0.99853499999999995</v>
      </c>
      <c r="GL24">
        <v>2.34619</v>
      </c>
      <c r="GM24">
        <v>1.5942400000000001</v>
      </c>
      <c r="GN24">
        <v>2.34009</v>
      </c>
      <c r="GO24">
        <v>1.40015</v>
      </c>
      <c r="GP24">
        <v>2.2900399999999999</v>
      </c>
      <c r="GQ24">
        <v>21.057700000000001</v>
      </c>
      <c r="GR24">
        <v>13.9131</v>
      </c>
      <c r="GS24">
        <v>18</v>
      </c>
      <c r="GT24">
        <v>615.49300000000005</v>
      </c>
      <c r="GU24">
        <v>427.02699999999999</v>
      </c>
      <c r="GV24">
        <v>15.0015</v>
      </c>
      <c r="GW24">
        <v>16.4496</v>
      </c>
      <c r="GX24">
        <v>30.0001</v>
      </c>
      <c r="GY24">
        <v>16.394100000000002</v>
      </c>
      <c r="GZ24">
        <v>16.356300000000001</v>
      </c>
      <c r="HA24">
        <v>20.032800000000002</v>
      </c>
      <c r="HB24">
        <v>30</v>
      </c>
      <c r="HC24">
        <v>-30</v>
      </c>
      <c r="HD24">
        <v>15.023400000000001</v>
      </c>
      <c r="HE24">
        <v>407.86099999999999</v>
      </c>
      <c r="HF24">
        <v>0</v>
      </c>
      <c r="HG24">
        <v>105.318</v>
      </c>
      <c r="HH24">
        <v>104.587</v>
      </c>
    </row>
    <row r="25" spans="1:216" x14ac:dyDescent="0.2">
      <c r="A25">
        <v>7</v>
      </c>
      <c r="B25">
        <v>1689892101.5</v>
      </c>
      <c r="C25">
        <v>363.40000009536737</v>
      </c>
      <c r="D25" t="s">
        <v>368</v>
      </c>
      <c r="E25" t="s">
        <v>369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1689892101.5</v>
      </c>
      <c r="M25">
        <f t="shared" si="0"/>
        <v>1.6932712457237494E-3</v>
      </c>
      <c r="N25">
        <f t="shared" si="1"/>
        <v>1.6932712457237493</v>
      </c>
      <c r="O25">
        <f t="shared" si="2"/>
        <v>10.640158168079921</v>
      </c>
      <c r="P25">
        <f t="shared" si="3"/>
        <v>399.95100000000002</v>
      </c>
      <c r="Q25">
        <f t="shared" si="4"/>
        <v>282.23095389530755</v>
      </c>
      <c r="R25">
        <f t="shared" si="5"/>
        <v>28.173761701020812</v>
      </c>
      <c r="S25">
        <f t="shared" si="6"/>
        <v>39.925188965151008</v>
      </c>
      <c r="T25">
        <f t="shared" si="7"/>
        <v>0.15578576417963821</v>
      </c>
      <c r="U25">
        <f t="shared" si="8"/>
        <v>3.3980204386335369</v>
      </c>
      <c r="V25">
        <f t="shared" si="9"/>
        <v>0.15192398440369853</v>
      </c>
      <c r="W25">
        <f t="shared" si="10"/>
        <v>9.5291482485021312E-2</v>
      </c>
      <c r="X25">
        <f t="shared" si="11"/>
        <v>99.206206433436137</v>
      </c>
      <c r="Y25">
        <f t="shared" si="12"/>
        <v>16.532394032911128</v>
      </c>
      <c r="Z25">
        <f t="shared" si="13"/>
        <v>16.0488</v>
      </c>
      <c r="AA25">
        <f t="shared" si="14"/>
        <v>1.8303945108068158</v>
      </c>
      <c r="AB25">
        <f t="shared" si="15"/>
        <v>39.095472402144267</v>
      </c>
      <c r="AC25">
        <f t="shared" si="16"/>
        <v>0.73207110628952998</v>
      </c>
      <c r="AD25">
        <f t="shared" si="17"/>
        <v>1.8725214489271094</v>
      </c>
      <c r="AE25">
        <f t="shared" si="18"/>
        <v>1.0983234045172858</v>
      </c>
      <c r="AF25">
        <f t="shared" si="19"/>
        <v>-74.673261936417347</v>
      </c>
      <c r="AG25">
        <f t="shared" si="20"/>
        <v>65.381966398088366</v>
      </c>
      <c r="AH25">
        <f t="shared" si="21"/>
        <v>3.7210113036331789</v>
      </c>
      <c r="AI25">
        <f t="shared" si="22"/>
        <v>93.635922198740332</v>
      </c>
      <c r="AJ25">
        <v>40</v>
      </c>
      <c r="AK25">
        <v>7</v>
      </c>
      <c r="AL25">
        <f t="shared" si="23"/>
        <v>1</v>
      </c>
      <c r="AM25">
        <f t="shared" si="24"/>
        <v>0</v>
      </c>
      <c r="AN25">
        <f t="shared" si="25"/>
        <v>54511.267121605728</v>
      </c>
      <c r="AO25">
        <f t="shared" si="26"/>
        <v>599.82600000000002</v>
      </c>
      <c r="AP25">
        <f t="shared" si="27"/>
        <v>505.65382799659903</v>
      </c>
      <c r="AQ25">
        <f t="shared" si="28"/>
        <v>0.84300085024090154</v>
      </c>
      <c r="AR25">
        <f t="shared" si="29"/>
        <v>0.16539164096494005</v>
      </c>
      <c r="AS25">
        <v>1689892101.5</v>
      </c>
      <c r="AT25">
        <v>399.95100000000002</v>
      </c>
      <c r="AU25">
        <v>407.64499999999998</v>
      </c>
      <c r="AV25">
        <v>7.3335299999999997</v>
      </c>
      <c r="AW25">
        <v>6.1908200000000004</v>
      </c>
      <c r="AX25">
        <v>403.28899999999999</v>
      </c>
      <c r="AY25">
        <v>7.8857699999999999</v>
      </c>
      <c r="AZ25">
        <v>600.14200000000005</v>
      </c>
      <c r="BA25">
        <v>99.724900000000005</v>
      </c>
      <c r="BB25">
        <v>0.100301</v>
      </c>
      <c r="BC25">
        <v>16.4057</v>
      </c>
      <c r="BD25">
        <v>16.0488</v>
      </c>
      <c r="BE25">
        <v>999.9</v>
      </c>
      <c r="BF25">
        <v>0</v>
      </c>
      <c r="BG25">
        <v>0</v>
      </c>
      <c r="BH25">
        <v>9971.25</v>
      </c>
      <c r="BI25">
        <v>0</v>
      </c>
      <c r="BJ25">
        <v>24.527000000000001</v>
      </c>
      <c r="BK25">
        <v>-7.6936999999999998</v>
      </c>
      <c r="BL25">
        <v>402.90600000000001</v>
      </c>
      <c r="BM25">
        <v>410.18400000000003</v>
      </c>
      <c r="BN25">
        <v>1.1427099999999999</v>
      </c>
      <c r="BO25">
        <v>407.64499999999998</v>
      </c>
      <c r="BP25">
        <v>6.1908200000000004</v>
      </c>
      <c r="BQ25">
        <v>0.73133599999999999</v>
      </c>
      <c r="BR25">
        <v>0.61737900000000001</v>
      </c>
      <c r="BS25">
        <v>2.4400499999999998</v>
      </c>
      <c r="BT25">
        <v>8.3432300000000001E-2</v>
      </c>
      <c r="BU25">
        <v>599.82600000000002</v>
      </c>
      <c r="BV25">
        <v>0.89997099999999997</v>
      </c>
      <c r="BW25">
        <v>0.10002900000000001</v>
      </c>
      <c r="BX25">
        <v>0</v>
      </c>
      <c r="BY25">
        <v>2.6206999999999998</v>
      </c>
      <c r="BZ25">
        <v>0</v>
      </c>
      <c r="CA25">
        <v>3996.79</v>
      </c>
      <c r="CB25">
        <v>4865.33</v>
      </c>
      <c r="CC25">
        <v>38.625</v>
      </c>
      <c r="CD25">
        <v>39.75</v>
      </c>
      <c r="CE25">
        <v>39.686999999999998</v>
      </c>
      <c r="CF25">
        <v>39.436999999999998</v>
      </c>
      <c r="CG25">
        <v>37.875</v>
      </c>
      <c r="CH25">
        <v>539.83000000000004</v>
      </c>
      <c r="CI25">
        <v>60</v>
      </c>
      <c r="CJ25">
        <v>0</v>
      </c>
      <c r="CK25">
        <v>1689892115.5999999</v>
      </c>
      <c r="CL25">
        <v>0</v>
      </c>
      <c r="CM25">
        <v>1689891615.0999999</v>
      </c>
      <c r="CN25" t="s">
        <v>353</v>
      </c>
      <c r="CO25">
        <v>1689891609.5999999</v>
      </c>
      <c r="CP25">
        <v>1689891615.0999999</v>
      </c>
      <c r="CQ25">
        <v>45</v>
      </c>
      <c r="CR25">
        <v>0.06</v>
      </c>
      <c r="CS25">
        <v>0</v>
      </c>
      <c r="CT25">
        <v>-3.3639999999999999</v>
      </c>
      <c r="CU25">
        <v>-0.55200000000000005</v>
      </c>
      <c r="CV25">
        <v>408</v>
      </c>
      <c r="CW25">
        <v>6</v>
      </c>
      <c r="CX25">
        <v>0.3</v>
      </c>
      <c r="CY25">
        <v>7.0000000000000007E-2</v>
      </c>
      <c r="CZ25">
        <v>9.6552046534747014</v>
      </c>
      <c r="DA25">
        <v>0.12828631236054339</v>
      </c>
      <c r="DB25">
        <v>3.9824736122709273E-2</v>
      </c>
      <c r="DC25">
        <v>1</v>
      </c>
      <c r="DD25">
        <v>407.71947499999999</v>
      </c>
      <c r="DE25">
        <v>-1.198874296499597E-2</v>
      </c>
      <c r="DF25">
        <v>1.9042042301180132E-2</v>
      </c>
      <c r="DG25">
        <v>-1</v>
      </c>
      <c r="DH25">
        <v>599.98751219512201</v>
      </c>
      <c r="DI25">
        <v>0.21060669009609101</v>
      </c>
      <c r="DJ25">
        <v>0.1437353804996411</v>
      </c>
      <c r="DK25">
        <v>1</v>
      </c>
      <c r="DL25">
        <v>2</v>
      </c>
      <c r="DM25">
        <v>2</v>
      </c>
      <c r="DN25" t="s">
        <v>354</v>
      </c>
      <c r="DO25">
        <v>3.2204999999999999</v>
      </c>
      <c r="DP25">
        <v>2.72376</v>
      </c>
      <c r="DQ25">
        <v>9.5611500000000002E-2</v>
      </c>
      <c r="DR25">
        <v>9.59454E-2</v>
      </c>
      <c r="DS25">
        <v>5.08546E-2</v>
      </c>
      <c r="DT25">
        <v>4.1792799999999998E-2</v>
      </c>
      <c r="DU25">
        <v>27591.5</v>
      </c>
      <c r="DV25">
        <v>31120.799999999999</v>
      </c>
      <c r="DW25">
        <v>28685.200000000001</v>
      </c>
      <c r="DX25">
        <v>32979.4</v>
      </c>
      <c r="DY25">
        <v>37883.199999999997</v>
      </c>
      <c r="DZ25">
        <v>42702.1</v>
      </c>
      <c r="EA25">
        <v>42103.6</v>
      </c>
      <c r="EB25">
        <v>47422.1</v>
      </c>
      <c r="EC25">
        <v>2.3016000000000001</v>
      </c>
      <c r="ED25">
        <v>1.9618500000000001</v>
      </c>
      <c r="EE25">
        <v>0.130106</v>
      </c>
      <c r="EF25">
        <v>0</v>
      </c>
      <c r="EG25">
        <v>13.878299999999999</v>
      </c>
      <c r="EH25">
        <v>999.9</v>
      </c>
      <c r="EI25">
        <v>50</v>
      </c>
      <c r="EJ25">
        <v>17.5</v>
      </c>
      <c r="EK25">
        <v>10.063499999999999</v>
      </c>
      <c r="EL25">
        <v>62.375300000000003</v>
      </c>
      <c r="EM25">
        <v>20.492799999999999</v>
      </c>
      <c r="EN25">
        <v>1</v>
      </c>
      <c r="EO25">
        <v>-0.80623</v>
      </c>
      <c r="EP25">
        <v>0.74330099999999999</v>
      </c>
      <c r="EQ25">
        <v>20.244399999999999</v>
      </c>
      <c r="ER25">
        <v>5.2294200000000002</v>
      </c>
      <c r="ES25">
        <v>12.004</v>
      </c>
      <c r="ET25">
        <v>4.9916</v>
      </c>
      <c r="EU25">
        <v>3.3050000000000002</v>
      </c>
      <c r="EV25">
        <v>7256.3</v>
      </c>
      <c r="EW25">
        <v>9999</v>
      </c>
      <c r="EX25">
        <v>525.9</v>
      </c>
      <c r="EY25">
        <v>73.400000000000006</v>
      </c>
      <c r="EZ25">
        <v>1.8520799999999999</v>
      </c>
      <c r="FA25">
        <v>1.86127</v>
      </c>
      <c r="FB25">
        <v>1.86009</v>
      </c>
      <c r="FC25">
        <v>1.85608</v>
      </c>
      <c r="FD25">
        <v>1.8605</v>
      </c>
      <c r="FE25">
        <v>1.85684</v>
      </c>
      <c r="FF25">
        <v>1.8589599999999999</v>
      </c>
      <c r="FG25">
        <v>1.8617300000000001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-3.3380000000000001</v>
      </c>
      <c r="FV25">
        <v>-0.55220000000000002</v>
      </c>
      <c r="FW25">
        <v>-1.891537378555417</v>
      </c>
      <c r="FX25">
        <v>-4.0117494158234393E-3</v>
      </c>
      <c r="FY25">
        <v>1.087516141204025E-6</v>
      </c>
      <c r="FZ25">
        <v>-8.657206703991749E-11</v>
      </c>
      <c r="GA25">
        <v>-0.55223800000000001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8.1999999999999993</v>
      </c>
      <c r="GJ25">
        <v>8.1</v>
      </c>
      <c r="GK25">
        <v>0.99731400000000003</v>
      </c>
      <c r="GL25">
        <v>2.34375</v>
      </c>
      <c r="GM25">
        <v>1.5942400000000001</v>
      </c>
      <c r="GN25">
        <v>2.34009</v>
      </c>
      <c r="GO25">
        <v>1.40015</v>
      </c>
      <c r="GP25">
        <v>2.3278799999999999</v>
      </c>
      <c r="GQ25">
        <v>21.037600000000001</v>
      </c>
      <c r="GR25">
        <v>13.921900000000001</v>
      </c>
      <c r="GS25">
        <v>18</v>
      </c>
      <c r="GT25">
        <v>615.21900000000005</v>
      </c>
      <c r="GU25">
        <v>427.24700000000001</v>
      </c>
      <c r="GV25">
        <v>14.543900000000001</v>
      </c>
      <c r="GW25">
        <v>16.421700000000001</v>
      </c>
      <c r="GX25">
        <v>29.999099999999999</v>
      </c>
      <c r="GY25">
        <v>16.374199999999998</v>
      </c>
      <c r="GZ25">
        <v>16.338200000000001</v>
      </c>
      <c r="HA25">
        <v>20.0307</v>
      </c>
      <c r="HB25">
        <v>30</v>
      </c>
      <c r="HC25">
        <v>-30</v>
      </c>
      <c r="HD25">
        <v>14.6096</v>
      </c>
      <c r="HE25">
        <v>407.726</v>
      </c>
      <c r="HF25">
        <v>0</v>
      </c>
      <c r="HG25">
        <v>105.32</v>
      </c>
      <c r="HH25">
        <v>104.58499999999999</v>
      </c>
    </row>
    <row r="26" spans="1:216" x14ac:dyDescent="0.2">
      <c r="A26">
        <v>8</v>
      </c>
      <c r="B26">
        <v>1689892162</v>
      </c>
      <c r="C26">
        <v>423.90000009536737</v>
      </c>
      <c r="D26" t="s">
        <v>370</v>
      </c>
      <c r="E26" t="s">
        <v>371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1689892162</v>
      </c>
      <c r="M26">
        <f t="shared" si="0"/>
        <v>1.6829521112213938E-3</v>
      </c>
      <c r="N26">
        <f t="shared" si="1"/>
        <v>1.6829521112213939</v>
      </c>
      <c r="O26">
        <f t="shared" si="2"/>
        <v>10.320987055239657</v>
      </c>
      <c r="P26">
        <f t="shared" si="3"/>
        <v>399.98899999999998</v>
      </c>
      <c r="Q26">
        <f t="shared" si="4"/>
        <v>285.83642004136937</v>
      </c>
      <c r="R26">
        <f t="shared" si="5"/>
        <v>28.533944426126322</v>
      </c>
      <c r="S26">
        <f t="shared" si="6"/>
        <v>39.929355032539199</v>
      </c>
      <c r="T26">
        <f t="shared" si="7"/>
        <v>0.15607548829409923</v>
      </c>
      <c r="U26">
        <f t="shared" si="8"/>
        <v>3.4057225897911008</v>
      </c>
      <c r="V26">
        <f t="shared" si="9"/>
        <v>0.15220805532543263</v>
      </c>
      <c r="W26">
        <f t="shared" si="10"/>
        <v>9.5469526212049932E-2</v>
      </c>
      <c r="X26">
        <f t="shared" si="11"/>
        <v>82.697175246493074</v>
      </c>
      <c r="Y26">
        <f t="shared" si="12"/>
        <v>16.455493685955517</v>
      </c>
      <c r="Z26">
        <f t="shared" si="13"/>
        <v>15.9594</v>
      </c>
      <c r="AA26">
        <f t="shared" si="14"/>
        <v>1.8199733777359599</v>
      </c>
      <c r="AB26">
        <f t="shared" si="15"/>
        <v>38.98590671006373</v>
      </c>
      <c r="AC26">
        <f t="shared" si="16"/>
        <v>0.7303030310316001</v>
      </c>
      <c r="AD26">
        <f t="shared" si="17"/>
        <v>1.8732488036326249</v>
      </c>
      <c r="AE26">
        <f t="shared" si="18"/>
        <v>1.0896703467043598</v>
      </c>
      <c r="AF26">
        <f t="shared" si="19"/>
        <v>-74.218188104863472</v>
      </c>
      <c r="AG26">
        <f t="shared" si="20"/>
        <v>83.064854676393821</v>
      </c>
      <c r="AH26">
        <f t="shared" si="21"/>
        <v>4.7146504976737083</v>
      </c>
      <c r="AI26">
        <f t="shared" si="22"/>
        <v>96.258492315697126</v>
      </c>
      <c r="AJ26">
        <v>40</v>
      </c>
      <c r="AK26">
        <v>7</v>
      </c>
      <c r="AL26">
        <f t="shared" si="23"/>
        <v>1</v>
      </c>
      <c r="AM26">
        <f t="shared" si="24"/>
        <v>0</v>
      </c>
      <c r="AN26">
        <f t="shared" si="25"/>
        <v>54690.9779350803</v>
      </c>
      <c r="AO26">
        <f t="shared" si="26"/>
        <v>500.00299999999999</v>
      </c>
      <c r="AP26">
        <f t="shared" si="27"/>
        <v>421.50339898782022</v>
      </c>
      <c r="AQ26">
        <f t="shared" si="28"/>
        <v>0.84300173996520067</v>
      </c>
      <c r="AR26">
        <f t="shared" si="29"/>
        <v>0.16539335813283734</v>
      </c>
      <c r="AS26">
        <v>1689892162</v>
      </c>
      <c r="AT26">
        <v>399.98899999999998</v>
      </c>
      <c r="AU26">
        <v>407.464</v>
      </c>
      <c r="AV26">
        <v>7.3157500000000004</v>
      </c>
      <c r="AW26">
        <v>6.1798700000000002</v>
      </c>
      <c r="AX26">
        <v>403.32799999999997</v>
      </c>
      <c r="AY26">
        <v>7.8679899999999998</v>
      </c>
      <c r="AZ26">
        <v>600.08199999999999</v>
      </c>
      <c r="BA26">
        <v>99.726200000000006</v>
      </c>
      <c r="BB26">
        <v>9.9932800000000002E-2</v>
      </c>
      <c r="BC26">
        <v>16.411799999999999</v>
      </c>
      <c r="BD26">
        <v>15.9594</v>
      </c>
      <c r="BE26">
        <v>999.9</v>
      </c>
      <c r="BF26">
        <v>0</v>
      </c>
      <c r="BG26">
        <v>0</v>
      </c>
      <c r="BH26">
        <v>10005.6</v>
      </c>
      <c r="BI26">
        <v>0</v>
      </c>
      <c r="BJ26">
        <v>25.105499999999999</v>
      </c>
      <c r="BK26">
        <v>-7.4742100000000002</v>
      </c>
      <c r="BL26">
        <v>402.93700000000001</v>
      </c>
      <c r="BM26">
        <v>409.99700000000001</v>
      </c>
      <c r="BN26">
        <v>1.13588</v>
      </c>
      <c r="BO26">
        <v>407.464</v>
      </c>
      <c r="BP26">
        <v>6.1798700000000002</v>
      </c>
      <c r="BQ26">
        <v>0.729572</v>
      </c>
      <c r="BR26">
        <v>0.61629500000000004</v>
      </c>
      <c r="BS26">
        <v>2.4061300000000001</v>
      </c>
      <c r="BT26">
        <v>5.9229499999999997E-2</v>
      </c>
      <c r="BU26">
        <v>500.00299999999999</v>
      </c>
      <c r="BV26">
        <v>0.899949</v>
      </c>
      <c r="BW26">
        <v>0.100051</v>
      </c>
      <c r="BX26">
        <v>0</v>
      </c>
      <c r="BY26">
        <v>2.3591000000000002</v>
      </c>
      <c r="BZ26">
        <v>0</v>
      </c>
      <c r="CA26">
        <v>3553.25</v>
      </c>
      <c r="CB26">
        <v>4055.61</v>
      </c>
      <c r="CC26">
        <v>38.375</v>
      </c>
      <c r="CD26">
        <v>39.811999999999998</v>
      </c>
      <c r="CE26">
        <v>39.686999999999998</v>
      </c>
      <c r="CF26">
        <v>39.686999999999998</v>
      </c>
      <c r="CG26">
        <v>37.75</v>
      </c>
      <c r="CH26">
        <v>449.98</v>
      </c>
      <c r="CI26">
        <v>50.03</v>
      </c>
      <c r="CJ26">
        <v>0</v>
      </c>
      <c r="CK26">
        <v>1689892176.2</v>
      </c>
      <c r="CL26">
        <v>0</v>
      </c>
      <c r="CM26">
        <v>1689891615.0999999</v>
      </c>
      <c r="CN26" t="s">
        <v>353</v>
      </c>
      <c r="CO26">
        <v>1689891609.5999999</v>
      </c>
      <c r="CP26">
        <v>1689891615.0999999</v>
      </c>
      <c r="CQ26">
        <v>45</v>
      </c>
      <c r="CR26">
        <v>0.06</v>
      </c>
      <c r="CS26">
        <v>0</v>
      </c>
      <c r="CT26">
        <v>-3.3639999999999999</v>
      </c>
      <c r="CU26">
        <v>-0.55200000000000005</v>
      </c>
      <c r="CV26">
        <v>408</v>
      </c>
      <c r="CW26">
        <v>6</v>
      </c>
      <c r="CX26">
        <v>0.3</v>
      </c>
      <c r="CY26">
        <v>7.0000000000000007E-2</v>
      </c>
      <c r="CZ26">
        <v>9.3745717596258569</v>
      </c>
      <c r="DA26">
        <v>-1.986897405683366E-2</v>
      </c>
      <c r="DB26">
        <v>4.4034187760558063E-2</v>
      </c>
      <c r="DC26">
        <v>1</v>
      </c>
      <c r="DD26">
        <v>407.50150000000002</v>
      </c>
      <c r="DE26">
        <v>-2.9876172608754279E-2</v>
      </c>
      <c r="DF26">
        <v>3.8132663164277228E-2</v>
      </c>
      <c r="DG26">
        <v>-1</v>
      </c>
      <c r="DH26">
        <v>499.98760975609758</v>
      </c>
      <c r="DI26">
        <v>2.4613071014650999E-2</v>
      </c>
      <c r="DJ26">
        <v>6.957427266607609E-2</v>
      </c>
      <c r="DK26">
        <v>1</v>
      </c>
      <c r="DL26">
        <v>2</v>
      </c>
      <c r="DM26">
        <v>2</v>
      </c>
      <c r="DN26" t="s">
        <v>354</v>
      </c>
      <c r="DO26">
        <v>3.2204000000000002</v>
      </c>
      <c r="DP26">
        <v>2.7236699999999998</v>
      </c>
      <c r="DQ26">
        <v>9.5625399999999999E-2</v>
      </c>
      <c r="DR26">
        <v>9.5919900000000002E-2</v>
      </c>
      <c r="DS26">
        <v>5.07675E-2</v>
      </c>
      <c r="DT26">
        <v>4.17364E-2</v>
      </c>
      <c r="DU26">
        <v>27592.799999999999</v>
      </c>
      <c r="DV26">
        <v>31122.9</v>
      </c>
      <c r="DW26">
        <v>28687</v>
      </c>
      <c r="DX26">
        <v>32980.699999999997</v>
      </c>
      <c r="DY26">
        <v>37889.1</v>
      </c>
      <c r="DZ26">
        <v>42706.5</v>
      </c>
      <c r="EA26">
        <v>42106.2</v>
      </c>
      <c r="EB26">
        <v>47424.2</v>
      </c>
      <c r="EC26">
        <v>2.30185</v>
      </c>
      <c r="ED26">
        <v>1.9625999999999999</v>
      </c>
      <c r="EE26">
        <v>0.122637</v>
      </c>
      <c r="EF26">
        <v>0</v>
      </c>
      <c r="EG26">
        <v>13.913399999999999</v>
      </c>
      <c r="EH26">
        <v>999.9</v>
      </c>
      <c r="EI26">
        <v>49.9</v>
      </c>
      <c r="EJ26">
        <v>17.5</v>
      </c>
      <c r="EK26">
        <v>10.0421</v>
      </c>
      <c r="EL26">
        <v>62.4253</v>
      </c>
      <c r="EM26">
        <v>20.6891</v>
      </c>
      <c r="EN26">
        <v>1</v>
      </c>
      <c r="EO26">
        <v>-0.80968499999999999</v>
      </c>
      <c r="EP26">
        <v>-0.32737699999999997</v>
      </c>
      <c r="EQ26">
        <v>20.247699999999998</v>
      </c>
      <c r="ER26">
        <v>5.2295699999999998</v>
      </c>
      <c r="ES26">
        <v>12.004</v>
      </c>
      <c r="ET26">
        <v>4.9897999999999998</v>
      </c>
      <c r="EU26">
        <v>3.3050000000000002</v>
      </c>
      <c r="EV26">
        <v>7257.4</v>
      </c>
      <c r="EW26">
        <v>9999</v>
      </c>
      <c r="EX26">
        <v>525.9</v>
      </c>
      <c r="EY26">
        <v>73.400000000000006</v>
      </c>
      <c r="EZ26">
        <v>1.8521000000000001</v>
      </c>
      <c r="FA26">
        <v>1.86127</v>
      </c>
      <c r="FB26">
        <v>1.86005</v>
      </c>
      <c r="FC26">
        <v>1.85608</v>
      </c>
      <c r="FD26">
        <v>1.8605</v>
      </c>
      <c r="FE26">
        <v>1.85684</v>
      </c>
      <c r="FF26">
        <v>1.8589500000000001</v>
      </c>
      <c r="FG26">
        <v>1.86172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-3.339</v>
      </c>
      <c r="FV26">
        <v>-0.55220000000000002</v>
      </c>
      <c r="FW26">
        <v>-1.891537378555417</v>
      </c>
      <c r="FX26">
        <v>-4.0117494158234393E-3</v>
      </c>
      <c r="FY26">
        <v>1.087516141204025E-6</v>
      </c>
      <c r="FZ26">
        <v>-8.657206703991749E-11</v>
      </c>
      <c r="GA26">
        <v>-0.55223800000000001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9.1999999999999993</v>
      </c>
      <c r="GJ26">
        <v>9.1</v>
      </c>
      <c r="GK26">
        <v>0.99731400000000003</v>
      </c>
      <c r="GL26">
        <v>2.34497</v>
      </c>
      <c r="GM26">
        <v>1.5942400000000001</v>
      </c>
      <c r="GN26">
        <v>2.34009</v>
      </c>
      <c r="GO26">
        <v>1.40015</v>
      </c>
      <c r="GP26">
        <v>2.3059099999999999</v>
      </c>
      <c r="GQ26">
        <v>21.037600000000001</v>
      </c>
      <c r="GR26">
        <v>13.9131</v>
      </c>
      <c r="GS26">
        <v>18</v>
      </c>
      <c r="GT26">
        <v>615.07299999999998</v>
      </c>
      <c r="GU26">
        <v>427.47</v>
      </c>
      <c r="GV26">
        <v>15.103999999999999</v>
      </c>
      <c r="GW26">
        <v>16.395900000000001</v>
      </c>
      <c r="GX26">
        <v>30</v>
      </c>
      <c r="GY26">
        <v>16.3505</v>
      </c>
      <c r="GZ26">
        <v>16.315899999999999</v>
      </c>
      <c r="HA26">
        <v>20.021000000000001</v>
      </c>
      <c r="HB26">
        <v>30</v>
      </c>
      <c r="HC26">
        <v>-30</v>
      </c>
      <c r="HD26">
        <v>15.134</v>
      </c>
      <c r="HE26">
        <v>407.589</v>
      </c>
      <c r="HF26">
        <v>0</v>
      </c>
      <c r="HG26">
        <v>105.327</v>
      </c>
      <c r="HH26">
        <v>104.59</v>
      </c>
    </row>
    <row r="27" spans="1:216" x14ac:dyDescent="0.2">
      <c r="A27">
        <v>9</v>
      </c>
      <c r="B27">
        <v>1689892222.5</v>
      </c>
      <c r="C27">
        <v>484.40000009536737</v>
      </c>
      <c r="D27" t="s">
        <v>372</v>
      </c>
      <c r="E27" t="s">
        <v>373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1689892222.5</v>
      </c>
      <c r="M27">
        <f t="shared" si="0"/>
        <v>1.6855419069617455E-3</v>
      </c>
      <c r="N27">
        <f t="shared" si="1"/>
        <v>1.6855419069617454</v>
      </c>
      <c r="O27">
        <f t="shared" si="2"/>
        <v>9.6412371036234141</v>
      </c>
      <c r="P27">
        <f t="shared" si="3"/>
        <v>400.005</v>
      </c>
      <c r="Q27">
        <f t="shared" si="4"/>
        <v>292.28246335867851</v>
      </c>
      <c r="R27">
        <f t="shared" si="5"/>
        <v>29.177575371172601</v>
      </c>
      <c r="S27">
        <f t="shared" si="6"/>
        <v>39.931153933185001</v>
      </c>
      <c r="T27">
        <f t="shared" si="7"/>
        <v>0.15515658844514857</v>
      </c>
      <c r="U27">
        <f t="shared" si="8"/>
        <v>3.4014108672360264</v>
      </c>
      <c r="V27">
        <f t="shared" si="9"/>
        <v>0.15132924309019413</v>
      </c>
      <c r="W27">
        <f t="shared" si="10"/>
        <v>9.4916785177884072E-2</v>
      </c>
      <c r="X27">
        <f t="shared" si="11"/>
        <v>62.048936343704014</v>
      </c>
      <c r="Y27">
        <f t="shared" si="12"/>
        <v>16.49783057580413</v>
      </c>
      <c r="Z27">
        <f t="shared" si="13"/>
        <v>16.020499999999998</v>
      </c>
      <c r="AA27">
        <f t="shared" si="14"/>
        <v>1.8270899974378509</v>
      </c>
      <c r="AB27">
        <f t="shared" si="15"/>
        <v>38.571125831280014</v>
      </c>
      <c r="AC27">
        <f t="shared" si="16"/>
        <v>0.72943423482537006</v>
      </c>
      <c r="AD27">
        <f t="shared" si="17"/>
        <v>1.8911406372116342</v>
      </c>
      <c r="AE27">
        <f t="shared" si="18"/>
        <v>1.0976557626124808</v>
      </c>
      <c r="AF27">
        <f t="shared" si="19"/>
        <v>-74.332398097012984</v>
      </c>
      <c r="AG27">
        <f t="shared" si="20"/>
        <v>99.151869648063766</v>
      </c>
      <c r="AH27">
        <f t="shared" si="21"/>
        <v>5.6410180924629882</v>
      </c>
      <c r="AI27">
        <f t="shared" si="22"/>
        <v>92.509425987217782</v>
      </c>
      <c r="AJ27">
        <v>40</v>
      </c>
      <c r="AK27">
        <v>7</v>
      </c>
      <c r="AL27">
        <f t="shared" si="23"/>
        <v>1</v>
      </c>
      <c r="AM27">
        <f t="shared" si="24"/>
        <v>0</v>
      </c>
      <c r="AN27">
        <f t="shared" si="25"/>
        <v>54561.571957924309</v>
      </c>
      <c r="AO27">
        <f t="shared" si="26"/>
        <v>375.166</v>
      </c>
      <c r="AP27">
        <f t="shared" si="27"/>
        <v>316.26505800191916</v>
      </c>
      <c r="AQ27">
        <f t="shared" si="28"/>
        <v>0.84300031986352486</v>
      </c>
      <c r="AR27">
        <f t="shared" si="29"/>
        <v>0.16539061733660304</v>
      </c>
      <c r="AS27">
        <v>1689892222.5</v>
      </c>
      <c r="AT27">
        <v>400.005</v>
      </c>
      <c r="AU27">
        <v>407.01900000000001</v>
      </c>
      <c r="AV27">
        <v>7.30701</v>
      </c>
      <c r="AW27">
        <v>6.1692999999999998</v>
      </c>
      <c r="AX27">
        <v>403.34300000000002</v>
      </c>
      <c r="AY27">
        <v>7.8592500000000003</v>
      </c>
      <c r="AZ27">
        <v>600.04399999999998</v>
      </c>
      <c r="BA27">
        <v>99.726600000000005</v>
      </c>
      <c r="BB27">
        <v>0.100037</v>
      </c>
      <c r="BC27">
        <v>16.561199999999999</v>
      </c>
      <c r="BD27">
        <v>16.020499999999998</v>
      </c>
      <c r="BE27">
        <v>999.9</v>
      </c>
      <c r="BF27">
        <v>0</v>
      </c>
      <c r="BG27">
        <v>0</v>
      </c>
      <c r="BH27">
        <v>9986.25</v>
      </c>
      <c r="BI27">
        <v>0</v>
      </c>
      <c r="BJ27">
        <v>24.413</v>
      </c>
      <c r="BK27">
        <v>-7.0140399999999996</v>
      </c>
      <c r="BL27">
        <v>402.94900000000001</v>
      </c>
      <c r="BM27">
        <v>409.54599999999999</v>
      </c>
      <c r="BN27">
        <v>1.13771</v>
      </c>
      <c r="BO27">
        <v>407.01900000000001</v>
      </c>
      <c r="BP27">
        <v>6.1692999999999998</v>
      </c>
      <c r="BQ27">
        <v>0.72870299999999999</v>
      </c>
      <c r="BR27">
        <v>0.61524299999999998</v>
      </c>
      <c r="BS27">
        <v>2.3894000000000002</v>
      </c>
      <c r="BT27">
        <v>3.5691500000000001E-2</v>
      </c>
      <c r="BU27">
        <v>375.166</v>
      </c>
      <c r="BV27">
        <v>0.89998599999999995</v>
      </c>
      <c r="BW27">
        <v>0.10001400000000001</v>
      </c>
      <c r="BX27">
        <v>0</v>
      </c>
      <c r="BY27">
        <v>2.4207999999999998</v>
      </c>
      <c r="BZ27">
        <v>0</v>
      </c>
      <c r="CA27">
        <v>2876.06</v>
      </c>
      <c r="CB27">
        <v>3043.07</v>
      </c>
      <c r="CC27">
        <v>38.061999999999998</v>
      </c>
      <c r="CD27">
        <v>39.875</v>
      </c>
      <c r="CE27">
        <v>39.561999999999998</v>
      </c>
      <c r="CF27">
        <v>39.811999999999998</v>
      </c>
      <c r="CG27">
        <v>37.625</v>
      </c>
      <c r="CH27">
        <v>337.64</v>
      </c>
      <c r="CI27">
        <v>37.520000000000003</v>
      </c>
      <c r="CJ27">
        <v>0</v>
      </c>
      <c r="CK27">
        <v>1689892236.8</v>
      </c>
      <c r="CL27">
        <v>0</v>
      </c>
      <c r="CM27">
        <v>1689891615.0999999</v>
      </c>
      <c r="CN27" t="s">
        <v>353</v>
      </c>
      <c r="CO27">
        <v>1689891609.5999999</v>
      </c>
      <c r="CP27">
        <v>1689891615.0999999</v>
      </c>
      <c r="CQ27">
        <v>45</v>
      </c>
      <c r="CR27">
        <v>0.06</v>
      </c>
      <c r="CS27">
        <v>0</v>
      </c>
      <c r="CT27">
        <v>-3.3639999999999999</v>
      </c>
      <c r="CU27">
        <v>-0.55200000000000005</v>
      </c>
      <c r="CV27">
        <v>408</v>
      </c>
      <c r="CW27">
        <v>6</v>
      </c>
      <c r="CX27">
        <v>0.3</v>
      </c>
      <c r="CY27">
        <v>7.0000000000000007E-2</v>
      </c>
      <c r="CZ27">
        <v>8.7217170174655418</v>
      </c>
      <c r="DA27">
        <v>0.42295687486491229</v>
      </c>
      <c r="DB27">
        <v>4.6671269055353508E-2</v>
      </c>
      <c r="DC27">
        <v>1</v>
      </c>
      <c r="DD27">
        <v>407.02499999999998</v>
      </c>
      <c r="DE27">
        <v>0.24867595818851471</v>
      </c>
      <c r="DF27">
        <v>3.2344185589737687E-2</v>
      </c>
      <c r="DG27">
        <v>-1</v>
      </c>
      <c r="DH27">
        <v>374.97770000000003</v>
      </c>
      <c r="DI27">
        <v>-9.5215471228039347E-2</v>
      </c>
      <c r="DJ27">
        <v>0.15843897878993621</v>
      </c>
      <c r="DK27">
        <v>1</v>
      </c>
      <c r="DL27">
        <v>2</v>
      </c>
      <c r="DM27">
        <v>2</v>
      </c>
      <c r="DN27" t="s">
        <v>354</v>
      </c>
      <c r="DO27">
        <v>3.2203499999999998</v>
      </c>
      <c r="DP27">
        <v>2.7236199999999999</v>
      </c>
      <c r="DQ27">
        <v>9.5633800000000005E-2</v>
      </c>
      <c r="DR27">
        <v>9.5846200000000006E-2</v>
      </c>
      <c r="DS27">
        <v>5.0725899999999997E-2</v>
      </c>
      <c r="DT27">
        <v>4.1681200000000002E-2</v>
      </c>
      <c r="DU27">
        <v>27593.3</v>
      </c>
      <c r="DV27">
        <v>31126.3</v>
      </c>
      <c r="DW27">
        <v>28687.599999999999</v>
      </c>
      <c r="DX27">
        <v>32981.5</v>
      </c>
      <c r="DY27">
        <v>37892.1</v>
      </c>
      <c r="DZ27">
        <v>42709.7</v>
      </c>
      <c r="EA27">
        <v>42107.6</v>
      </c>
      <c r="EB27">
        <v>47424.9</v>
      </c>
      <c r="EC27">
        <v>2.302</v>
      </c>
      <c r="ED27">
        <v>1.9626999999999999</v>
      </c>
      <c r="EE27">
        <v>0.12110899999999999</v>
      </c>
      <c r="EF27">
        <v>0</v>
      </c>
      <c r="EG27">
        <v>14.000299999999999</v>
      </c>
      <c r="EH27">
        <v>999.9</v>
      </c>
      <c r="EI27">
        <v>49.8</v>
      </c>
      <c r="EJ27">
        <v>17.5</v>
      </c>
      <c r="EK27">
        <v>10.022</v>
      </c>
      <c r="EL27">
        <v>62.785299999999999</v>
      </c>
      <c r="EM27">
        <v>20.945499999999999</v>
      </c>
      <c r="EN27">
        <v>1</v>
      </c>
      <c r="EO27">
        <v>-0.80965399999999998</v>
      </c>
      <c r="EP27">
        <v>1.1338999999999999</v>
      </c>
      <c r="EQ27">
        <v>20.242799999999999</v>
      </c>
      <c r="ER27">
        <v>5.2304700000000004</v>
      </c>
      <c r="ES27">
        <v>12.004</v>
      </c>
      <c r="ET27">
        <v>4.9899500000000003</v>
      </c>
      <c r="EU27">
        <v>3.3050000000000002</v>
      </c>
      <c r="EV27">
        <v>7258.9</v>
      </c>
      <c r="EW27">
        <v>9999</v>
      </c>
      <c r="EX27">
        <v>525.9</v>
      </c>
      <c r="EY27">
        <v>73.5</v>
      </c>
      <c r="EZ27">
        <v>1.85206</v>
      </c>
      <c r="FA27">
        <v>1.86127</v>
      </c>
      <c r="FB27">
        <v>1.86005</v>
      </c>
      <c r="FC27">
        <v>1.85608</v>
      </c>
      <c r="FD27">
        <v>1.8605</v>
      </c>
      <c r="FE27">
        <v>1.85684</v>
      </c>
      <c r="FF27">
        <v>1.85897</v>
      </c>
      <c r="FG27">
        <v>1.86172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-3.3380000000000001</v>
      </c>
      <c r="FV27">
        <v>-0.55220000000000002</v>
      </c>
      <c r="FW27">
        <v>-1.891537378555417</v>
      </c>
      <c r="FX27">
        <v>-4.0117494158234393E-3</v>
      </c>
      <c r="FY27">
        <v>1.087516141204025E-6</v>
      </c>
      <c r="FZ27">
        <v>-8.657206703991749E-11</v>
      </c>
      <c r="GA27">
        <v>-0.55223800000000001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10.199999999999999</v>
      </c>
      <c r="GJ27">
        <v>10.1</v>
      </c>
      <c r="GK27">
        <v>0.99609400000000003</v>
      </c>
      <c r="GL27">
        <v>2.34985</v>
      </c>
      <c r="GM27">
        <v>1.5942400000000001</v>
      </c>
      <c r="GN27">
        <v>2.34009</v>
      </c>
      <c r="GO27">
        <v>1.40015</v>
      </c>
      <c r="GP27">
        <v>2.2241200000000001</v>
      </c>
      <c r="GQ27">
        <v>21.037600000000001</v>
      </c>
      <c r="GR27">
        <v>13.904400000000001</v>
      </c>
      <c r="GS27">
        <v>18</v>
      </c>
      <c r="GT27">
        <v>614.89099999999996</v>
      </c>
      <c r="GU27">
        <v>427.33300000000003</v>
      </c>
      <c r="GV27">
        <v>15.1935</v>
      </c>
      <c r="GW27">
        <v>16.372</v>
      </c>
      <c r="GX27">
        <v>30.000900000000001</v>
      </c>
      <c r="GY27">
        <v>16.3293</v>
      </c>
      <c r="GZ27">
        <v>16.296399999999998</v>
      </c>
      <c r="HA27">
        <v>20.001799999999999</v>
      </c>
      <c r="HB27">
        <v>30</v>
      </c>
      <c r="HC27">
        <v>-30</v>
      </c>
      <c r="HD27">
        <v>15.0382</v>
      </c>
      <c r="HE27">
        <v>407.20499999999998</v>
      </c>
      <c r="HF27">
        <v>0</v>
      </c>
      <c r="HG27">
        <v>105.33</v>
      </c>
      <c r="HH27">
        <v>104.592</v>
      </c>
    </row>
    <row r="28" spans="1:216" x14ac:dyDescent="0.2">
      <c r="A28">
        <v>10</v>
      </c>
      <c r="B28">
        <v>1689892283</v>
      </c>
      <c r="C28">
        <v>544.90000009536743</v>
      </c>
      <c r="D28" t="s">
        <v>374</v>
      </c>
      <c r="E28" t="s">
        <v>375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1689892283</v>
      </c>
      <c r="M28">
        <f t="shared" si="0"/>
        <v>1.6666921340341037E-3</v>
      </c>
      <c r="N28">
        <f t="shared" si="1"/>
        <v>1.6666921340341037</v>
      </c>
      <c r="O28">
        <f t="shared" si="2"/>
        <v>7.9795233456798158</v>
      </c>
      <c r="P28">
        <f t="shared" si="3"/>
        <v>399.97</v>
      </c>
      <c r="Q28">
        <f t="shared" si="4"/>
        <v>309.14358534558983</v>
      </c>
      <c r="R28">
        <f t="shared" si="5"/>
        <v>30.859784551835883</v>
      </c>
      <c r="S28">
        <f t="shared" si="6"/>
        <v>39.926392175983999</v>
      </c>
      <c r="T28">
        <f t="shared" si="7"/>
        <v>0.15422595908694472</v>
      </c>
      <c r="U28">
        <f t="shared" si="8"/>
        <v>3.4038540439420411</v>
      </c>
      <c r="V28">
        <f t="shared" si="9"/>
        <v>0.15044642916112347</v>
      </c>
      <c r="W28">
        <f t="shared" si="10"/>
        <v>9.4360879439159662E-2</v>
      </c>
      <c r="X28">
        <f t="shared" si="11"/>
        <v>41.376865179026261</v>
      </c>
      <c r="Y28">
        <f t="shared" si="12"/>
        <v>16.415587839168339</v>
      </c>
      <c r="Z28">
        <f t="shared" si="13"/>
        <v>15.951700000000001</v>
      </c>
      <c r="AA28">
        <f t="shared" si="14"/>
        <v>1.8190782500183631</v>
      </c>
      <c r="AB28">
        <f t="shared" si="15"/>
        <v>38.409806411488326</v>
      </c>
      <c r="AC28">
        <f t="shared" si="16"/>
        <v>0.72730779261116796</v>
      </c>
      <c r="AD28">
        <f t="shared" si="17"/>
        <v>1.8935471447563221</v>
      </c>
      <c r="AE28">
        <f t="shared" si="18"/>
        <v>1.0917704574071951</v>
      </c>
      <c r="AF28">
        <f t="shared" si="19"/>
        <v>-73.501123110903976</v>
      </c>
      <c r="AG28">
        <f t="shared" si="20"/>
        <v>115.5186506171033</v>
      </c>
      <c r="AH28">
        <f t="shared" si="21"/>
        <v>6.5657916476004683</v>
      </c>
      <c r="AI28">
        <f t="shared" si="22"/>
        <v>89.96018433282606</v>
      </c>
      <c r="AJ28">
        <v>40</v>
      </c>
      <c r="AK28">
        <v>7</v>
      </c>
      <c r="AL28">
        <f t="shared" si="23"/>
        <v>1</v>
      </c>
      <c r="AM28">
        <f t="shared" si="24"/>
        <v>0</v>
      </c>
      <c r="AN28">
        <f t="shared" si="25"/>
        <v>54615.066488362929</v>
      </c>
      <c r="AO28">
        <f t="shared" si="26"/>
        <v>250.173</v>
      </c>
      <c r="AP28">
        <f t="shared" si="27"/>
        <v>210.8962290046768</v>
      </c>
      <c r="AQ28">
        <f t="shared" si="28"/>
        <v>0.84300155893992079</v>
      </c>
      <c r="AR28">
        <f t="shared" si="29"/>
        <v>0.16539300875404725</v>
      </c>
      <c r="AS28">
        <v>1689892283</v>
      </c>
      <c r="AT28">
        <v>399.97</v>
      </c>
      <c r="AU28">
        <v>405.84899999999999</v>
      </c>
      <c r="AV28">
        <v>7.2859400000000001</v>
      </c>
      <c r="AW28">
        <v>6.16092</v>
      </c>
      <c r="AX28">
        <v>403.30799999999999</v>
      </c>
      <c r="AY28">
        <v>7.8381800000000004</v>
      </c>
      <c r="AZ28">
        <v>600.03899999999999</v>
      </c>
      <c r="BA28">
        <v>99.723500000000001</v>
      </c>
      <c r="BB28">
        <v>9.9967200000000006E-2</v>
      </c>
      <c r="BC28">
        <v>16.581199999999999</v>
      </c>
      <c r="BD28">
        <v>15.951700000000001</v>
      </c>
      <c r="BE28">
        <v>999.9</v>
      </c>
      <c r="BF28">
        <v>0</v>
      </c>
      <c r="BG28">
        <v>0</v>
      </c>
      <c r="BH28">
        <v>9997.5</v>
      </c>
      <c r="BI28">
        <v>0</v>
      </c>
      <c r="BJ28">
        <v>23.747599999999998</v>
      </c>
      <c r="BK28">
        <v>-5.8792999999999997</v>
      </c>
      <c r="BL28">
        <v>402.90499999999997</v>
      </c>
      <c r="BM28">
        <v>408.36500000000001</v>
      </c>
      <c r="BN28">
        <v>1.1250199999999999</v>
      </c>
      <c r="BO28">
        <v>405.84899999999999</v>
      </c>
      <c r="BP28">
        <v>6.16092</v>
      </c>
      <c r="BQ28">
        <v>0.72658</v>
      </c>
      <c r="BR28">
        <v>0.61438800000000005</v>
      </c>
      <c r="BS28">
        <v>2.34843</v>
      </c>
      <c r="BT28">
        <v>1.65551E-2</v>
      </c>
      <c r="BU28">
        <v>250.173</v>
      </c>
      <c r="BV28">
        <v>0.89994600000000002</v>
      </c>
      <c r="BW28">
        <v>0.100054</v>
      </c>
      <c r="BX28">
        <v>0</v>
      </c>
      <c r="BY28">
        <v>2.3144999999999998</v>
      </c>
      <c r="BZ28">
        <v>0</v>
      </c>
      <c r="CA28">
        <v>2084.91</v>
      </c>
      <c r="CB28">
        <v>2029.2</v>
      </c>
      <c r="CC28">
        <v>37.75</v>
      </c>
      <c r="CD28">
        <v>39.875</v>
      </c>
      <c r="CE28">
        <v>39.436999999999998</v>
      </c>
      <c r="CF28">
        <v>39.936999999999998</v>
      </c>
      <c r="CG28">
        <v>37.436999999999998</v>
      </c>
      <c r="CH28">
        <v>225.14</v>
      </c>
      <c r="CI28">
        <v>25.03</v>
      </c>
      <c r="CJ28">
        <v>0</v>
      </c>
      <c r="CK28">
        <v>1689892297.4000001</v>
      </c>
      <c r="CL28">
        <v>0</v>
      </c>
      <c r="CM28">
        <v>1689891615.0999999</v>
      </c>
      <c r="CN28" t="s">
        <v>353</v>
      </c>
      <c r="CO28">
        <v>1689891609.5999999</v>
      </c>
      <c r="CP28">
        <v>1689891615.0999999</v>
      </c>
      <c r="CQ28">
        <v>45</v>
      </c>
      <c r="CR28">
        <v>0.06</v>
      </c>
      <c r="CS28">
        <v>0</v>
      </c>
      <c r="CT28">
        <v>-3.3639999999999999</v>
      </c>
      <c r="CU28">
        <v>-0.55200000000000005</v>
      </c>
      <c r="CV28">
        <v>408</v>
      </c>
      <c r="CW28">
        <v>6</v>
      </c>
      <c r="CX28">
        <v>0.3</v>
      </c>
      <c r="CY28">
        <v>7.0000000000000007E-2</v>
      </c>
      <c r="CZ28">
        <v>7.0181513164079634</v>
      </c>
      <c r="DA28">
        <v>1.139176932740454</v>
      </c>
      <c r="DB28">
        <v>0.1198174041416564</v>
      </c>
      <c r="DC28">
        <v>1</v>
      </c>
      <c r="DD28">
        <v>405.80965853658552</v>
      </c>
      <c r="DE28">
        <v>0.10770731707324541</v>
      </c>
      <c r="DF28">
        <v>5.0962257558111151E-2</v>
      </c>
      <c r="DG28">
        <v>-1</v>
      </c>
      <c r="DH28">
        <v>249.99612500000001</v>
      </c>
      <c r="DI28">
        <v>-5.9461039319480588E-2</v>
      </c>
      <c r="DJ28">
        <v>0.14918163216361061</v>
      </c>
      <c r="DK28">
        <v>1</v>
      </c>
      <c r="DL28">
        <v>2</v>
      </c>
      <c r="DM28">
        <v>2</v>
      </c>
      <c r="DN28" t="s">
        <v>354</v>
      </c>
      <c r="DO28">
        <v>3.22038</v>
      </c>
      <c r="DP28">
        <v>2.7236400000000001</v>
      </c>
      <c r="DQ28">
        <v>9.5629800000000001E-2</v>
      </c>
      <c r="DR28">
        <v>9.5640699999999995E-2</v>
      </c>
      <c r="DS28">
        <v>5.0619400000000002E-2</v>
      </c>
      <c r="DT28">
        <v>4.1636800000000002E-2</v>
      </c>
      <c r="DU28">
        <v>27594.6</v>
      </c>
      <c r="DV28">
        <v>31134.799999999999</v>
      </c>
      <c r="DW28">
        <v>28688.799999999999</v>
      </c>
      <c r="DX28">
        <v>32982.9</v>
      </c>
      <c r="DY28">
        <v>37898.300000000003</v>
      </c>
      <c r="DZ28">
        <v>42713.599999999999</v>
      </c>
      <c r="EA28">
        <v>42109.599999999999</v>
      </c>
      <c r="EB28">
        <v>47427</v>
      </c>
      <c r="EC28">
        <v>2.3028</v>
      </c>
      <c r="ED28">
        <v>1.96312</v>
      </c>
      <c r="EE28">
        <v>0.114497</v>
      </c>
      <c r="EF28">
        <v>0</v>
      </c>
      <c r="EG28">
        <v>14.041700000000001</v>
      </c>
      <c r="EH28">
        <v>999.9</v>
      </c>
      <c r="EI28">
        <v>49.8</v>
      </c>
      <c r="EJ28">
        <v>17.5</v>
      </c>
      <c r="EK28">
        <v>10.023</v>
      </c>
      <c r="EL28">
        <v>62.505200000000002</v>
      </c>
      <c r="EM28">
        <v>20.725200000000001</v>
      </c>
      <c r="EN28">
        <v>1</v>
      </c>
      <c r="EO28">
        <v>-0.81374999999999997</v>
      </c>
      <c r="EP28">
        <v>-0.55682699999999996</v>
      </c>
      <c r="EQ28">
        <v>20.248899999999999</v>
      </c>
      <c r="ER28">
        <v>5.2313700000000001</v>
      </c>
      <c r="ES28">
        <v>12.004</v>
      </c>
      <c r="ET28">
        <v>4.9906499999999996</v>
      </c>
      <c r="EU28">
        <v>3.3050000000000002</v>
      </c>
      <c r="EV28">
        <v>7260.3</v>
      </c>
      <c r="EW28">
        <v>9999</v>
      </c>
      <c r="EX28">
        <v>525.9</v>
      </c>
      <c r="EY28">
        <v>73.5</v>
      </c>
      <c r="EZ28">
        <v>1.85205</v>
      </c>
      <c r="FA28">
        <v>1.86127</v>
      </c>
      <c r="FB28">
        <v>1.86006</v>
      </c>
      <c r="FC28">
        <v>1.85608</v>
      </c>
      <c r="FD28">
        <v>1.8605</v>
      </c>
      <c r="FE28">
        <v>1.85684</v>
      </c>
      <c r="FF28">
        <v>1.85897</v>
      </c>
      <c r="FG28">
        <v>1.86172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-3.3380000000000001</v>
      </c>
      <c r="FV28">
        <v>-0.55220000000000002</v>
      </c>
      <c r="FW28">
        <v>-1.891537378555417</v>
      </c>
      <c r="FX28">
        <v>-4.0117494158234393E-3</v>
      </c>
      <c r="FY28">
        <v>1.087516141204025E-6</v>
      </c>
      <c r="FZ28">
        <v>-8.657206703991749E-11</v>
      </c>
      <c r="GA28">
        <v>-0.55223800000000001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11.2</v>
      </c>
      <c r="GJ28">
        <v>11.1</v>
      </c>
      <c r="GK28">
        <v>0.99365199999999998</v>
      </c>
      <c r="GL28">
        <v>2.34253</v>
      </c>
      <c r="GM28">
        <v>1.5942400000000001</v>
      </c>
      <c r="GN28">
        <v>2.34009</v>
      </c>
      <c r="GO28">
        <v>1.40015</v>
      </c>
      <c r="GP28">
        <v>2.2717299999999998</v>
      </c>
      <c r="GQ28">
        <v>21.037600000000001</v>
      </c>
      <c r="GR28">
        <v>13.9131</v>
      </c>
      <c r="GS28">
        <v>18</v>
      </c>
      <c r="GT28">
        <v>615.17100000000005</v>
      </c>
      <c r="GU28">
        <v>427.37</v>
      </c>
      <c r="GV28">
        <v>15.5746</v>
      </c>
      <c r="GW28">
        <v>16.349499999999999</v>
      </c>
      <c r="GX28">
        <v>30.0001</v>
      </c>
      <c r="GY28">
        <v>16.307400000000001</v>
      </c>
      <c r="GZ28">
        <v>16.274999999999999</v>
      </c>
      <c r="HA28">
        <v>19.957999999999998</v>
      </c>
      <c r="HB28">
        <v>30</v>
      </c>
      <c r="HC28">
        <v>-30</v>
      </c>
      <c r="HD28">
        <v>15.5961</v>
      </c>
      <c r="HE28">
        <v>406.03500000000003</v>
      </c>
      <c r="HF28">
        <v>0</v>
      </c>
      <c r="HG28">
        <v>105.334</v>
      </c>
      <c r="HH28">
        <v>104.596</v>
      </c>
    </row>
    <row r="29" spans="1:216" x14ac:dyDescent="0.2">
      <c r="A29">
        <v>11</v>
      </c>
      <c r="B29">
        <v>1689892343.5</v>
      </c>
      <c r="C29">
        <v>605.40000009536743</v>
      </c>
      <c r="D29" t="s">
        <v>376</v>
      </c>
      <c r="E29" t="s">
        <v>377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1689892343.5</v>
      </c>
      <c r="M29">
        <f t="shared" si="0"/>
        <v>1.659058023686451E-3</v>
      </c>
      <c r="N29">
        <f t="shared" si="1"/>
        <v>1.6590580236864509</v>
      </c>
      <c r="O29">
        <f t="shared" si="2"/>
        <v>6.3961844858555548</v>
      </c>
      <c r="P29">
        <f t="shared" si="3"/>
        <v>400.04500000000002</v>
      </c>
      <c r="Q29">
        <f t="shared" si="4"/>
        <v>324.93446632220684</v>
      </c>
      <c r="R29">
        <f t="shared" si="5"/>
        <v>32.435732357194574</v>
      </c>
      <c r="S29">
        <f t="shared" si="6"/>
        <v>39.933444727181005</v>
      </c>
      <c r="T29">
        <f t="shared" si="7"/>
        <v>0.15222860044244357</v>
      </c>
      <c r="U29">
        <f t="shared" si="8"/>
        <v>3.4029965604602337</v>
      </c>
      <c r="V29">
        <f t="shared" si="9"/>
        <v>0.14854416961935374</v>
      </c>
      <c r="W29">
        <f t="shared" si="10"/>
        <v>9.3163710115260756E-2</v>
      </c>
      <c r="X29">
        <f t="shared" si="11"/>
        <v>29.754405393218459</v>
      </c>
      <c r="Y29">
        <f t="shared" si="12"/>
        <v>16.450463788510611</v>
      </c>
      <c r="Z29">
        <f t="shared" si="13"/>
        <v>16.0215</v>
      </c>
      <c r="AA29">
        <f t="shared" si="14"/>
        <v>1.8272066753462477</v>
      </c>
      <c r="AB29">
        <f t="shared" si="15"/>
        <v>38.144632192883968</v>
      </c>
      <c r="AC29">
        <f t="shared" si="16"/>
        <v>0.72657317751238804</v>
      </c>
      <c r="AD29">
        <f t="shared" si="17"/>
        <v>1.9047848563288365</v>
      </c>
      <c r="AE29">
        <f t="shared" si="18"/>
        <v>1.1006334978338597</v>
      </c>
      <c r="AF29">
        <f t="shared" si="19"/>
        <v>-73.164458844572493</v>
      </c>
      <c r="AG29">
        <f t="shared" si="20"/>
        <v>119.76422245048482</v>
      </c>
      <c r="AH29">
        <f t="shared" si="21"/>
        <v>6.8145683798142702</v>
      </c>
      <c r="AI29">
        <f t="shared" si="22"/>
        <v>83.168737378945053</v>
      </c>
      <c r="AJ29">
        <v>40</v>
      </c>
      <c r="AK29">
        <v>7</v>
      </c>
      <c r="AL29">
        <f t="shared" si="23"/>
        <v>1</v>
      </c>
      <c r="AM29">
        <f t="shared" si="24"/>
        <v>0</v>
      </c>
      <c r="AN29">
        <f t="shared" si="25"/>
        <v>54577.376436655097</v>
      </c>
      <c r="AO29">
        <f t="shared" si="26"/>
        <v>179.90100000000001</v>
      </c>
      <c r="AP29">
        <f t="shared" si="27"/>
        <v>151.65684300166762</v>
      </c>
      <c r="AQ29">
        <f t="shared" si="28"/>
        <v>0.84300166759310735</v>
      </c>
      <c r="AR29">
        <f t="shared" si="29"/>
        <v>0.16539321845469707</v>
      </c>
      <c r="AS29">
        <v>1689892343.5</v>
      </c>
      <c r="AT29">
        <v>400.04500000000002</v>
      </c>
      <c r="AU29">
        <v>404.84500000000003</v>
      </c>
      <c r="AV29">
        <v>7.2786600000000004</v>
      </c>
      <c r="AW29">
        <v>6.1588799999999999</v>
      </c>
      <c r="AX29">
        <v>403.38400000000001</v>
      </c>
      <c r="AY29">
        <v>7.8308999999999997</v>
      </c>
      <c r="AZ29">
        <v>600.09</v>
      </c>
      <c r="BA29">
        <v>99.7226</v>
      </c>
      <c r="BB29">
        <v>9.9781800000000004E-2</v>
      </c>
      <c r="BC29">
        <v>16.674299999999999</v>
      </c>
      <c r="BD29">
        <v>16.0215</v>
      </c>
      <c r="BE29">
        <v>999.9</v>
      </c>
      <c r="BF29">
        <v>0</v>
      </c>
      <c r="BG29">
        <v>0</v>
      </c>
      <c r="BH29">
        <v>9993.75</v>
      </c>
      <c r="BI29">
        <v>0</v>
      </c>
      <c r="BJ29">
        <v>24.5989</v>
      </c>
      <c r="BK29">
        <v>-4.7997399999999999</v>
      </c>
      <c r="BL29">
        <v>402.97800000000001</v>
      </c>
      <c r="BM29">
        <v>407.35399999999998</v>
      </c>
      <c r="BN29">
        <v>1.11978</v>
      </c>
      <c r="BO29">
        <v>404.84500000000003</v>
      </c>
      <c r="BP29">
        <v>6.1588799999999999</v>
      </c>
      <c r="BQ29">
        <v>0.72584700000000002</v>
      </c>
      <c r="BR29">
        <v>0.61417999999999995</v>
      </c>
      <c r="BS29">
        <v>2.3342700000000001</v>
      </c>
      <c r="BT29">
        <v>1.188E-2</v>
      </c>
      <c r="BU29">
        <v>179.90100000000001</v>
      </c>
      <c r="BV29">
        <v>0.89993299999999998</v>
      </c>
      <c r="BW29">
        <v>0.100067</v>
      </c>
      <c r="BX29">
        <v>0</v>
      </c>
      <c r="BY29">
        <v>2.6695000000000002</v>
      </c>
      <c r="BZ29">
        <v>0</v>
      </c>
      <c r="CA29">
        <v>1652.87</v>
      </c>
      <c r="CB29">
        <v>1459.21</v>
      </c>
      <c r="CC29">
        <v>37.375</v>
      </c>
      <c r="CD29">
        <v>39.875</v>
      </c>
      <c r="CE29">
        <v>39.25</v>
      </c>
      <c r="CF29">
        <v>40</v>
      </c>
      <c r="CG29">
        <v>37.186999999999998</v>
      </c>
      <c r="CH29">
        <v>161.9</v>
      </c>
      <c r="CI29">
        <v>18</v>
      </c>
      <c r="CJ29">
        <v>0</v>
      </c>
      <c r="CK29">
        <v>1689892358</v>
      </c>
      <c r="CL29">
        <v>0</v>
      </c>
      <c r="CM29">
        <v>1689891615.0999999</v>
      </c>
      <c r="CN29" t="s">
        <v>353</v>
      </c>
      <c r="CO29">
        <v>1689891609.5999999</v>
      </c>
      <c r="CP29">
        <v>1689891615.0999999</v>
      </c>
      <c r="CQ29">
        <v>45</v>
      </c>
      <c r="CR29">
        <v>0.06</v>
      </c>
      <c r="CS29">
        <v>0</v>
      </c>
      <c r="CT29">
        <v>-3.3639999999999999</v>
      </c>
      <c r="CU29">
        <v>-0.55200000000000005</v>
      </c>
      <c r="CV29">
        <v>408</v>
      </c>
      <c r="CW29">
        <v>6</v>
      </c>
      <c r="CX29">
        <v>0.3</v>
      </c>
      <c r="CY29">
        <v>7.0000000000000007E-2</v>
      </c>
      <c r="CZ29">
        <v>5.7074090326353728</v>
      </c>
      <c r="DA29">
        <v>0.69130884532922421</v>
      </c>
      <c r="DB29">
        <v>9.0330554939422672E-2</v>
      </c>
      <c r="DC29">
        <v>1</v>
      </c>
      <c r="DD29">
        <v>404.81280487804878</v>
      </c>
      <c r="DE29">
        <v>-9.5121951219090298E-2</v>
      </c>
      <c r="DF29">
        <v>4.1568174688533112E-2</v>
      </c>
      <c r="DG29">
        <v>-1</v>
      </c>
      <c r="DH29">
        <v>180.0439756097561</v>
      </c>
      <c r="DI29">
        <v>-6.8168041255864398E-2</v>
      </c>
      <c r="DJ29">
        <v>0.1472231569478849</v>
      </c>
      <c r="DK29">
        <v>1</v>
      </c>
      <c r="DL29">
        <v>2</v>
      </c>
      <c r="DM29">
        <v>2</v>
      </c>
      <c r="DN29" t="s">
        <v>354</v>
      </c>
      <c r="DO29">
        <v>3.22052</v>
      </c>
      <c r="DP29">
        <v>2.72343</v>
      </c>
      <c r="DQ29">
        <v>9.5647200000000002E-2</v>
      </c>
      <c r="DR29">
        <v>9.5465700000000001E-2</v>
      </c>
      <c r="DS29">
        <v>5.0584200000000003E-2</v>
      </c>
      <c r="DT29">
        <v>4.1627400000000002E-2</v>
      </c>
      <c r="DU29">
        <v>27594.799999999999</v>
      </c>
      <c r="DV29">
        <v>31141</v>
      </c>
      <c r="DW29">
        <v>28689.5</v>
      </c>
      <c r="DX29">
        <v>32983</v>
      </c>
      <c r="DY29">
        <v>37900.6</v>
      </c>
      <c r="DZ29">
        <v>42714.1</v>
      </c>
      <c r="EA29">
        <v>42110.5</v>
      </c>
      <c r="EB29">
        <v>47427</v>
      </c>
      <c r="EC29">
        <v>2.3028200000000001</v>
      </c>
      <c r="ED29">
        <v>1.9633</v>
      </c>
      <c r="EE29">
        <v>0.112563</v>
      </c>
      <c r="EF29">
        <v>0</v>
      </c>
      <c r="EG29">
        <v>14.144</v>
      </c>
      <c r="EH29">
        <v>999.9</v>
      </c>
      <c r="EI29">
        <v>49.7</v>
      </c>
      <c r="EJ29">
        <v>17.5</v>
      </c>
      <c r="EK29">
        <v>10.002800000000001</v>
      </c>
      <c r="EL29">
        <v>62.505200000000002</v>
      </c>
      <c r="EM29">
        <v>20.512799999999999</v>
      </c>
      <c r="EN29">
        <v>1</v>
      </c>
      <c r="EO29">
        <v>-0.81482200000000005</v>
      </c>
      <c r="EP29">
        <v>1.7175900000000001E-2</v>
      </c>
      <c r="EQ29">
        <v>20.250699999999998</v>
      </c>
      <c r="ER29">
        <v>5.2297200000000004</v>
      </c>
      <c r="ES29">
        <v>12.004</v>
      </c>
      <c r="ET29">
        <v>4.9910500000000004</v>
      </c>
      <c r="EU29">
        <v>3.3050000000000002</v>
      </c>
      <c r="EV29">
        <v>7261.7</v>
      </c>
      <c r="EW29">
        <v>9999</v>
      </c>
      <c r="EX29">
        <v>525.9</v>
      </c>
      <c r="EY29">
        <v>73.5</v>
      </c>
      <c r="EZ29">
        <v>1.8520799999999999</v>
      </c>
      <c r="FA29">
        <v>1.86127</v>
      </c>
      <c r="FB29">
        <v>1.86005</v>
      </c>
      <c r="FC29">
        <v>1.85608</v>
      </c>
      <c r="FD29">
        <v>1.8605</v>
      </c>
      <c r="FE29">
        <v>1.85684</v>
      </c>
      <c r="FF29">
        <v>1.85897</v>
      </c>
      <c r="FG29">
        <v>1.8617300000000001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-3.339</v>
      </c>
      <c r="FV29">
        <v>-0.55220000000000002</v>
      </c>
      <c r="FW29">
        <v>-1.891537378555417</v>
      </c>
      <c r="FX29">
        <v>-4.0117494158234393E-3</v>
      </c>
      <c r="FY29">
        <v>1.087516141204025E-6</v>
      </c>
      <c r="FZ29">
        <v>-8.657206703991749E-11</v>
      </c>
      <c r="GA29">
        <v>-0.55223800000000001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12.2</v>
      </c>
      <c r="GJ29">
        <v>12.1</v>
      </c>
      <c r="GK29">
        <v>0.99243199999999998</v>
      </c>
      <c r="GL29">
        <v>2.34009</v>
      </c>
      <c r="GM29">
        <v>1.5942400000000001</v>
      </c>
      <c r="GN29">
        <v>2.34009</v>
      </c>
      <c r="GO29">
        <v>1.40015</v>
      </c>
      <c r="GP29">
        <v>2.34131</v>
      </c>
      <c r="GQ29">
        <v>21.037600000000001</v>
      </c>
      <c r="GR29">
        <v>13.921900000000001</v>
      </c>
      <c r="GS29">
        <v>18</v>
      </c>
      <c r="GT29">
        <v>614.93399999999997</v>
      </c>
      <c r="GU29">
        <v>427.29500000000002</v>
      </c>
      <c r="GV29">
        <v>15.2454</v>
      </c>
      <c r="GW29">
        <v>16.3307</v>
      </c>
      <c r="GX29">
        <v>29.9998</v>
      </c>
      <c r="GY29">
        <v>16.288900000000002</v>
      </c>
      <c r="GZ29">
        <v>16.257200000000001</v>
      </c>
      <c r="HA29">
        <v>19.9131</v>
      </c>
      <c r="HB29">
        <v>30</v>
      </c>
      <c r="HC29">
        <v>-30</v>
      </c>
      <c r="HD29">
        <v>15.2447</v>
      </c>
      <c r="HE29">
        <v>404.81700000000001</v>
      </c>
      <c r="HF29">
        <v>0</v>
      </c>
      <c r="HG29">
        <v>105.337</v>
      </c>
      <c r="HH29">
        <v>104.596</v>
      </c>
    </row>
    <row r="30" spans="1:216" x14ac:dyDescent="0.2">
      <c r="A30">
        <v>12</v>
      </c>
      <c r="B30">
        <v>1689892404</v>
      </c>
      <c r="C30">
        <v>665.90000009536743</v>
      </c>
      <c r="D30" t="s">
        <v>378</v>
      </c>
      <c r="E30" t="s">
        <v>379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1689892404</v>
      </c>
      <c r="M30">
        <f t="shared" si="0"/>
        <v>1.6382713725855201E-3</v>
      </c>
      <c r="N30">
        <f t="shared" si="1"/>
        <v>1.63827137258552</v>
      </c>
      <c r="O30">
        <f t="shared" si="2"/>
        <v>4.6971083729438483</v>
      </c>
      <c r="P30">
        <f t="shared" si="3"/>
        <v>400.04300000000001</v>
      </c>
      <c r="Q30">
        <f t="shared" si="4"/>
        <v>342.51344663369616</v>
      </c>
      <c r="R30">
        <f t="shared" si="5"/>
        <v>34.19049567676732</v>
      </c>
      <c r="S30">
        <f t="shared" si="6"/>
        <v>39.933230640865098</v>
      </c>
      <c r="T30">
        <f t="shared" si="7"/>
        <v>0.15064763951373361</v>
      </c>
      <c r="U30">
        <f t="shared" si="8"/>
        <v>3.4097017388407456</v>
      </c>
      <c r="V30">
        <f t="shared" si="9"/>
        <v>0.14704527767912556</v>
      </c>
      <c r="W30">
        <f t="shared" si="10"/>
        <v>9.2219781782204927E-2</v>
      </c>
      <c r="X30">
        <f t="shared" si="11"/>
        <v>20.709002694393419</v>
      </c>
      <c r="Y30">
        <f t="shared" si="12"/>
        <v>16.412744509268759</v>
      </c>
      <c r="Z30">
        <f t="shared" si="13"/>
        <v>15.9876</v>
      </c>
      <c r="AA30">
        <f t="shared" si="14"/>
        <v>1.8232549409255712</v>
      </c>
      <c r="AB30">
        <f t="shared" si="15"/>
        <v>38.069060137195507</v>
      </c>
      <c r="AC30">
        <f t="shared" si="16"/>
        <v>0.72530417273891501</v>
      </c>
      <c r="AD30">
        <f t="shared" si="17"/>
        <v>1.9052326748415154</v>
      </c>
      <c r="AE30">
        <f t="shared" si="18"/>
        <v>1.097950768186656</v>
      </c>
      <c r="AF30">
        <f t="shared" si="19"/>
        <v>-72.247767531021438</v>
      </c>
      <c r="AG30">
        <f t="shared" si="20"/>
        <v>126.9119792356816</v>
      </c>
      <c r="AH30">
        <f t="shared" si="21"/>
        <v>7.2059469713896833</v>
      </c>
      <c r="AI30">
        <f t="shared" si="22"/>
        <v>82.579161370443259</v>
      </c>
      <c r="AJ30">
        <v>40</v>
      </c>
      <c r="AK30">
        <v>7</v>
      </c>
      <c r="AL30">
        <f t="shared" si="23"/>
        <v>1</v>
      </c>
      <c r="AM30">
        <f t="shared" si="24"/>
        <v>0</v>
      </c>
      <c r="AN30">
        <f t="shared" si="25"/>
        <v>54734.033064259289</v>
      </c>
      <c r="AO30">
        <f t="shared" si="26"/>
        <v>125.217</v>
      </c>
      <c r="AP30">
        <f t="shared" si="27"/>
        <v>105.55760098155099</v>
      </c>
      <c r="AQ30">
        <f t="shared" si="28"/>
        <v>0.8429973644277613</v>
      </c>
      <c r="AR30">
        <f t="shared" si="29"/>
        <v>0.16538491334557942</v>
      </c>
      <c r="AS30">
        <v>1689892404</v>
      </c>
      <c r="AT30">
        <v>400.04300000000001</v>
      </c>
      <c r="AU30">
        <v>403.68200000000002</v>
      </c>
      <c r="AV30">
        <v>7.2659500000000001</v>
      </c>
      <c r="AW30">
        <v>6.1602300000000003</v>
      </c>
      <c r="AX30">
        <v>403.38200000000001</v>
      </c>
      <c r="AY30">
        <v>7.8181900000000004</v>
      </c>
      <c r="AZ30">
        <v>600.11400000000003</v>
      </c>
      <c r="BA30">
        <v>99.7226</v>
      </c>
      <c r="BB30">
        <v>9.9745700000000007E-2</v>
      </c>
      <c r="BC30">
        <v>16.678000000000001</v>
      </c>
      <c r="BD30">
        <v>15.9876</v>
      </c>
      <c r="BE30">
        <v>999.9</v>
      </c>
      <c r="BF30">
        <v>0</v>
      </c>
      <c r="BG30">
        <v>0</v>
      </c>
      <c r="BH30">
        <v>10023.799999999999</v>
      </c>
      <c r="BI30">
        <v>0</v>
      </c>
      <c r="BJ30">
        <v>24.549399999999999</v>
      </c>
      <c r="BK30">
        <v>-3.6387299999999998</v>
      </c>
      <c r="BL30">
        <v>402.971</v>
      </c>
      <c r="BM30">
        <v>406.18400000000003</v>
      </c>
      <c r="BN30">
        <v>1.10572</v>
      </c>
      <c r="BO30">
        <v>403.68200000000002</v>
      </c>
      <c r="BP30">
        <v>6.1602300000000003</v>
      </c>
      <c r="BQ30">
        <v>0.72457899999999997</v>
      </c>
      <c r="BR30">
        <v>0.61431400000000003</v>
      </c>
      <c r="BS30">
        <v>2.3097300000000001</v>
      </c>
      <c r="BT30">
        <v>1.4895800000000001E-2</v>
      </c>
      <c r="BU30">
        <v>125.217</v>
      </c>
      <c r="BV30">
        <v>0.90007300000000001</v>
      </c>
      <c r="BW30">
        <v>9.9926899999999999E-2</v>
      </c>
      <c r="BX30">
        <v>0</v>
      </c>
      <c r="BY30">
        <v>2.4798</v>
      </c>
      <c r="BZ30">
        <v>0</v>
      </c>
      <c r="CA30">
        <v>1316.39</v>
      </c>
      <c r="CB30">
        <v>1015.7</v>
      </c>
      <c r="CC30">
        <v>37.061999999999998</v>
      </c>
      <c r="CD30">
        <v>39.811999999999998</v>
      </c>
      <c r="CE30">
        <v>39.061999999999998</v>
      </c>
      <c r="CF30">
        <v>40</v>
      </c>
      <c r="CG30">
        <v>36.936999999999998</v>
      </c>
      <c r="CH30">
        <v>112.7</v>
      </c>
      <c r="CI30">
        <v>12.51</v>
      </c>
      <c r="CJ30">
        <v>0</v>
      </c>
      <c r="CK30">
        <v>1689892418.5999999</v>
      </c>
      <c r="CL30">
        <v>0</v>
      </c>
      <c r="CM30">
        <v>1689891615.0999999</v>
      </c>
      <c r="CN30" t="s">
        <v>353</v>
      </c>
      <c r="CO30">
        <v>1689891609.5999999</v>
      </c>
      <c r="CP30">
        <v>1689891615.0999999</v>
      </c>
      <c r="CQ30">
        <v>45</v>
      </c>
      <c r="CR30">
        <v>0.06</v>
      </c>
      <c r="CS30">
        <v>0</v>
      </c>
      <c r="CT30">
        <v>-3.3639999999999999</v>
      </c>
      <c r="CU30">
        <v>-0.55200000000000005</v>
      </c>
      <c r="CV30">
        <v>408</v>
      </c>
      <c r="CW30">
        <v>6</v>
      </c>
      <c r="CX30">
        <v>0.3</v>
      </c>
      <c r="CY30">
        <v>7.0000000000000007E-2</v>
      </c>
      <c r="CZ30">
        <v>4.170703535659058</v>
      </c>
      <c r="DA30">
        <v>0.5038880706938984</v>
      </c>
      <c r="DB30">
        <v>8.0429571000800087E-2</v>
      </c>
      <c r="DC30">
        <v>1</v>
      </c>
      <c r="DD30">
        <v>403.67287499999998</v>
      </c>
      <c r="DE30">
        <v>-3.9590994371968419E-2</v>
      </c>
      <c r="DF30">
        <v>3.7012962256488979E-2</v>
      </c>
      <c r="DG30">
        <v>-1</v>
      </c>
      <c r="DH30">
        <v>124.9685853658537</v>
      </c>
      <c r="DI30">
        <v>9.9207636567176946E-2</v>
      </c>
      <c r="DJ30">
        <v>0.1413399250742268</v>
      </c>
      <c r="DK30">
        <v>1</v>
      </c>
      <c r="DL30">
        <v>2</v>
      </c>
      <c r="DM30">
        <v>2</v>
      </c>
      <c r="DN30" t="s">
        <v>354</v>
      </c>
      <c r="DO30">
        <v>3.2205900000000001</v>
      </c>
      <c r="DP30">
        <v>2.7236500000000001</v>
      </c>
      <c r="DQ30">
        <v>9.5649700000000004E-2</v>
      </c>
      <c r="DR30">
        <v>9.5261600000000002E-2</v>
      </c>
      <c r="DS30">
        <v>5.0520700000000002E-2</v>
      </c>
      <c r="DT30">
        <v>4.1636100000000002E-2</v>
      </c>
      <c r="DU30">
        <v>27594.2</v>
      </c>
      <c r="DV30">
        <v>31148.9</v>
      </c>
      <c r="DW30">
        <v>28688.9</v>
      </c>
      <c r="DX30">
        <v>32983.800000000003</v>
      </c>
      <c r="DY30">
        <v>37902.1</v>
      </c>
      <c r="DZ30">
        <v>42714.9</v>
      </c>
      <c r="EA30">
        <v>42109.4</v>
      </c>
      <c r="EB30">
        <v>47428.4</v>
      </c>
      <c r="EC30">
        <v>2.3027500000000001</v>
      </c>
      <c r="ED30">
        <v>1.9635</v>
      </c>
      <c r="EE30">
        <v>0.10662199999999999</v>
      </c>
      <c r="EF30">
        <v>0</v>
      </c>
      <c r="EG30">
        <v>14.209300000000001</v>
      </c>
      <c r="EH30">
        <v>999.9</v>
      </c>
      <c r="EI30">
        <v>49.7</v>
      </c>
      <c r="EJ30">
        <v>17.5</v>
      </c>
      <c r="EK30">
        <v>10.0022</v>
      </c>
      <c r="EL30">
        <v>62.405200000000001</v>
      </c>
      <c r="EM30">
        <v>20.652999999999999</v>
      </c>
      <c r="EN30">
        <v>1</v>
      </c>
      <c r="EO30">
        <v>-0.81549799999999995</v>
      </c>
      <c r="EP30">
        <v>-0.23355699999999999</v>
      </c>
      <c r="EQ30">
        <v>20.251000000000001</v>
      </c>
      <c r="ER30">
        <v>5.23062</v>
      </c>
      <c r="ES30">
        <v>12.004</v>
      </c>
      <c r="ET30">
        <v>4.9911000000000003</v>
      </c>
      <c r="EU30">
        <v>3.3050000000000002</v>
      </c>
      <c r="EV30">
        <v>7262.9</v>
      </c>
      <c r="EW30">
        <v>9999</v>
      </c>
      <c r="EX30">
        <v>525.9</v>
      </c>
      <c r="EY30">
        <v>73.5</v>
      </c>
      <c r="EZ30">
        <v>1.85209</v>
      </c>
      <c r="FA30">
        <v>1.86127</v>
      </c>
      <c r="FB30">
        <v>1.86005</v>
      </c>
      <c r="FC30">
        <v>1.85608</v>
      </c>
      <c r="FD30">
        <v>1.8605</v>
      </c>
      <c r="FE30">
        <v>1.85684</v>
      </c>
      <c r="FF30">
        <v>1.8589500000000001</v>
      </c>
      <c r="FG30">
        <v>1.8617300000000001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-3.339</v>
      </c>
      <c r="FV30">
        <v>-0.55220000000000002</v>
      </c>
      <c r="FW30">
        <v>-1.891537378555417</v>
      </c>
      <c r="FX30">
        <v>-4.0117494158234393E-3</v>
      </c>
      <c r="FY30">
        <v>1.087516141204025E-6</v>
      </c>
      <c r="FZ30">
        <v>-8.657206703991749E-11</v>
      </c>
      <c r="GA30">
        <v>-0.55223800000000001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13.2</v>
      </c>
      <c r="GJ30">
        <v>13.1</v>
      </c>
      <c r="GK30">
        <v>0.98999000000000004</v>
      </c>
      <c r="GL30">
        <v>2.34863</v>
      </c>
      <c r="GM30">
        <v>1.5942400000000001</v>
      </c>
      <c r="GN30">
        <v>2.34009</v>
      </c>
      <c r="GO30">
        <v>1.40015</v>
      </c>
      <c r="GP30">
        <v>2.3095699999999999</v>
      </c>
      <c r="GQ30">
        <v>21.057700000000001</v>
      </c>
      <c r="GR30">
        <v>13.9131</v>
      </c>
      <c r="GS30">
        <v>18</v>
      </c>
      <c r="GT30">
        <v>614.70899999999995</v>
      </c>
      <c r="GU30">
        <v>427.28899999999999</v>
      </c>
      <c r="GV30">
        <v>15.4293</v>
      </c>
      <c r="GW30">
        <v>16.322199999999999</v>
      </c>
      <c r="GX30">
        <v>30.0001</v>
      </c>
      <c r="GY30">
        <v>16.276599999999998</v>
      </c>
      <c r="GZ30">
        <v>16.244900000000001</v>
      </c>
      <c r="HA30">
        <v>19.867799999999999</v>
      </c>
      <c r="HB30">
        <v>30</v>
      </c>
      <c r="HC30">
        <v>-30</v>
      </c>
      <c r="HD30">
        <v>15.433199999999999</v>
      </c>
      <c r="HE30">
        <v>403.65499999999997</v>
      </c>
      <c r="HF30">
        <v>0</v>
      </c>
      <c r="HG30">
        <v>105.334</v>
      </c>
      <c r="HH30">
        <v>104.599</v>
      </c>
    </row>
    <row r="31" spans="1:216" x14ac:dyDescent="0.2">
      <c r="A31">
        <v>13</v>
      </c>
      <c r="B31">
        <v>1689892464.5</v>
      </c>
      <c r="C31">
        <v>726.40000009536743</v>
      </c>
      <c r="D31" t="s">
        <v>380</v>
      </c>
      <c r="E31" t="s">
        <v>381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1689892464.5</v>
      </c>
      <c r="M31">
        <f t="shared" si="0"/>
        <v>1.6168990221845823E-3</v>
      </c>
      <c r="N31">
        <f t="shared" si="1"/>
        <v>1.6168990221845823</v>
      </c>
      <c r="O31">
        <f t="shared" si="2"/>
        <v>3.9473103864790482</v>
      </c>
      <c r="P31">
        <f t="shared" si="3"/>
        <v>400.02</v>
      </c>
      <c r="Q31">
        <f t="shared" si="4"/>
        <v>349.88412153949469</v>
      </c>
      <c r="R31">
        <f t="shared" si="5"/>
        <v>34.926572584656213</v>
      </c>
      <c r="S31">
        <f t="shared" si="6"/>
        <v>39.931299265139998</v>
      </c>
      <c r="T31">
        <f t="shared" si="7"/>
        <v>0.14833202055885147</v>
      </c>
      <c r="U31">
        <f t="shared" si="8"/>
        <v>3.3979801986341052</v>
      </c>
      <c r="V31">
        <f t="shared" si="9"/>
        <v>0.14482642323691691</v>
      </c>
      <c r="W31">
        <f t="shared" si="10"/>
        <v>9.0824578061214953E-2</v>
      </c>
      <c r="X31">
        <f t="shared" si="11"/>
        <v>16.573425767288693</v>
      </c>
      <c r="Y31">
        <f t="shared" si="12"/>
        <v>16.392291109961754</v>
      </c>
      <c r="Z31">
        <f t="shared" si="13"/>
        <v>15.996499999999999</v>
      </c>
      <c r="AA31">
        <f t="shared" si="14"/>
        <v>1.8242916897045842</v>
      </c>
      <c r="AB31">
        <f t="shared" si="15"/>
        <v>38.010771744167158</v>
      </c>
      <c r="AC31">
        <f t="shared" si="16"/>
        <v>0.72405102469581006</v>
      </c>
      <c r="AD31">
        <f t="shared" si="17"/>
        <v>1.9048574692696614</v>
      </c>
      <c r="AE31">
        <f t="shared" si="18"/>
        <v>1.1002406650087742</v>
      </c>
      <c r="AF31">
        <f t="shared" si="19"/>
        <v>-71.305246878340085</v>
      </c>
      <c r="AG31">
        <f t="shared" si="20"/>
        <v>124.27739070520839</v>
      </c>
      <c r="AH31">
        <f t="shared" si="21"/>
        <v>7.0809113275566524</v>
      </c>
      <c r="AI31">
        <f t="shared" si="22"/>
        <v>76.62648092171365</v>
      </c>
      <c r="AJ31">
        <v>40</v>
      </c>
      <c r="AK31">
        <v>7</v>
      </c>
      <c r="AL31">
        <f t="shared" si="23"/>
        <v>1</v>
      </c>
      <c r="AM31">
        <f t="shared" si="24"/>
        <v>0</v>
      </c>
      <c r="AN31">
        <f t="shared" si="25"/>
        <v>54459.625843264876</v>
      </c>
      <c r="AO31">
        <f t="shared" si="26"/>
        <v>100.212</v>
      </c>
      <c r="AP31">
        <f t="shared" si="27"/>
        <v>84.478385993413823</v>
      </c>
      <c r="AQ31">
        <f t="shared" si="28"/>
        <v>0.84299670691547746</v>
      </c>
      <c r="AR31">
        <f t="shared" si="29"/>
        <v>0.16538364434687156</v>
      </c>
      <c r="AS31">
        <v>1689892464.5</v>
      </c>
      <c r="AT31">
        <v>400.02</v>
      </c>
      <c r="AU31">
        <v>403.14400000000001</v>
      </c>
      <c r="AV31">
        <v>7.2533300000000001</v>
      </c>
      <c r="AW31">
        <v>6.16181</v>
      </c>
      <c r="AX31">
        <v>403.358</v>
      </c>
      <c r="AY31">
        <v>7.8055700000000003</v>
      </c>
      <c r="AZ31">
        <v>599.99800000000005</v>
      </c>
      <c r="BA31">
        <v>99.723100000000002</v>
      </c>
      <c r="BB31">
        <v>0.100157</v>
      </c>
      <c r="BC31">
        <v>16.674900000000001</v>
      </c>
      <c r="BD31">
        <v>15.996499999999999</v>
      </c>
      <c r="BE31">
        <v>999.9</v>
      </c>
      <c r="BF31">
        <v>0</v>
      </c>
      <c r="BG31">
        <v>0</v>
      </c>
      <c r="BH31">
        <v>9971.25</v>
      </c>
      <c r="BI31">
        <v>0</v>
      </c>
      <c r="BJ31">
        <v>25.803999999999998</v>
      </c>
      <c r="BK31">
        <v>-3.1241099999999999</v>
      </c>
      <c r="BL31">
        <v>402.94200000000001</v>
      </c>
      <c r="BM31">
        <v>405.64299999999997</v>
      </c>
      <c r="BN31">
        <v>1.09152</v>
      </c>
      <c r="BO31">
        <v>403.14400000000001</v>
      </c>
      <c r="BP31">
        <v>6.16181</v>
      </c>
      <c r="BQ31">
        <v>0.72332399999999997</v>
      </c>
      <c r="BR31">
        <v>0.61447499999999999</v>
      </c>
      <c r="BS31">
        <v>2.2854000000000001</v>
      </c>
      <c r="BT31">
        <v>1.8494500000000001E-2</v>
      </c>
      <c r="BU31">
        <v>100.212</v>
      </c>
      <c r="BV31">
        <v>0.90007400000000004</v>
      </c>
      <c r="BW31">
        <v>9.9926399999999999E-2</v>
      </c>
      <c r="BX31">
        <v>0</v>
      </c>
      <c r="BY31">
        <v>2.0198999999999998</v>
      </c>
      <c r="BZ31">
        <v>0</v>
      </c>
      <c r="CA31">
        <v>1179.7</v>
      </c>
      <c r="CB31">
        <v>812.87</v>
      </c>
      <c r="CC31">
        <v>36.75</v>
      </c>
      <c r="CD31">
        <v>39.75</v>
      </c>
      <c r="CE31">
        <v>38.875</v>
      </c>
      <c r="CF31">
        <v>40</v>
      </c>
      <c r="CG31">
        <v>36.75</v>
      </c>
      <c r="CH31">
        <v>90.2</v>
      </c>
      <c r="CI31">
        <v>10.01</v>
      </c>
      <c r="CJ31">
        <v>0</v>
      </c>
      <c r="CK31">
        <v>1689892479.2</v>
      </c>
      <c r="CL31">
        <v>0</v>
      </c>
      <c r="CM31">
        <v>1689891615.0999999</v>
      </c>
      <c r="CN31" t="s">
        <v>353</v>
      </c>
      <c r="CO31">
        <v>1689891609.5999999</v>
      </c>
      <c r="CP31">
        <v>1689891615.0999999</v>
      </c>
      <c r="CQ31">
        <v>45</v>
      </c>
      <c r="CR31">
        <v>0.06</v>
      </c>
      <c r="CS31">
        <v>0</v>
      </c>
      <c r="CT31">
        <v>-3.3639999999999999</v>
      </c>
      <c r="CU31">
        <v>-0.55200000000000005</v>
      </c>
      <c r="CV31">
        <v>408</v>
      </c>
      <c r="CW31">
        <v>6</v>
      </c>
      <c r="CX31">
        <v>0.3</v>
      </c>
      <c r="CY31">
        <v>7.0000000000000007E-2</v>
      </c>
      <c r="CZ31">
        <v>3.4760054409103871</v>
      </c>
      <c r="DA31">
        <v>0.66292238720971652</v>
      </c>
      <c r="DB31">
        <v>8.4455397151845468E-2</v>
      </c>
      <c r="DC31">
        <v>1</v>
      </c>
      <c r="DD31">
        <v>403.09529268292681</v>
      </c>
      <c r="DE31">
        <v>8.7804878051861001E-3</v>
      </c>
      <c r="DF31">
        <v>2.8725143148460041E-2</v>
      </c>
      <c r="DG31">
        <v>-1</v>
      </c>
      <c r="DH31">
        <v>100.0484487804878</v>
      </c>
      <c r="DI31">
        <v>-8.1116506561733914E-2</v>
      </c>
      <c r="DJ31">
        <v>0.15848995370477681</v>
      </c>
      <c r="DK31">
        <v>1</v>
      </c>
      <c r="DL31">
        <v>2</v>
      </c>
      <c r="DM31">
        <v>2</v>
      </c>
      <c r="DN31" t="s">
        <v>354</v>
      </c>
      <c r="DO31">
        <v>3.2203200000000001</v>
      </c>
      <c r="DP31">
        <v>2.7235999999999998</v>
      </c>
      <c r="DQ31">
        <v>9.5647999999999997E-2</v>
      </c>
      <c r="DR31">
        <v>9.51684E-2</v>
      </c>
      <c r="DS31">
        <v>5.0457399999999999E-2</v>
      </c>
      <c r="DT31">
        <v>4.1646000000000002E-2</v>
      </c>
      <c r="DU31">
        <v>27594.6</v>
      </c>
      <c r="DV31">
        <v>31152.6</v>
      </c>
      <c r="DW31">
        <v>28689.3</v>
      </c>
      <c r="DX31">
        <v>32984.400000000001</v>
      </c>
      <c r="DY31">
        <v>37905.800000000003</v>
      </c>
      <c r="DZ31">
        <v>42715.3</v>
      </c>
      <c r="EA31">
        <v>42110.6</v>
      </c>
      <c r="EB31">
        <v>47429.3</v>
      </c>
      <c r="EC31">
        <v>2.3026</v>
      </c>
      <c r="ED31">
        <v>1.9637800000000001</v>
      </c>
      <c r="EE31">
        <v>0.103764</v>
      </c>
      <c r="EF31">
        <v>0</v>
      </c>
      <c r="EG31">
        <v>14.2659</v>
      </c>
      <c r="EH31">
        <v>999.9</v>
      </c>
      <c r="EI31">
        <v>49.7</v>
      </c>
      <c r="EJ31">
        <v>17.5</v>
      </c>
      <c r="EK31">
        <v>10.0032</v>
      </c>
      <c r="EL31">
        <v>62.885199999999998</v>
      </c>
      <c r="EM31">
        <v>21.041699999999999</v>
      </c>
      <c r="EN31">
        <v>1</v>
      </c>
      <c r="EO31">
        <v>-0.81584900000000005</v>
      </c>
      <c r="EP31">
        <v>-0.117102</v>
      </c>
      <c r="EQ31">
        <v>20.2515</v>
      </c>
      <c r="ER31">
        <v>5.2301700000000002</v>
      </c>
      <c r="ES31">
        <v>12.004</v>
      </c>
      <c r="ET31">
        <v>4.9911500000000002</v>
      </c>
      <c r="EU31">
        <v>3.3050000000000002</v>
      </c>
      <c r="EV31">
        <v>7264.3</v>
      </c>
      <c r="EW31">
        <v>9999</v>
      </c>
      <c r="EX31">
        <v>525.9</v>
      </c>
      <c r="EY31">
        <v>73.5</v>
      </c>
      <c r="EZ31">
        <v>1.85209</v>
      </c>
      <c r="FA31">
        <v>1.86127</v>
      </c>
      <c r="FB31">
        <v>1.86006</v>
      </c>
      <c r="FC31">
        <v>1.85608</v>
      </c>
      <c r="FD31">
        <v>1.8605</v>
      </c>
      <c r="FE31">
        <v>1.85684</v>
      </c>
      <c r="FF31">
        <v>1.85893</v>
      </c>
      <c r="FG31">
        <v>1.86172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-3.3380000000000001</v>
      </c>
      <c r="FV31">
        <v>-0.55220000000000002</v>
      </c>
      <c r="FW31">
        <v>-1.891537378555417</v>
      </c>
      <c r="FX31">
        <v>-4.0117494158234393E-3</v>
      </c>
      <c r="FY31">
        <v>1.087516141204025E-6</v>
      </c>
      <c r="FZ31">
        <v>-8.657206703991749E-11</v>
      </c>
      <c r="GA31">
        <v>-0.55223800000000001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14.2</v>
      </c>
      <c r="GJ31">
        <v>14.2</v>
      </c>
      <c r="GK31">
        <v>0.98877000000000004</v>
      </c>
      <c r="GL31">
        <v>2.35229</v>
      </c>
      <c r="GM31">
        <v>1.5942400000000001</v>
      </c>
      <c r="GN31">
        <v>2.34009</v>
      </c>
      <c r="GO31">
        <v>1.40015</v>
      </c>
      <c r="GP31">
        <v>2.20825</v>
      </c>
      <c r="GQ31">
        <v>21.057700000000001</v>
      </c>
      <c r="GR31">
        <v>13.8956</v>
      </c>
      <c r="GS31">
        <v>18</v>
      </c>
      <c r="GT31">
        <v>614.47900000000004</v>
      </c>
      <c r="GU31">
        <v>427.36500000000001</v>
      </c>
      <c r="GV31">
        <v>15.3827</v>
      </c>
      <c r="GW31">
        <v>16.320399999999999</v>
      </c>
      <c r="GX31">
        <v>29.9999</v>
      </c>
      <c r="GY31">
        <v>16.267800000000001</v>
      </c>
      <c r="GZ31">
        <v>16.2361</v>
      </c>
      <c r="HA31">
        <v>19.845800000000001</v>
      </c>
      <c r="HB31">
        <v>30</v>
      </c>
      <c r="HC31">
        <v>-30</v>
      </c>
      <c r="HD31">
        <v>15.391999999999999</v>
      </c>
      <c r="HE31">
        <v>403.06099999999998</v>
      </c>
      <c r="HF31">
        <v>0</v>
      </c>
      <c r="HG31">
        <v>105.337</v>
      </c>
      <c r="HH31">
        <v>104.601</v>
      </c>
    </row>
    <row r="32" spans="1:216" x14ac:dyDescent="0.2">
      <c r="A32">
        <v>14</v>
      </c>
      <c r="B32">
        <v>1689892525</v>
      </c>
      <c r="C32">
        <v>786.90000009536743</v>
      </c>
      <c r="D32" t="s">
        <v>382</v>
      </c>
      <c r="E32" t="s">
        <v>383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1689892525</v>
      </c>
      <c r="M32">
        <f t="shared" si="0"/>
        <v>1.5928812977229821E-3</v>
      </c>
      <c r="N32">
        <f t="shared" si="1"/>
        <v>1.592881297722982</v>
      </c>
      <c r="O32">
        <f t="shared" si="2"/>
        <v>2.8720161119063943</v>
      </c>
      <c r="P32">
        <f t="shared" si="3"/>
        <v>400.03300000000002</v>
      </c>
      <c r="Q32">
        <f t="shared" si="4"/>
        <v>361.04802355079056</v>
      </c>
      <c r="R32">
        <f t="shared" si="5"/>
        <v>36.040410162174823</v>
      </c>
      <c r="S32">
        <f t="shared" si="6"/>
        <v>39.931954914515998</v>
      </c>
      <c r="T32">
        <f t="shared" si="7"/>
        <v>0.14565315905860093</v>
      </c>
      <c r="U32">
        <f t="shared" si="8"/>
        <v>3.4004611747920066</v>
      </c>
      <c r="V32">
        <f t="shared" si="9"/>
        <v>0.14227389049481487</v>
      </c>
      <c r="W32">
        <f t="shared" si="10"/>
        <v>8.9218265417469078E-2</v>
      </c>
      <c r="X32">
        <f t="shared" si="11"/>
        <v>12.423584067699679</v>
      </c>
      <c r="Y32">
        <f t="shared" si="12"/>
        <v>16.389040571968469</v>
      </c>
      <c r="Z32">
        <f t="shared" si="13"/>
        <v>16.0078</v>
      </c>
      <c r="AA32">
        <f t="shared" si="14"/>
        <v>1.825608757070649</v>
      </c>
      <c r="AB32">
        <f t="shared" si="15"/>
        <v>37.8877251358428</v>
      </c>
      <c r="AC32">
        <f t="shared" si="16"/>
        <v>0.72228052559292</v>
      </c>
      <c r="AD32">
        <f t="shared" si="17"/>
        <v>1.9063707916040158</v>
      </c>
      <c r="AE32">
        <f t="shared" si="18"/>
        <v>1.1033282314777288</v>
      </c>
      <c r="AF32">
        <f t="shared" si="19"/>
        <v>-70.246065229583508</v>
      </c>
      <c r="AG32">
        <f t="shared" si="20"/>
        <v>124.5881204765209</v>
      </c>
      <c r="AH32">
        <f t="shared" si="21"/>
        <v>7.0943118255784023</v>
      </c>
      <c r="AI32">
        <f t="shared" si="22"/>
        <v>73.859951140215472</v>
      </c>
      <c r="AJ32">
        <v>40</v>
      </c>
      <c r="AK32">
        <v>7</v>
      </c>
      <c r="AL32">
        <f t="shared" si="23"/>
        <v>1</v>
      </c>
      <c r="AM32">
        <f t="shared" si="24"/>
        <v>0</v>
      </c>
      <c r="AN32">
        <f t="shared" si="25"/>
        <v>54515.418633686808</v>
      </c>
      <c r="AO32">
        <f t="shared" si="26"/>
        <v>75.117599999999996</v>
      </c>
      <c r="AP32">
        <f t="shared" si="27"/>
        <v>63.324076801916931</v>
      </c>
      <c r="AQ32">
        <f t="shared" si="28"/>
        <v>0.84299920127795525</v>
      </c>
      <c r="AR32">
        <f t="shared" si="29"/>
        <v>0.16538845846645367</v>
      </c>
      <c r="AS32">
        <v>1689892525</v>
      </c>
      <c r="AT32">
        <v>400.03300000000002</v>
      </c>
      <c r="AU32">
        <v>402.41899999999998</v>
      </c>
      <c r="AV32">
        <v>7.2357100000000001</v>
      </c>
      <c r="AW32">
        <v>6.1605100000000004</v>
      </c>
      <c r="AX32">
        <v>403.37200000000001</v>
      </c>
      <c r="AY32">
        <v>7.7879500000000004</v>
      </c>
      <c r="AZ32">
        <v>600.06799999999998</v>
      </c>
      <c r="BA32">
        <v>99.721599999999995</v>
      </c>
      <c r="BB32">
        <v>0.100052</v>
      </c>
      <c r="BC32">
        <v>16.6874</v>
      </c>
      <c r="BD32">
        <v>16.0078</v>
      </c>
      <c r="BE32">
        <v>999.9</v>
      </c>
      <c r="BF32">
        <v>0</v>
      </c>
      <c r="BG32">
        <v>0</v>
      </c>
      <c r="BH32">
        <v>9982.5</v>
      </c>
      <c r="BI32">
        <v>0</v>
      </c>
      <c r="BJ32">
        <v>26.8262</v>
      </c>
      <c r="BK32">
        <v>-2.3859300000000001</v>
      </c>
      <c r="BL32">
        <v>402.94900000000001</v>
      </c>
      <c r="BM32">
        <v>404.91399999999999</v>
      </c>
      <c r="BN32">
        <v>1.0751999999999999</v>
      </c>
      <c r="BO32">
        <v>402.41899999999998</v>
      </c>
      <c r="BP32">
        <v>6.1605100000000004</v>
      </c>
      <c r="BQ32">
        <v>0.721557</v>
      </c>
      <c r="BR32">
        <v>0.61433599999999999</v>
      </c>
      <c r="BS32">
        <v>2.25109</v>
      </c>
      <c r="BT32">
        <v>1.53828E-2</v>
      </c>
      <c r="BU32">
        <v>75.117599999999996</v>
      </c>
      <c r="BV32">
        <v>0.900084</v>
      </c>
      <c r="BW32">
        <v>9.9916199999999997E-2</v>
      </c>
      <c r="BX32">
        <v>0</v>
      </c>
      <c r="BY32">
        <v>2.4127999999999998</v>
      </c>
      <c r="BZ32">
        <v>0</v>
      </c>
      <c r="CA32">
        <v>1047.44</v>
      </c>
      <c r="CB32">
        <v>609.31700000000001</v>
      </c>
      <c r="CC32">
        <v>36.375</v>
      </c>
      <c r="CD32">
        <v>39.686999999999998</v>
      </c>
      <c r="CE32">
        <v>38.625</v>
      </c>
      <c r="CF32">
        <v>39.936999999999998</v>
      </c>
      <c r="CG32">
        <v>36.5</v>
      </c>
      <c r="CH32">
        <v>67.61</v>
      </c>
      <c r="CI32">
        <v>7.51</v>
      </c>
      <c r="CJ32">
        <v>0</v>
      </c>
      <c r="CK32">
        <v>1689892539.2</v>
      </c>
      <c r="CL32">
        <v>0</v>
      </c>
      <c r="CM32">
        <v>1689891615.0999999</v>
      </c>
      <c r="CN32" t="s">
        <v>353</v>
      </c>
      <c r="CO32">
        <v>1689891609.5999999</v>
      </c>
      <c r="CP32">
        <v>1689891615.0999999</v>
      </c>
      <c r="CQ32">
        <v>45</v>
      </c>
      <c r="CR32">
        <v>0.06</v>
      </c>
      <c r="CS32">
        <v>0</v>
      </c>
      <c r="CT32">
        <v>-3.3639999999999999</v>
      </c>
      <c r="CU32">
        <v>-0.55200000000000005</v>
      </c>
      <c r="CV32">
        <v>408</v>
      </c>
      <c r="CW32">
        <v>6</v>
      </c>
      <c r="CX32">
        <v>0.3</v>
      </c>
      <c r="CY32">
        <v>7.0000000000000007E-2</v>
      </c>
      <c r="CZ32">
        <v>2.495175652498177</v>
      </c>
      <c r="DA32">
        <v>0.10772454263256349</v>
      </c>
      <c r="DB32">
        <v>5.3568459364304169E-2</v>
      </c>
      <c r="DC32">
        <v>1</v>
      </c>
      <c r="DD32">
        <v>402.38497500000011</v>
      </c>
      <c r="DE32">
        <v>-0.30244277673556502</v>
      </c>
      <c r="DF32">
        <v>3.6785518550101502E-2</v>
      </c>
      <c r="DG32">
        <v>-1</v>
      </c>
      <c r="DH32">
        <v>74.991734999999991</v>
      </c>
      <c r="DI32">
        <v>-6.0537233232391963E-2</v>
      </c>
      <c r="DJ32">
        <v>0.14776068243954571</v>
      </c>
      <c r="DK32">
        <v>1</v>
      </c>
      <c r="DL32">
        <v>2</v>
      </c>
      <c r="DM32">
        <v>2</v>
      </c>
      <c r="DN32" t="s">
        <v>354</v>
      </c>
      <c r="DO32">
        <v>3.2204899999999999</v>
      </c>
      <c r="DP32">
        <v>2.7235900000000002</v>
      </c>
      <c r="DQ32">
        <v>9.5650399999999997E-2</v>
      </c>
      <c r="DR32">
        <v>9.5039600000000002E-2</v>
      </c>
      <c r="DS32">
        <v>5.0367000000000002E-2</v>
      </c>
      <c r="DT32">
        <v>4.1639200000000001E-2</v>
      </c>
      <c r="DU32">
        <v>27594.400000000001</v>
      </c>
      <c r="DV32">
        <v>31155.8</v>
      </c>
      <c r="DW32">
        <v>28689.1</v>
      </c>
      <c r="DX32">
        <v>32983</v>
      </c>
      <c r="DY32">
        <v>37908.800000000003</v>
      </c>
      <c r="DZ32">
        <v>42713.7</v>
      </c>
      <c r="EA32">
        <v>42109.8</v>
      </c>
      <c r="EB32">
        <v>47427.1</v>
      </c>
      <c r="EC32">
        <v>2.3029999999999999</v>
      </c>
      <c r="ED32">
        <v>1.96373</v>
      </c>
      <c r="EE32">
        <v>0.102982</v>
      </c>
      <c r="EF32">
        <v>0</v>
      </c>
      <c r="EG32">
        <v>14.2903</v>
      </c>
      <c r="EH32">
        <v>999.9</v>
      </c>
      <c r="EI32">
        <v>49.7</v>
      </c>
      <c r="EJ32">
        <v>17.5</v>
      </c>
      <c r="EK32">
        <v>10.0029</v>
      </c>
      <c r="EL32">
        <v>62.725200000000001</v>
      </c>
      <c r="EM32">
        <v>20.588899999999999</v>
      </c>
      <c r="EN32">
        <v>1</v>
      </c>
      <c r="EO32">
        <v>-0.81579999999999997</v>
      </c>
      <c r="EP32">
        <v>-0.30050399999999999</v>
      </c>
      <c r="EQ32">
        <v>20.251100000000001</v>
      </c>
      <c r="ER32">
        <v>5.2307699999999997</v>
      </c>
      <c r="ES32">
        <v>12.004</v>
      </c>
      <c r="ET32">
        <v>4.9911500000000002</v>
      </c>
      <c r="EU32">
        <v>3.3050000000000002</v>
      </c>
      <c r="EV32">
        <v>7265.8</v>
      </c>
      <c r="EW32">
        <v>9999</v>
      </c>
      <c r="EX32">
        <v>525.9</v>
      </c>
      <c r="EY32">
        <v>73.599999999999994</v>
      </c>
      <c r="EZ32">
        <v>1.8521099999999999</v>
      </c>
      <c r="FA32">
        <v>1.8613</v>
      </c>
      <c r="FB32">
        <v>1.8601099999999999</v>
      </c>
      <c r="FC32">
        <v>1.85608</v>
      </c>
      <c r="FD32">
        <v>1.8605100000000001</v>
      </c>
      <c r="FE32">
        <v>1.85684</v>
      </c>
      <c r="FF32">
        <v>1.8589800000000001</v>
      </c>
      <c r="FG32">
        <v>1.8617600000000001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-3.339</v>
      </c>
      <c r="FV32">
        <v>-0.55220000000000002</v>
      </c>
      <c r="FW32">
        <v>-1.891537378555417</v>
      </c>
      <c r="FX32">
        <v>-4.0117494158234393E-3</v>
      </c>
      <c r="FY32">
        <v>1.087516141204025E-6</v>
      </c>
      <c r="FZ32">
        <v>-8.657206703991749E-11</v>
      </c>
      <c r="GA32">
        <v>-0.55223800000000001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15.3</v>
      </c>
      <c r="GJ32">
        <v>15.2</v>
      </c>
      <c r="GK32">
        <v>0.98754900000000001</v>
      </c>
      <c r="GL32">
        <v>2.34253</v>
      </c>
      <c r="GM32">
        <v>1.5942400000000001</v>
      </c>
      <c r="GN32">
        <v>2.34009</v>
      </c>
      <c r="GO32">
        <v>1.40015</v>
      </c>
      <c r="GP32">
        <v>2.3022499999999999</v>
      </c>
      <c r="GQ32">
        <v>21.0778</v>
      </c>
      <c r="GR32">
        <v>13.904400000000001</v>
      </c>
      <c r="GS32">
        <v>18</v>
      </c>
      <c r="GT32">
        <v>614.68899999999996</v>
      </c>
      <c r="GU32">
        <v>427.25900000000001</v>
      </c>
      <c r="GV32">
        <v>15.5892</v>
      </c>
      <c r="GW32">
        <v>16.317499999999999</v>
      </c>
      <c r="GX32">
        <v>30.0001</v>
      </c>
      <c r="GY32">
        <v>16.261900000000001</v>
      </c>
      <c r="GZ32">
        <v>16.2285</v>
      </c>
      <c r="HA32">
        <v>19.818000000000001</v>
      </c>
      <c r="HB32">
        <v>30</v>
      </c>
      <c r="HC32">
        <v>-30</v>
      </c>
      <c r="HD32">
        <v>15.589</v>
      </c>
      <c r="HE32">
        <v>402.33100000000002</v>
      </c>
      <c r="HF32">
        <v>0</v>
      </c>
      <c r="HG32">
        <v>105.33499999999999</v>
      </c>
      <c r="HH32">
        <v>104.59699999999999</v>
      </c>
    </row>
    <row r="33" spans="1:216" x14ac:dyDescent="0.2">
      <c r="A33">
        <v>15</v>
      </c>
      <c r="B33">
        <v>1689892585.5</v>
      </c>
      <c r="C33">
        <v>847.40000009536743</v>
      </c>
      <c r="D33" t="s">
        <v>384</v>
      </c>
      <c r="E33" t="s">
        <v>385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1689892585.5</v>
      </c>
      <c r="M33">
        <f t="shared" si="0"/>
        <v>1.5593931019805647E-3</v>
      </c>
      <c r="N33">
        <f t="shared" si="1"/>
        <v>1.5593931019805647</v>
      </c>
      <c r="O33">
        <f t="shared" si="2"/>
        <v>2.0693077028716385</v>
      </c>
      <c r="P33">
        <f t="shared" si="3"/>
        <v>400.08600000000001</v>
      </c>
      <c r="Q33">
        <f t="shared" si="4"/>
        <v>369.47413303411491</v>
      </c>
      <c r="R33">
        <f t="shared" si="5"/>
        <v>36.881682709774907</v>
      </c>
      <c r="S33">
        <f t="shared" si="6"/>
        <v>39.937423460333399</v>
      </c>
      <c r="T33">
        <f t="shared" si="7"/>
        <v>0.1422846268400601</v>
      </c>
      <c r="U33">
        <f t="shared" si="8"/>
        <v>3.4088499405844463</v>
      </c>
      <c r="V33">
        <f t="shared" si="9"/>
        <v>0.13906573765022792</v>
      </c>
      <c r="W33">
        <f t="shared" si="10"/>
        <v>8.7199225298892999E-2</v>
      </c>
      <c r="X33">
        <f t="shared" si="11"/>
        <v>9.9415345884045916</v>
      </c>
      <c r="Y33">
        <f t="shared" si="12"/>
        <v>16.38976130220917</v>
      </c>
      <c r="Z33">
        <f t="shared" si="13"/>
        <v>16.005700000000001</v>
      </c>
      <c r="AA33">
        <f t="shared" si="14"/>
        <v>1.8253639291889643</v>
      </c>
      <c r="AB33">
        <f t="shared" si="15"/>
        <v>37.771161163586925</v>
      </c>
      <c r="AC33">
        <f t="shared" si="16"/>
        <v>0.72029628681101998</v>
      </c>
      <c r="AD33">
        <f t="shared" si="17"/>
        <v>1.9070006444636856</v>
      </c>
      <c r="AE33">
        <f t="shared" si="18"/>
        <v>1.1050676423779442</v>
      </c>
      <c r="AF33">
        <f t="shared" si="19"/>
        <v>-68.769235797342901</v>
      </c>
      <c r="AG33">
        <f t="shared" si="20"/>
        <v>126.23705187199376</v>
      </c>
      <c r="AH33">
        <f t="shared" si="21"/>
        <v>7.1706316245355</v>
      </c>
      <c r="AI33">
        <f t="shared" si="22"/>
        <v>74.579982287590951</v>
      </c>
      <c r="AJ33">
        <v>40</v>
      </c>
      <c r="AK33">
        <v>7</v>
      </c>
      <c r="AL33">
        <f t="shared" si="23"/>
        <v>1</v>
      </c>
      <c r="AM33">
        <f t="shared" si="24"/>
        <v>0</v>
      </c>
      <c r="AN33">
        <f t="shared" si="25"/>
        <v>54711.275152520451</v>
      </c>
      <c r="AO33">
        <f t="shared" si="26"/>
        <v>60.116999999999997</v>
      </c>
      <c r="AP33">
        <f t="shared" si="27"/>
        <v>50.678000926634496</v>
      </c>
      <c r="AQ33">
        <f t="shared" si="28"/>
        <v>0.84298951921477283</v>
      </c>
      <c r="AR33">
        <f t="shared" si="29"/>
        <v>0.16536977208451173</v>
      </c>
      <c r="AS33">
        <v>1689892585.5</v>
      </c>
      <c r="AT33">
        <v>400.08600000000001</v>
      </c>
      <c r="AU33">
        <v>401.91699999999997</v>
      </c>
      <c r="AV33">
        <v>7.2157999999999998</v>
      </c>
      <c r="AW33">
        <v>6.1632800000000003</v>
      </c>
      <c r="AX33">
        <v>403.42500000000001</v>
      </c>
      <c r="AY33">
        <v>7.7680300000000004</v>
      </c>
      <c r="AZ33">
        <v>600.12300000000005</v>
      </c>
      <c r="BA33">
        <v>99.722399999999993</v>
      </c>
      <c r="BB33">
        <v>9.9696900000000005E-2</v>
      </c>
      <c r="BC33">
        <v>16.692599999999999</v>
      </c>
      <c r="BD33">
        <v>16.005700000000001</v>
      </c>
      <c r="BE33">
        <v>999.9</v>
      </c>
      <c r="BF33">
        <v>0</v>
      </c>
      <c r="BG33">
        <v>0</v>
      </c>
      <c r="BH33">
        <v>10020</v>
      </c>
      <c r="BI33">
        <v>0</v>
      </c>
      <c r="BJ33">
        <v>28.019200000000001</v>
      </c>
      <c r="BK33">
        <v>-1.8307500000000001</v>
      </c>
      <c r="BL33">
        <v>402.99400000000003</v>
      </c>
      <c r="BM33">
        <v>404.40899999999999</v>
      </c>
      <c r="BN33">
        <v>1.0525100000000001</v>
      </c>
      <c r="BO33">
        <v>401.91699999999997</v>
      </c>
      <c r="BP33">
        <v>6.1632800000000003</v>
      </c>
      <c r="BQ33">
        <v>0.71957700000000002</v>
      </c>
      <c r="BR33">
        <v>0.614618</v>
      </c>
      <c r="BS33">
        <v>2.2125499999999998</v>
      </c>
      <c r="BT33">
        <v>2.16942E-2</v>
      </c>
      <c r="BU33">
        <v>60.116999999999997</v>
      </c>
      <c r="BV33">
        <v>0.90029700000000001</v>
      </c>
      <c r="BW33">
        <v>9.9703200000000006E-2</v>
      </c>
      <c r="BX33">
        <v>0</v>
      </c>
      <c r="BY33">
        <v>2.0979000000000001</v>
      </c>
      <c r="BZ33">
        <v>0</v>
      </c>
      <c r="CA33">
        <v>975.05700000000002</v>
      </c>
      <c r="CB33">
        <v>487.67</v>
      </c>
      <c r="CC33">
        <v>36.125</v>
      </c>
      <c r="CD33">
        <v>39.561999999999998</v>
      </c>
      <c r="CE33">
        <v>38.375</v>
      </c>
      <c r="CF33">
        <v>39.875</v>
      </c>
      <c r="CG33">
        <v>36.25</v>
      </c>
      <c r="CH33">
        <v>54.12</v>
      </c>
      <c r="CI33">
        <v>5.99</v>
      </c>
      <c r="CJ33">
        <v>0</v>
      </c>
      <c r="CK33">
        <v>1689892599.8</v>
      </c>
      <c r="CL33">
        <v>0</v>
      </c>
      <c r="CM33">
        <v>1689891615.0999999</v>
      </c>
      <c r="CN33" t="s">
        <v>353</v>
      </c>
      <c r="CO33">
        <v>1689891609.5999999</v>
      </c>
      <c r="CP33">
        <v>1689891615.0999999</v>
      </c>
      <c r="CQ33">
        <v>45</v>
      </c>
      <c r="CR33">
        <v>0.06</v>
      </c>
      <c r="CS33">
        <v>0</v>
      </c>
      <c r="CT33">
        <v>-3.3639999999999999</v>
      </c>
      <c r="CU33">
        <v>-0.55200000000000005</v>
      </c>
      <c r="CV33">
        <v>408</v>
      </c>
      <c r="CW33">
        <v>6</v>
      </c>
      <c r="CX33">
        <v>0.3</v>
      </c>
      <c r="CY33">
        <v>7.0000000000000007E-2</v>
      </c>
      <c r="CZ33">
        <v>1.963747907772452</v>
      </c>
      <c r="DA33">
        <v>0.29347567811306868</v>
      </c>
      <c r="DB33">
        <v>5.531717285681062E-2</v>
      </c>
      <c r="DC33">
        <v>1</v>
      </c>
      <c r="DD33">
        <v>401.95667500000002</v>
      </c>
      <c r="DE33">
        <v>-4.5399624765869832E-2</v>
      </c>
      <c r="DF33">
        <v>3.1138711839123791E-2</v>
      </c>
      <c r="DG33">
        <v>-1</v>
      </c>
      <c r="DH33">
        <v>59.989273170731707</v>
      </c>
      <c r="DI33">
        <v>-0.1825343329985766</v>
      </c>
      <c r="DJ33">
        <v>0.1544730492310129</v>
      </c>
      <c r="DK33">
        <v>1</v>
      </c>
      <c r="DL33">
        <v>2</v>
      </c>
      <c r="DM33">
        <v>2</v>
      </c>
      <c r="DN33" t="s">
        <v>354</v>
      </c>
      <c r="DO33">
        <v>3.2206100000000002</v>
      </c>
      <c r="DP33">
        <v>2.7235800000000001</v>
      </c>
      <c r="DQ33">
        <v>9.5660800000000004E-2</v>
      </c>
      <c r="DR33">
        <v>9.4951300000000002E-2</v>
      </c>
      <c r="DS33">
        <v>5.0265200000000003E-2</v>
      </c>
      <c r="DT33">
        <v>4.1654900000000002E-2</v>
      </c>
      <c r="DU33">
        <v>27593.200000000001</v>
      </c>
      <c r="DV33">
        <v>31158</v>
      </c>
      <c r="DW33">
        <v>28688.2</v>
      </c>
      <c r="DX33">
        <v>32982.1</v>
      </c>
      <c r="DY33">
        <v>37911.4</v>
      </c>
      <c r="DZ33">
        <v>42711.8</v>
      </c>
      <c r="EA33">
        <v>42108.1</v>
      </c>
      <c r="EB33">
        <v>47425.8</v>
      </c>
      <c r="EC33">
        <v>2.3029799999999998</v>
      </c>
      <c r="ED33">
        <v>1.96347</v>
      </c>
      <c r="EE33">
        <v>0.100024</v>
      </c>
      <c r="EF33">
        <v>0</v>
      </c>
      <c r="EG33">
        <v>14.3376</v>
      </c>
      <c r="EH33">
        <v>999.9</v>
      </c>
      <c r="EI33">
        <v>49.7</v>
      </c>
      <c r="EJ33">
        <v>17.5</v>
      </c>
      <c r="EK33">
        <v>10.003399999999999</v>
      </c>
      <c r="EL33">
        <v>62.665199999999999</v>
      </c>
      <c r="EM33">
        <v>20.468800000000002</v>
      </c>
      <c r="EN33">
        <v>1</v>
      </c>
      <c r="EO33">
        <v>-0.81590700000000005</v>
      </c>
      <c r="EP33">
        <v>-0.145229</v>
      </c>
      <c r="EQ33">
        <v>20.2516</v>
      </c>
      <c r="ER33">
        <v>5.2292699999999996</v>
      </c>
      <c r="ES33">
        <v>12.004</v>
      </c>
      <c r="ET33">
        <v>4.9911000000000003</v>
      </c>
      <c r="EU33">
        <v>3.3050000000000002</v>
      </c>
      <c r="EV33">
        <v>7267.2</v>
      </c>
      <c r="EW33">
        <v>9999</v>
      </c>
      <c r="EX33">
        <v>525.9</v>
      </c>
      <c r="EY33">
        <v>73.599999999999994</v>
      </c>
      <c r="EZ33">
        <v>1.85209</v>
      </c>
      <c r="FA33">
        <v>1.86127</v>
      </c>
      <c r="FB33">
        <v>1.86005</v>
      </c>
      <c r="FC33">
        <v>1.85608</v>
      </c>
      <c r="FD33">
        <v>1.8605</v>
      </c>
      <c r="FE33">
        <v>1.85684</v>
      </c>
      <c r="FF33">
        <v>1.85897</v>
      </c>
      <c r="FG33">
        <v>1.86172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-3.339</v>
      </c>
      <c r="FV33">
        <v>-0.55220000000000002</v>
      </c>
      <c r="FW33">
        <v>-1.891537378555417</v>
      </c>
      <c r="FX33">
        <v>-4.0117494158234393E-3</v>
      </c>
      <c r="FY33">
        <v>1.087516141204025E-6</v>
      </c>
      <c r="FZ33">
        <v>-8.657206703991749E-11</v>
      </c>
      <c r="GA33">
        <v>-0.55223800000000001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16.3</v>
      </c>
      <c r="GJ33">
        <v>16.2</v>
      </c>
      <c r="GK33">
        <v>0.98632799999999998</v>
      </c>
      <c r="GL33">
        <v>2.34131</v>
      </c>
      <c r="GM33">
        <v>1.5942400000000001</v>
      </c>
      <c r="GN33">
        <v>2.34009</v>
      </c>
      <c r="GO33">
        <v>1.40015</v>
      </c>
      <c r="GP33">
        <v>2.34253</v>
      </c>
      <c r="GQ33">
        <v>21.097799999999999</v>
      </c>
      <c r="GR33">
        <v>13.8956</v>
      </c>
      <c r="GS33">
        <v>18</v>
      </c>
      <c r="GT33">
        <v>614.649</v>
      </c>
      <c r="GU33">
        <v>427.08300000000003</v>
      </c>
      <c r="GV33">
        <v>15.4847</v>
      </c>
      <c r="GW33">
        <v>16.3218</v>
      </c>
      <c r="GX33">
        <v>30</v>
      </c>
      <c r="GY33">
        <v>16.260300000000001</v>
      </c>
      <c r="GZ33">
        <v>16.225899999999999</v>
      </c>
      <c r="HA33">
        <v>19.797799999999999</v>
      </c>
      <c r="HB33">
        <v>30</v>
      </c>
      <c r="HC33">
        <v>-30</v>
      </c>
      <c r="HD33">
        <v>15.484999999999999</v>
      </c>
      <c r="HE33">
        <v>401.76799999999997</v>
      </c>
      <c r="HF33">
        <v>0</v>
      </c>
      <c r="HG33">
        <v>105.331</v>
      </c>
      <c r="HH33">
        <v>104.59399999999999</v>
      </c>
    </row>
    <row r="34" spans="1:216" x14ac:dyDescent="0.2">
      <c r="A34">
        <v>16</v>
      </c>
      <c r="B34">
        <v>1689892646</v>
      </c>
      <c r="C34">
        <v>907.90000009536743</v>
      </c>
      <c r="D34" t="s">
        <v>386</v>
      </c>
      <c r="E34" t="s">
        <v>387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1689892646</v>
      </c>
      <c r="M34">
        <f t="shared" si="0"/>
        <v>1.5277897718707506E-3</v>
      </c>
      <c r="N34">
        <f t="shared" si="1"/>
        <v>1.5277897718707505</v>
      </c>
      <c r="O34">
        <f t="shared" si="2"/>
        <v>1.7756858947774214</v>
      </c>
      <c r="P34">
        <f t="shared" si="3"/>
        <v>400.03300000000002</v>
      </c>
      <c r="Q34">
        <f t="shared" si="4"/>
        <v>372.29983421561917</v>
      </c>
      <c r="R34">
        <f t="shared" si="5"/>
        <v>37.163361892658358</v>
      </c>
      <c r="S34">
        <f t="shared" si="6"/>
        <v>39.931715734785307</v>
      </c>
      <c r="T34">
        <f t="shared" si="7"/>
        <v>0.13912801426529167</v>
      </c>
      <c r="U34">
        <f t="shared" si="8"/>
        <v>3.4079733290837311</v>
      </c>
      <c r="V34">
        <f t="shared" si="9"/>
        <v>0.13604792585684558</v>
      </c>
      <c r="W34">
        <f t="shared" si="10"/>
        <v>8.5301008022929892E-2</v>
      </c>
      <c r="X34">
        <f t="shared" si="11"/>
        <v>8.2994023707692293</v>
      </c>
      <c r="Y34">
        <f t="shared" si="12"/>
        <v>16.379706950325069</v>
      </c>
      <c r="Z34">
        <f t="shared" si="13"/>
        <v>16.005299999999998</v>
      </c>
      <c r="AA34">
        <f t="shared" si="14"/>
        <v>1.8253172985758268</v>
      </c>
      <c r="AB34">
        <f t="shared" si="15"/>
        <v>37.704707929510498</v>
      </c>
      <c r="AC34">
        <f t="shared" si="16"/>
        <v>0.7186317326767202</v>
      </c>
      <c r="AD34">
        <f t="shared" si="17"/>
        <v>1.9059469550068198</v>
      </c>
      <c r="AE34">
        <f t="shared" si="18"/>
        <v>1.1066855658991066</v>
      </c>
      <c r="AF34">
        <f t="shared" si="19"/>
        <v>-67.3755289395001</v>
      </c>
      <c r="AG34">
        <f t="shared" si="20"/>
        <v>124.67962459857822</v>
      </c>
      <c r="AH34">
        <f t="shared" si="21"/>
        <v>7.0836525072478898</v>
      </c>
      <c r="AI34">
        <f t="shared" si="22"/>
        <v>72.687150537095235</v>
      </c>
      <c r="AJ34">
        <v>40</v>
      </c>
      <c r="AK34">
        <v>7</v>
      </c>
      <c r="AL34">
        <f t="shared" si="23"/>
        <v>1</v>
      </c>
      <c r="AM34">
        <f t="shared" si="24"/>
        <v>0</v>
      </c>
      <c r="AN34">
        <f t="shared" si="25"/>
        <v>54692.31284478835</v>
      </c>
      <c r="AO34">
        <f t="shared" si="26"/>
        <v>50.183599999999998</v>
      </c>
      <c r="AP34">
        <f t="shared" si="27"/>
        <v>42.304534782781985</v>
      </c>
      <c r="AQ34">
        <f t="shared" si="28"/>
        <v>0.84299521721801518</v>
      </c>
      <c r="AR34">
        <f t="shared" si="29"/>
        <v>0.16538076923076922</v>
      </c>
      <c r="AS34">
        <v>1689892646</v>
      </c>
      <c r="AT34">
        <v>400.03300000000002</v>
      </c>
      <c r="AU34">
        <v>401.65600000000001</v>
      </c>
      <c r="AV34">
        <v>7.1992000000000003</v>
      </c>
      <c r="AW34">
        <v>6.1678199999999999</v>
      </c>
      <c r="AX34">
        <v>403.37099999999998</v>
      </c>
      <c r="AY34">
        <v>7.7514399999999997</v>
      </c>
      <c r="AZ34">
        <v>600.02200000000005</v>
      </c>
      <c r="BA34">
        <v>99.721100000000007</v>
      </c>
      <c r="BB34">
        <v>9.9954100000000004E-2</v>
      </c>
      <c r="BC34">
        <v>16.683900000000001</v>
      </c>
      <c r="BD34">
        <v>16.005299999999998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28.416399999999999</v>
      </c>
      <c r="BK34">
        <v>-1.6227100000000001</v>
      </c>
      <c r="BL34">
        <v>402.93400000000003</v>
      </c>
      <c r="BM34">
        <v>404.14800000000002</v>
      </c>
      <c r="BN34">
        <v>1.03138</v>
      </c>
      <c r="BO34">
        <v>401.65600000000001</v>
      </c>
      <c r="BP34">
        <v>6.1678199999999999</v>
      </c>
      <c r="BQ34">
        <v>0.71791199999999999</v>
      </c>
      <c r="BR34">
        <v>0.615062</v>
      </c>
      <c r="BS34">
        <v>2.1800799999999998</v>
      </c>
      <c r="BT34">
        <v>3.1638100000000002E-2</v>
      </c>
      <c r="BU34">
        <v>50.183599999999998</v>
      </c>
      <c r="BV34">
        <v>0.90012499999999995</v>
      </c>
      <c r="BW34">
        <v>9.9875500000000006E-2</v>
      </c>
      <c r="BX34">
        <v>0</v>
      </c>
      <c r="BY34">
        <v>2.258</v>
      </c>
      <c r="BZ34">
        <v>0</v>
      </c>
      <c r="CA34">
        <v>927.75800000000004</v>
      </c>
      <c r="CB34">
        <v>407.06900000000002</v>
      </c>
      <c r="CC34">
        <v>35.811999999999998</v>
      </c>
      <c r="CD34">
        <v>39.5</v>
      </c>
      <c r="CE34">
        <v>38.186999999999998</v>
      </c>
      <c r="CF34">
        <v>39.811999999999998</v>
      </c>
      <c r="CG34">
        <v>36.061999999999998</v>
      </c>
      <c r="CH34">
        <v>45.17</v>
      </c>
      <c r="CI34">
        <v>5.01</v>
      </c>
      <c r="CJ34">
        <v>0</v>
      </c>
      <c r="CK34">
        <v>1689892660.4000001</v>
      </c>
      <c r="CL34">
        <v>0</v>
      </c>
      <c r="CM34">
        <v>1689891615.0999999</v>
      </c>
      <c r="CN34" t="s">
        <v>353</v>
      </c>
      <c r="CO34">
        <v>1689891609.5999999</v>
      </c>
      <c r="CP34">
        <v>1689891615.0999999</v>
      </c>
      <c r="CQ34">
        <v>45</v>
      </c>
      <c r="CR34">
        <v>0.06</v>
      </c>
      <c r="CS34">
        <v>0</v>
      </c>
      <c r="CT34">
        <v>-3.3639999999999999</v>
      </c>
      <c r="CU34">
        <v>-0.55200000000000005</v>
      </c>
      <c r="CV34">
        <v>408</v>
      </c>
      <c r="CW34">
        <v>6</v>
      </c>
      <c r="CX34">
        <v>0.3</v>
      </c>
      <c r="CY34">
        <v>7.0000000000000007E-2</v>
      </c>
      <c r="CZ34">
        <v>1.55547972564797</v>
      </c>
      <c r="DA34">
        <v>0.41026065034484099</v>
      </c>
      <c r="DB34">
        <v>4.9406235290627279E-2</v>
      </c>
      <c r="DC34">
        <v>1</v>
      </c>
      <c r="DD34">
        <v>401.60714999999999</v>
      </c>
      <c r="DE34">
        <v>0.16367729831142269</v>
      </c>
      <c r="DF34">
        <v>3.6657570841503839E-2</v>
      </c>
      <c r="DG34">
        <v>-1</v>
      </c>
      <c r="DH34">
        <v>50.009772499999997</v>
      </c>
      <c r="DI34">
        <v>-0.15415186167932621</v>
      </c>
      <c r="DJ34">
        <v>0.16656468861601509</v>
      </c>
      <c r="DK34">
        <v>1</v>
      </c>
      <c r="DL34">
        <v>2</v>
      </c>
      <c r="DM34">
        <v>2</v>
      </c>
      <c r="DN34" t="s">
        <v>354</v>
      </c>
      <c r="DO34">
        <v>3.22037</v>
      </c>
      <c r="DP34">
        <v>2.7237900000000002</v>
      </c>
      <c r="DQ34">
        <v>9.5649300000000007E-2</v>
      </c>
      <c r="DR34">
        <v>9.4903199999999993E-2</v>
      </c>
      <c r="DS34">
        <v>5.0178800000000003E-2</v>
      </c>
      <c r="DT34">
        <v>4.1678899999999998E-2</v>
      </c>
      <c r="DU34">
        <v>27593.7</v>
      </c>
      <c r="DV34">
        <v>31159.5</v>
      </c>
      <c r="DW34">
        <v>28688.400000000001</v>
      </c>
      <c r="DX34">
        <v>32982</v>
      </c>
      <c r="DY34">
        <v>37915.5</v>
      </c>
      <c r="DZ34">
        <v>42710.3</v>
      </c>
      <c r="EA34">
        <v>42108.800000000003</v>
      </c>
      <c r="EB34">
        <v>47425.4</v>
      </c>
      <c r="EC34">
        <v>2.3027299999999999</v>
      </c>
      <c r="ED34">
        <v>1.96353</v>
      </c>
      <c r="EE34">
        <v>9.8094299999999995E-2</v>
      </c>
      <c r="EF34">
        <v>0</v>
      </c>
      <c r="EG34">
        <v>14.369400000000001</v>
      </c>
      <c r="EH34">
        <v>999.9</v>
      </c>
      <c r="EI34">
        <v>49.7</v>
      </c>
      <c r="EJ34">
        <v>17.5</v>
      </c>
      <c r="EK34">
        <v>10.002800000000001</v>
      </c>
      <c r="EL34">
        <v>62.595300000000002</v>
      </c>
      <c r="EM34">
        <v>20.9255</v>
      </c>
      <c r="EN34">
        <v>1</v>
      </c>
      <c r="EO34">
        <v>-0.81509699999999996</v>
      </c>
      <c r="EP34">
        <v>-0.14188500000000001</v>
      </c>
      <c r="EQ34">
        <v>20.251899999999999</v>
      </c>
      <c r="ER34">
        <v>5.2292699999999996</v>
      </c>
      <c r="ES34">
        <v>12.004</v>
      </c>
      <c r="ET34">
        <v>4.9897499999999999</v>
      </c>
      <c r="EU34">
        <v>3.3050000000000002</v>
      </c>
      <c r="EV34">
        <v>7268.4</v>
      </c>
      <c r="EW34">
        <v>9999</v>
      </c>
      <c r="EX34">
        <v>525.9</v>
      </c>
      <c r="EY34">
        <v>73.599999999999994</v>
      </c>
      <c r="EZ34">
        <v>1.85205</v>
      </c>
      <c r="FA34">
        <v>1.86127</v>
      </c>
      <c r="FB34">
        <v>1.86005</v>
      </c>
      <c r="FC34">
        <v>1.85608</v>
      </c>
      <c r="FD34">
        <v>1.8605</v>
      </c>
      <c r="FE34">
        <v>1.85684</v>
      </c>
      <c r="FF34">
        <v>1.8589500000000001</v>
      </c>
      <c r="FG34">
        <v>1.86172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-3.3380000000000001</v>
      </c>
      <c r="FV34">
        <v>-0.55220000000000002</v>
      </c>
      <c r="FW34">
        <v>-1.891537378555417</v>
      </c>
      <c r="FX34">
        <v>-4.0117494158234393E-3</v>
      </c>
      <c r="FY34">
        <v>1.087516141204025E-6</v>
      </c>
      <c r="FZ34">
        <v>-8.657206703991749E-11</v>
      </c>
      <c r="GA34">
        <v>-0.55223800000000001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17.3</v>
      </c>
      <c r="GJ34">
        <v>17.2</v>
      </c>
      <c r="GK34">
        <v>0.98510699999999995</v>
      </c>
      <c r="GL34">
        <v>2.34741</v>
      </c>
      <c r="GM34">
        <v>1.5942400000000001</v>
      </c>
      <c r="GN34">
        <v>2.34131</v>
      </c>
      <c r="GO34">
        <v>1.40015</v>
      </c>
      <c r="GP34">
        <v>2.2192400000000001</v>
      </c>
      <c r="GQ34">
        <v>21.117899999999999</v>
      </c>
      <c r="GR34">
        <v>13.8781</v>
      </c>
      <c r="GS34">
        <v>18</v>
      </c>
      <c r="GT34">
        <v>614.50300000000004</v>
      </c>
      <c r="GU34">
        <v>427.12799999999999</v>
      </c>
      <c r="GV34">
        <v>15.49</v>
      </c>
      <c r="GW34">
        <v>16.330300000000001</v>
      </c>
      <c r="GX34">
        <v>30.0001</v>
      </c>
      <c r="GY34">
        <v>16.263000000000002</v>
      </c>
      <c r="GZ34">
        <v>16.2273</v>
      </c>
      <c r="HA34">
        <v>19.7851</v>
      </c>
      <c r="HB34">
        <v>30</v>
      </c>
      <c r="HC34">
        <v>-30</v>
      </c>
      <c r="HD34">
        <v>15.4901</v>
      </c>
      <c r="HE34">
        <v>401.57900000000001</v>
      </c>
      <c r="HF34">
        <v>0</v>
      </c>
      <c r="HG34">
        <v>105.333</v>
      </c>
      <c r="HH34">
        <v>104.593</v>
      </c>
    </row>
    <row r="35" spans="1:216" x14ac:dyDescent="0.2">
      <c r="A35">
        <v>17</v>
      </c>
      <c r="B35">
        <v>1689892706.5</v>
      </c>
      <c r="C35">
        <v>968.40000009536743</v>
      </c>
      <c r="D35" t="s">
        <v>388</v>
      </c>
      <c r="E35" t="s">
        <v>389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1689892706.5</v>
      </c>
      <c r="M35">
        <f t="shared" si="0"/>
        <v>1.4934194777052323E-3</v>
      </c>
      <c r="N35">
        <f t="shared" si="1"/>
        <v>1.4934194777052323</v>
      </c>
      <c r="O35">
        <f t="shared" si="2"/>
        <v>0.70123564843169983</v>
      </c>
      <c r="P35">
        <f t="shared" si="3"/>
        <v>400.09100000000001</v>
      </c>
      <c r="Q35">
        <f t="shared" si="4"/>
        <v>384.63986118827802</v>
      </c>
      <c r="R35">
        <f t="shared" si="5"/>
        <v>38.395572765341328</v>
      </c>
      <c r="S35">
        <f t="shared" si="6"/>
        <v>39.937938454430601</v>
      </c>
      <c r="T35">
        <f t="shared" si="7"/>
        <v>0.135817519139078</v>
      </c>
      <c r="U35">
        <f t="shared" si="8"/>
        <v>3.4056330233965473</v>
      </c>
      <c r="V35">
        <f t="shared" si="9"/>
        <v>0.13287862763840666</v>
      </c>
      <c r="W35">
        <f t="shared" si="10"/>
        <v>8.3307893388586268E-2</v>
      </c>
      <c r="X35">
        <f t="shared" si="11"/>
        <v>4.973359990172872</v>
      </c>
      <c r="Y35">
        <f t="shared" si="12"/>
        <v>16.362680213224817</v>
      </c>
      <c r="Z35">
        <f t="shared" si="13"/>
        <v>15.9976</v>
      </c>
      <c r="AA35">
        <f t="shared" si="14"/>
        <v>1.8244198631328628</v>
      </c>
      <c r="AB35">
        <f t="shared" si="15"/>
        <v>37.626620539824579</v>
      </c>
      <c r="AC35">
        <f t="shared" si="16"/>
        <v>0.716801800275914</v>
      </c>
      <c r="AD35">
        <f t="shared" si="17"/>
        <v>1.9050390122526157</v>
      </c>
      <c r="AE35">
        <f t="shared" si="18"/>
        <v>1.1076180628569487</v>
      </c>
      <c r="AF35">
        <f t="shared" si="19"/>
        <v>-65.859798966800739</v>
      </c>
      <c r="AG35">
        <f t="shared" si="20"/>
        <v>124.63072615393249</v>
      </c>
      <c r="AH35">
        <f t="shared" si="21"/>
        <v>7.0851819059861061</v>
      </c>
      <c r="AI35">
        <f t="shared" si="22"/>
        <v>70.829469083290718</v>
      </c>
      <c r="AJ35">
        <v>40</v>
      </c>
      <c r="AK35">
        <v>7</v>
      </c>
      <c r="AL35">
        <f t="shared" si="23"/>
        <v>1</v>
      </c>
      <c r="AM35">
        <f t="shared" si="24"/>
        <v>0</v>
      </c>
      <c r="AN35">
        <f t="shared" si="25"/>
        <v>54638.829746267707</v>
      </c>
      <c r="AO35">
        <f t="shared" si="26"/>
        <v>30.0733</v>
      </c>
      <c r="AP35">
        <f t="shared" si="27"/>
        <v>25.351551953457445</v>
      </c>
      <c r="AQ35">
        <f t="shared" si="28"/>
        <v>0.84299202127659567</v>
      </c>
      <c r="AR35">
        <f t="shared" si="29"/>
        <v>0.16537460106382978</v>
      </c>
      <c r="AS35">
        <v>1689892706.5</v>
      </c>
      <c r="AT35">
        <v>400.09100000000001</v>
      </c>
      <c r="AU35">
        <v>400.97399999999999</v>
      </c>
      <c r="AV35">
        <v>7.18079</v>
      </c>
      <c r="AW35">
        <v>6.17272</v>
      </c>
      <c r="AX35">
        <v>403.43</v>
      </c>
      <c r="AY35">
        <v>7.7330300000000003</v>
      </c>
      <c r="AZ35">
        <v>600.09699999999998</v>
      </c>
      <c r="BA35">
        <v>99.722200000000001</v>
      </c>
      <c r="BB35">
        <v>9.99366E-2</v>
      </c>
      <c r="BC35">
        <v>16.676400000000001</v>
      </c>
      <c r="BD35">
        <v>15.9976</v>
      </c>
      <c r="BE35">
        <v>999.9</v>
      </c>
      <c r="BF35">
        <v>0</v>
      </c>
      <c r="BG35">
        <v>0</v>
      </c>
      <c r="BH35">
        <v>10005.6</v>
      </c>
      <c r="BI35">
        <v>0</v>
      </c>
      <c r="BJ35">
        <v>29.1554</v>
      </c>
      <c r="BK35">
        <v>-0.882629</v>
      </c>
      <c r="BL35">
        <v>402.98500000000001</v>
      </c>
      <c r="BM35">
        <v>403.464</v>
      </c>
      <c r="BN35">
        <v>1.00807</v>
      </c>
      <c r="BO35">
        <v>400.97399999999999</v>
      </c>
      <c r="BP35">
        <v>6.17272</v>
      </c>
      <c r="BQ35">
        <v>0.71608400000000005</v>
      </c>
      <c r="BR35">
        <v>0.61555700000000002</v>
      </c>
      <c r="BS35">
        <v>2.1443400000000001</v>
      </c>
      <c r="BT35">
        <v>4.2729700000000002E-2</v>
      </c>
      <c r="BU35">
        <v>30.0733</v>
      </c>
      <c r="BV35">
        <v>0.900362</v>
      </c>
      <c r="BW35">
        <v>9.9637699999999996E-2</v>
      </c>
      <c r="BX35">
        <v>0</v>
      </c>
      <c r="BY35">
        <v>2.7027999999999999</v>
      </c>
      <c r="BZ35">
        <v>0</v>
      </c>
      <c r="CA35">
        <v>818.04899999999998</v>
      </c>
      <c r="CB35">
        <v>243.96</v>
      </c>
      <c r="CC35">
        <v>35.561999999999998</v>
      </c>
      <c r="CD35">
        <v>39.375</v>
      </c>
      <c r="CE35">
        <v>37.936999999999998</v>
      </c>
      <c r="CF35">
        <v>39.75</v>
      </c>
      <c r="CG35">
        <v>35.811999999999998</v>
      </c>
      <c r="CH35">
        <v>27.08</v>
      </c>
      <c r="CI35">
        <v>3</v>
      </c>
      <c r="CJ35">
        <v>0</v>
      </c>
      <c r="CK35">
        <v>1689892721</v>
      </c>
      <c r="CL35">
        <v>0</v>
      </c>
      <c r="CM35">
        <v>1689891615.0999999</v>
      </c>
      <c r="CN35" t="s">
        <v>353</v>
      </c>
      <c r="CO35">
        <v>1689891609.5999999</v>
      </c>
      <c r="CP35">
        <v>1689891615.0999999</v>
      </c>
      <c r="CQ35">
        <v>45</v>
      </c>
      <c r="CR35">
        <v>0.06</v>
      </c>
      <c r="CS35">
        <v>0</v>
      </c>
      <c r="CT35">
        <v>-3.3639999999999999</v>
      </c>
      <c r="CU35">
        <v>-0.55200000000000005</v>
      </c>
      <c r="CV35">
        <v>408</v>
      </c>
      <c r="CW35">
        <v>6</v>
      </c>
      <c r="CX35">
        <v>0.3</v>
      </c>
      <c r="CY35">
        <v>7.0000000000000007E-2</v>
      </c>
      <c r="CZ35">
        <v>0.68822900928869979</v>
      </c>
      <c r="DA35">
        <v>7.3276067028801878E-2</v>
      </c>
      <c r="DB35">
        <v>5.1383709911164713E-2</v>
      </c>
      <c r="DC35">
        <v>1</v>
      </c>
      <c r="DD35">
        <v>400.99041463414642</v>
      </c>
      <c r="DE35">
        <v>-0.19898257839659411</v>
      </c>
      <c r="DF35">
        <v>3.1958033159172887E-2</v>
      </c>
      <c r="DG35">
        <v>-1</v>
      </c>
      <c r="DH35">
        <v>29.994068292682929</v>
      </c>
      <c r="DI35">
        <v>7.9026446120145033E-2</v>
      </c>
      <c r="DJ35">
        <v>0.140647843296349</v>
      </c>
      <c r="DK35">
        <v>1</v>
      </c>
      <c r="DL35">
        <v>2</v>
      </c>
      <c r="DM35">
        <v>2</v>
      </c>
      <c r="DN35" t="s">
        <v>354</v>
      </c>
      <c r="DO35">
        <v>3.22052</v>
      </c>
      <c r="DP35">
        <v>2.7236799999999999</v>
      </c>
      <c r="DQ35">
        <v>9.5658900000000005E-2</v>
      </c>
      <c r="DR35">
        <v>9.4780600000000007E-2</v>
      </c>
      <c r="DS35">
        <v>5.0083700000000002E-2</v>
      </c>
      <c r="DT35">
        <v>4.1705300000000001E-2</v>
      </c>
      <c r="DU35">
        <v>27593.1</v>
      </c>
      <c r="DV35">
        <v>31163.9</v>
      </c>
      <c r="DW35">
        <v>28688.1</v>
      </c>
      <c r="DX35">
        <v>32982.300000000003</v>
      </c>
      <c r="DY35">
        <v>37919.1</v>
      </c>
      <c r="DZ35">
        <v>42709.9</v>
      </c>
      <c r="EA35">
        <v>42108.5</v>
      </c>
      <c r="EB35">
        <v>47426.2</v>
      </c>
      <c r="EC35">
        <v>2.3026300000000002</v>
      </c>
      <c r="ED35">
        <v>1.96315</v>
      </c>
      <c r="EE35">
        <v>9.6015600000000006E-2</v>
      </c>
      <c r="EF35">
        <v>0</v>
      </c>
      <c r="EG35">
        <v>14.3965</v>
      </c>
      <c r="EH35">
        <v>999.9</v>
      </c>
      <c r="EI35">
        <v>49.7</v>
      </c>
      <c r="EJ35">
        <v>17.5</v>
      </c>
      <c r="EK35">
        <v>10.002700000000001</v>
      </c>
      <c r="EL35">
        <v>62.655299999999997</v>
      </c>
      <c r="EM35">
        <v>20.5168</v>
      </c>
      <c r="EN35">
        <v>1</v>
      </c>
      <c r="EO35">
        <v>-0.81416200000000005</v>
      </c>
      <c r="EP35">
        <v>-0.190607</v>
      </c>
      <c r="EQ35">
        <v>20.252300000000002</v>
      </c>
      <c r="ER35">
        <v>5.2307699999999997</v>
      </c>
      <c r="ES35">
        <v>12.004</v>
      </c>
      <c r="ET35">
        <v>4.9906499999999996</v>
      </c>
      <c r="EU35">
        <v>3.3050000000000002</v>
      </c>
      <c r="EV35">
        <v>7269.8</v>
      </c>
      <c r="EW35">
        <v>9999</v>
      </c>
      <c r="EX35">
        <v>525.9</v>
      </c>
      <c r="EY35">
        <v>73.599999999999994</v>
      </c>
      <c r="EZ35">
        <v>1.8521099999999999</v>
      </c>
      <c r="FA35">
        <v>1.86127</v>
      </c>
      <c r="FB35">
        <v>1.86008</v>
      </c>
      <c r="FC35">
        <v>1.85608</v>
      </c>
      <c r="FD35">
        <v>1.8605</v>
      </c>
      <c r="FE35">
        <v>1.85684</v>
      </c>
      <c r="FF35">
        <v>1.85897</v>
      </c>
      <c r="FG35">
        <v>1.8617300000000001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-3.339</v>
      </c>
      <c r="FV35">
        <v>-0.55220000000000002</v>
      </c>
      <c r="FW35">
        <v>-1.891537378555417</v>
      </c>
      <c r="FX35">
        <v>-4.0117494158234393E-3</v>
      </c>
      <c r="FY35">
        <v>1.087516141204025E-6</v>
      </c>
      <c r="FZ35">
        <v>-8.657206703991749E-11</v>
      </c>
      <c r="GA35">
        <v>-0.55223800000000001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18.3</v>
      </c>
      <c r="GJ35">
        <v>18.2</v>
      </c>
      <c r="GK35">
        <v>0.98388699999999996</v>
      </c>
      <c r="GL35">
        <v>2.34619</v>
      </c>
      <c r="GM35">
        <v>1.5942400000000001</v>
      </c>
      <c r="GN35">
        <v>2.34009</v>
      </c>
      <c r="GO35">
        <v>1.40015</v>
      </c>
      <c r="GP35">
        <v>2.33643</v>
      </c>
      <c r="GQ35">
        <v>21.158000000000001</v>
      </c>
      <c r="GR35">
        <v>13.886900000000001</v>
      </c>
      <c r="GS35">
        <v>18</v>
      </c>
      <c r="GT35">
        <v>614.51800000000003</v>
      </c>
      <c r="GU35">
        <v>426.97500000000002</v>
      </c>
      <c r="GV35">
        <v>15.539199999999999</v>
      </c>
      <c r="GW35">
        <v>16.341899999999999</v>
      </c>
      <c r="GX35">
        <v>30.000299999999999</v>
      </c>
      <c r="GY35">
        <v>16.269300000000001</v>
      </c>
      <c r="GZ35">
        <v>16.234300000000001</v>
      </c>
      <c r="HA35">
        <v>19.758800000000001</v>
      </c>
      <c r="HB35">
        <v>30</v>
      </c>
      <c r="HC35">
        <v>-30</v>
      </c>
      <c r="HD35">
        <v>15.539300000000001</v>
      </c>
      <c r="HE35">
        <v>401.01</v>
      </c>
      <c r="HF35">
        <v>0</v>
      </c>
      <c r="HG35">
        <v>105.33199999999999</v>
      </c>
      <c r="HH35">
        <v>104.595</v>
      </c>
    </row>
    <row r="36" spans="1:216" x14ac:dyDescent="0.2">
      <c r="A36">
        <v>18</v>
      </c>
      <c r="B36">
        <v>1689892767</v>
      </c>
      <c r="C36">
        <v>1028.900000095367</v>
      </c>
      <c r="D36" t="s">
        <v>390</v>
      </c>
      <c r="E36" t="s">
        <v>391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1689892767</v>
      </c>
      <c r="M36">
        <f t="shared" si="0"/>
        <v>1.4640349379265783E-3</v>
      </c>
      <c r="N36">
        <f t="shared" si="1"/>
        <v>1.4640349379265782</v>
      </c>
      <c r="O36">
        <f t="shared" si="2"/>
        <v>0.28496816900189137</v>
      </c>
      <c r="P36">
        <f t="shared" si="3"/>
        <v>400.02199999999999</v>
      </c>
      <c r="Q36">
        <f t="shared" si="4"/>
        <v>389.41801569217711</v>
      </c>
      <c r="R36">
        <f t="shared" si="5"/>
        <v>38.872776836518256</v>
      </c>
      <c r="S36">
        <f t="shared" si="6"/>
        <v>39.931295700477996</v>
      </c>
      <c r="T36">
        <f t="shared" si="7"/>
        <v>0.13260564530892249</v>
      </c>
      <c r="U36">
        <f t="shared" si="8"/>
        <v>3.3988095976961175</v>
      </c>
      <c r="V36">
        <f t="shared" si="9"/>
        <v>0.12979706608097313</v>
      </c>
      <c r="W36">
        <f t="shared" si="10"/>
        <v>8.1370551496447202E-2</v>
      </c>
      <c r="X36">
        <f t="shared" si="11"/>
        <v>3.2987861108575722</v>
      </c>
      <c r="Y36">
        <f t="shared" si="12"/>
        <v>16.378832707035478</v>
      </c>
      <c r="Z36">
        <f t="shared" si="13"/>
        <v>16.019200000000001</v>
      </c>
      <c r="AA36">
        <f t="shared" si="14"/>
        <v>1.8269383259381093</v>
      </c>
      <c r="AB36">
        <f t="shared" si="15"/>
        <v>37.504980381166426</v>
      </c>
      <c r="AC36">
        <f t="shared" si="16"/>
        <v>0.71533381224395998</v>
      </c>
      <c r="AD36">
        <f t="shared" si="17"/>
        <v>1.9073035233559898</v>
      </c>
      <c r="AE36">
        <f t="shared" si="18"/>
        <v>1.1116045136941493</v>
      </c>
      <c r="AF36">
        <f t="shared" si="19"/>
        <v>-64.563940762562098</v>
      </c>
      <c r="AG36">
        <f t="shared" si="20"/>
        <v>123.84963350664799</v>
      </c>
      <c r="AH36">
        <f t="shared" si="21"/>
        <v>7.0563862446214403</v>
      </c>
      <c r="AI36">
        <f t="shared" si="22"/>
        <v>69.640865099564905</v>
      </c>
      <c r="AJ36">
        <v>40</v>
      </c>
      <c r="AK36">
        <v>7</v>
      </c>
      <c r="AL36">
        <f t="shared" si="23"/>
        <v>1</v>
      </c>
      <c r="AM36">
        <f t="shared" si="24"/>
        <v>0</v>
      </c>
      <c r="AN36">
        <f t="shared" si="25"/>
        <v>54475.265824093927</v>
      </c>
      <c r="AO36">
        <f t="shared" si="26"/>
        <v>19.946899999999999</v>
      </c>
      <c r="AP36">
        <f t="shared" si="27"/>
        <v>16.815116658475425</v>
      </c>
      <c r="AQ36">
        <f t="shared" si="28"/>
        <v>0.84299398194583752</v>
      </c>
      <c r="AR36">
        <f t="shared" si="29"/>
        <v>0.16537838515546638</v>
      </c>
      <c r="AS36">
        <v>1689892767</v>
      </c>
      <c r="AT36">
        <v>400.02199999999999</v>
      </c>
      <c r="AU36">
        <v>400.61399999999998</v>
      </c>
      <c r="AV36">
        <v>7.1660399999999997</v>
      </c>
      <c r="AW36">
        <v>6.1776600000000004</v>
      </c>
      <c r="AX36">
        <v>403.36</v>
      </c>
      <c r="AY36">
        <v>7.7182700000000004</v>
      </c>
      <c r="AZ36">
        <v>600.01800000000003</v>
      </c>
      <c r="BA36">
        <v>99.722700000000003</v>
      </c>
      <c r="BB36">
        <v>0.100049</v>
      </c>
      <c r="BC36">
        <v>16.6951</v>
      </c>
      <c r="BD36">
        <v>16.019200000000001</v>
      </c>
      <c r="BE36">
        <v>999.9</v>
      </c>
      <c r="BF36">
        <v>0</v>
      </c>
      <c r="BG36">
        <v>0</v>
      </c>
      <c r="BH36">
        <v>9975</v>
      </c>
      <c r="BI36">
        <v>0</v>
      </c>
      <c r="BJ36">
        <v>29.3337</v>
      </c>
      <c r="BK36">
        <v>-0.59207200000000004</v>
      </c>
      <c r="BL36">
        <v>402.90899999999999</v>
      </c>
      <c r="BM36">
        <v>403.10399999999998</v>
      </c>
      <c r="BN36">
        <v>0.98838099999999995</v>
      </c>
      <c r="BO36">
        <v>400.61399999999998</v>
      </c>
      <c r="BP36">
        <v>6.1776600000000004</v>
      </c>
      <c r="BQ36">
        <v>0.71461600000000003</v>
      </c>
      <c r="BR36">
        <v>0.61605200000000004</v>
      </c>
      <c r="BS36">
        <v>2.1155900000000001</v>
      </c>
      <c r="BT36">
        <v>5.3805100000000002E-2</v>
      </c>
      <c r="BU36">
        <v>19.946899999999999</v>
      </c>
      <c r="BV36">
        <v>0.90000899999999995</v>
      </c>
      <c r="BW36">
        <v>9.9991399999999994E-2</v>
      </c>
      <c r="BX36">
        <v>0</v>
      </c>
      <c r="BY36">
        <v>2.4344999999999999</v>
      </c>
      <c r="BZ36">
        <v>0</v>
      </c>
      <c r="CA36">
        <v>766.56200000000001</v>
      </c>
      <c r="CB36">
        <v>161.79599999999999</v>
      </c>
      <c r="CC36">
        <v>35.25</v>
      </c>
      <c r="CD36">
        <v>39.311999999999998</v>
      </c>
      <c r="CE36">
        <v>37.75</v>
      </c>
      <c r="CF36">
        <v>39.686999999999998</v>
      </c>
      <c r="CG36">
        <v>35.625</v>
      </c>
      <c r="CH36">
        <v>17.95</v>
      </c>
      <c r="CI36">
        <v>1.99</v>
      </c>
      <c r="CJ36">
        <v>0</v>
      </c>
      <c r="CK36">
        <v>1689892781.5999999</v>
      </c>
      <c r="CL36">
        <v>0</v>
      </c>
      <c r="CM36">
        <v>1689891615.0999999</v>
      </c>
      <c r="CN36" t="s">
        <v>353</v>
      </c>
      <c r="CO36">
        <v>1689891609.5999999</v>
      </c>
      <c r="CP36">
        <v>1689891615.0999999</v>
      </c>
      <c r="CQ36">
        <v>45</v>
      </c>
      <c r="CR36">
        <v>0.06</v>
      </c>
      <c r="CS36">
        <v>0</v>
      </c>
      <c r="CT36">
        <v>-3.3639999999999999</v>
      </c>
      <c r="CU36">
        <v>-0.55200000000000005</v>
      </c>
      <c r="CV36">
        <v>408</v>
      </c>
      <c r="CW36">
        <v>6</v>
      </c>
      <c r="CX36">
        <v>0.3</v>
      </c>
      <c r="CY36">
        <v>7.0000000000000007E-2</v>
      </c>
      <c r="CZ36">
        <v>0.24852593201876519</v>
      </c>
      <c r="DA36">
        <v>0.2250433014497287</v>
      </c>
      <c r="DB36">
        <v>4.2863248455541347E-2</v>
      </c>
      <c r="DC36">
        <v>1</v>
      </c>
      <c r="DD36">
        <v>400.60963414634142</v>
      </c>
      <c r="DE36">
        <v>0.1048850174207729</v>
      </c>
      <c r="DF36">
        <v>2.2254356764527611E-2</v>
      </c>
      <c r="DG36">
        <v>-1</v>
      </c>
      <c r="DH36">
        <v>19.99549</v>
      </c>
      <c r="DI36">
        <v>-0.14112730018587949</v>
      </c>
      <c r="DJ36">
        <v>0.12622796995911811</v>
      </c>
      <c r="DK36">
        <v>1</v>
      </c>
      <c r="DL36">
        <v>2</v>
      </c>
      <c r="DM36">
        <v>2</v>
      </c>
      <c r="DN36" t="s">
        <v>354</v>
      </c>
      <c r="DO36">
        <v>3.2203200000000001</v>
      </c>
      <c r="DP36">
        <v>2.7235299999999998</v>
      </c>
      <c r="DQ36">
        <v>9.5643900000000004E-2</v>
      </c>
      <c r="DR36">
        <v>9.4714199999999998E-2</v>
      </c>
      <c r="DS36">
        <v>5.0006299999999997E-2</v>
      </c>
      <c r="DT36">
        <v>4.17311E-2</v>
      </c>
      <c r="DU36">
        <v>27593.1</v>
      </c>
      <c r="DV36">
        <v>31164.400000000001</v>
      </c>
      <c r="DW36">
        <v>28687.7</v>
      </c>
      <c r="DX36">
        <v>32980.5</v>
      </c>
      <c r="DY36">
        <v>37921.800000000003</v>
      </c>
      <c r="DZ36">
        <v>42706.6</v>
      </c>
      <c r="EA36">
        <v>42108.1</v>
      </c>
      <c r="EB36">
        <v>47423.9</v>
      </c>
      <c r="EC36">
        <v>2.3021500000000001</v>
      </c>
      <c r="ED36">
        <v>1.9630300000000001</v>
      </c>
      <c r="EE36">
        <v>9.5121600000000001E-2</v>
      </c>
      <c r="EF36">
        <v>0</v>
      </c>
      <c r="EG36">
        <v>14.433</v>
      </c>
      <c r="EH36">
        <v>999.9</v>
      </c>
      <c r="EI36">
        <v>49.7</v>
      </c>
      <c r="EJ36">
        <v>17.5</v>
      </c>
      <c r="EK36">
        <v>10.0036</v>
      </c>
      <c r="EL36">
        <v>62.645299999999999</v>
      </c>
      <c r="EM36">
        <v>20.737200000000001</v>
      </c>
      <c r="EN36">
        <v>1</v>
      </c>
      <c r="EO36">
        <v>-0.81345299999999998</v>
      </c>
      <c r="EP36">
        <v>-3.9403599999999997E-2</v>
      </c>
      <c r="EQ36">
        <v>20.252199999999998</v>
      </c>
      <c r="ER36">
        <v>5.2307699999999997</v>
      </c>
      <c r="ES36">
        <v>12.004</v>
      </c>
      <c r="ET36">
        <v>4.9909999999999997</v>
      </c>
      <c r="EU36">
        <v>3.3050000000000002</v>
      </c>
      <c r="EV36">
        <v>7271.2</v>
      </c>
      <c r="EW36">
        <v>9999</v>
      </c>
      <c r="EX36">
        <v>525.9</v>
      </c>
      <c r="EY36">
        <v>73.599999999999994</v>
      </c>
      <c r="EZ36">
        <v>1.8521099999999999</v>
      </c>
      <c r="FA36">
        <v>1.86127</v>
      </c>
      <c r="FB36">
        <v>1.86006</v>
      </c>
      <c r="FC36">
        <v>1.85608</v>
      </c>
      <c r="FD36">
        <v>1.8605</v>
      </c>
      <c r="FE36">
        <v>1.85684</v>
      </c>
      <c r="FF36">
        <v>1.85897</v>
      </c>
      <c r="FG36">
        <v>1.86172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-3.3380000000000001</v>
      </c>
      <c r="FV36">
        <v>-0.55220000000000002</v>
      </c>
      <c r="FW36">
        <v>-1.891537378555417</v>
      </c>
      <c r="FX36">
        <v>-4.0117494158234393E-3</v>
      </c>
      <c r="FY36">
        <v>1.087516141204025E-6</v>
      </c>
      <c r="FZ36">
        <v>-8.657206703991749E-11</v>
      </c>
      <c r="GA36">
        <v>-0.55223800000000001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19.3</v>
      </c>
      <c r="GJ36">
        <v>19.2</v>
      </c>
      <c r="GK36">
        <v>0.98388699999999996</v>
      </c>
      <c r="GL36">
        <v>2.34497</v>
      </c>
      <c r="GM36">
        <v>1.5942400000000001</v>
      </c>
      <c r="GN36">
        <v>2.34131</v>
      </c>
      <c r="GO36">
        <v>1.40015</v>
      </c>
      <c r="GP36">
        <v>2.2522000000000002</v>
      </c>
      <c r="GQ36">
        <v>21.158000000000001</v>
      </c>
      <c r="GR36">
        <v>13.8781</v>
      </c>
      <c r="GS36">
        <v>18</v>
      </c>
      <c r="GT36">
        <v>614.33299999999997</v>
      </c>
      <c r="GU36">
        <v>427.005</v>
      </c>
      <c r="GV36">
        <v>15.4687</v>
      </c>
      <c r="GW36">
        <v>16.357900000000001</v>
      </c>
      <c r="GX36">
        <v>30.0001</v>
      </c>
      <c r="GY36">
        <v>16.280999999999999</v>
      </c>
      <c r="GZ36">
        <v>16.244800000000001</v>
      </c>
      <c r="HA36">
        <v>19.747499999999999</v>
      </c>
      <c r="HB36">
        <v>30</v>
      </c>
      <c r="HC36">
        <v>-30</v>
      </c>
      <c r="HD36">
        <v>15.450900000000001</v>
      </c>
      <c r="HE36">
        <v>400.59100000000001</v>
      </c>
      <c r="HF36">
        <v>0</v>
      </c>
      <c r="HG36">
        <v>105.331</v>
      </c>
      <c r="HH36">
        <v>104.589</v>
      </c>
    </row>
    <row r="37" spans="1:216" x14ac:dyDescent="0.2">
      <c r="A37">
        <v>19</v>
      </c>
      <c r="B37">
        <v>1689892827.5</v>
      </c>
      <c r="C37">
        <v>1089.400000095367</v>
      </c>
      <c r="D37" t="s">
        <v>392</v>
      </c>
      <c r="E37" t="s">
        <v>393</v>
      </c>
      <c r="F37" t="s">
        <v>347</v>
      </c>
      <c r="G37" t="s">
        <v>348</v>
      </c>
      <c r="H37" t="s">
        <v>349</v>
      </c>
      <c r="I37" t="s">
        <v>350</v>
      </c>
      <c r="J37" t="s">
        <v>351</v>
      </c>
      <c r="K37" t="s">
        <v>352</v>
      </c>
      <c r="L37">
        <v>1689892827.5</v>
      </c>
      <c r="M37">
        <f t="shared" si="0"/>
        <v>1.4328689706615925E-3</v>
      </c>
      <c r="N37">
        <f t="shared" si="1"/>
        <v>1.4328689706615925</v>
      </c>
      <c r="O37">
        <f t="shared" si="2"/>
        <v>-0.79095554497564979</v>
      </c>
      <c r="P37">
        <f t="shared" si="3"/>
        <v>400.089</v>
      </c>
      <c r="Q37">
        <f t="shared" si="4"/>
        <v>402.79290723251682</v>
      </c>
      <c r="R37">
        <f t="shared" si="5"/>
        <v>40.207499251665418</v>
      </c>
      <c r="S37">
        <f t="shared" si="6"/>
        <v>39.937590457156197</v>
      </c>
      <c r="T37">
        <f t="shared" si="7"/>
        <v>0.12996956672441223</v>
      </c>
      <c r="U37">
        <f t="shared" si="8"/>
        <v>3.4171996166738721</v>
      </c>
      <c r="V37">
        <f t="shared" si="9"/>
        <v>0.12728451981148006</v>
      </c>
      <c r="W37">
        <f t="shared" si="10"/>
        <v>7.9789445581425034E-2</v>
      </c>
      <c r="X37">
        <f t="shared" si="11"/>
        <v>0</v>
      </c>
      <c r="Y37">
        <f t="shared" si="12"/>
        <v>16.334653141585949</v>
      </c>
      <c r="Z37">
        <f t="shared" si="13"/>
        <v>15.992000000000001</v>
      </c>
      <c r="AA37">
        <f t="shared" si="14"/>
        <v>1.8237674261997756</v>
      </c>
      <c r="AB37">
        <f t="shared" si="15"/>
        <v>37.538319005433976</v>
      </c>
      <c r="AC37">
        <f t="shared" si="16"/>
        <v>0.71433853111201184</v>
      </c>
      <c r="AD37">
        <f t="shared" si="17"/>
        <v>1.9029582305180088</v>
      </c>
      <c r="AE37">
        <f t="shared" si="18"/>
        <v>1.1094288950877638</v>
      </c>
      <c r="AF37">
        <f t="shared" si="19"/>
        <v>-63.189521606176228</v>
      </c>
      <c r="AG37">
        <f t="shared" si="20"/>
        <v>122.91696545780562</v>
      </c>
      <c r="AH37">
        <f t="shared" si="21"/>
        <v>6.9632799128188267</v>
      </c>
      <c r="AI37">
        <f t="shared" si="22"/>
        <v>66.690723764448222</v>
      </c>
      <c r="AJ37">
        <v>40</v>
      </c>
      <c r="AK37">
        <v>7</v>
      </c>
      <c r="AL37">
        <f t="shared" si="23"/>
        <v>1</v>
      </c>
      <c r="AM37">
        <f t="shared" si="24"/>
        <v>0</v>
      </c>
      <c r="AN37">
        <f t="shared" si="25"/>
        <v>54913.679214333439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1689892827.5</v>
      </c>
      <c r="AT37">
        <v>400.089</v>
      </c>
      <c r="AU37">
        <v>399.94099999999997</v>
      </c>
      <c r="AV37">
        <v>7.1561399999999997</v>
      </c>
      <c r="AW37">
        <v>6.1889099999999999</v>
      </c>
      <c r="AX37">
        <v>403.428</v>
      </c>
      <c r="AY37">
        <v>7.7083700000000004</v>
      </c>
      <c r="AZ37">
        <v>600.09199999999998</v>
      </c>
      <c r="BA37">
        <v>99.722200000000001</v>
      </c>
      <c r="BB37">
        <v>9.9565799999999996E-2</v>
      </c>
      <c r="BC37">
        <v>16.659199999999998</v>
      </c>
      <c r="BD37">
        <v>15.992000000000001</v>
      </c>
      <c r="BE37">
        <v>999.9</v>
      </c>
      <c r="BF37">
        <v>0</v>
      </c>
      <c r="BG37">
        <v>0</v>
      </c>
      <c r="BH37">
        <v>10057.5</v>
      </c>
      <c r="BI37">
        <v>0</v>
      </c>
      <c r="BJ37">
        <v>29.796900000000001</v>
      </c>
      <c r="BK37">
        <v>0.1474</v>
      </c>
      <c r="BL37">
        <v>402.97300000000001</v>
      </c>
      <c r="BM37">
        <v>402.43200000000002</v>
      </c>
      <c r="BN37">
        <v>0.96722399999999997</v>
      </c>
      <c r="BO37">
        <v>399.94099999999997</v>
      </c>
      <c r="BP37">
        <v>6.1889099999999999</v>
      </c>
      <c r="BQ37">
        <v>0.71362599999999998</v>
      </c>
      <c r="BR37">
        <v>0.61717200000000005</v>
      </c>
      <c r="BS37">
        <v>2.0961599999999998</v>
      </c>
      <c r="BT37">
        <v>7.8823099999999993E-2</v>
      </c>
      <c r="BU37">
        <v>0</v>
      </c>
      <c r="BV37">
        <v>0</v>
      </c>
      <c r="BW37">
        <v>0</v>
      </c>
      <c r="BX37">
        <v>0</v>
      </c>
      <c r="BY37">
        <v>3.78</v>
      </c>
      <c r="BZ37">
        <v>0</v>
      </c>
      <c r="CA37">
        <v>652.91999999999996</v>
      </c>
      <c r="CB37">
        <v>-0.36</v>
      </c>
      <c r="CC37">
        <v>35</v>
      </c>
      <c r="CD37">
        <v>39.25</v>
      </c>
      <c r="CE37">
        <v>37.561999999999998</v>
      </c>
      <c r="CF37">
        <v>39.625</v>
      </c>
      <c r="CG37">
        <v>35.375</v>
      </c>
      <c r="CH37">
        <v>0</v>
      </c>
      <c r="CI37">
        <v>0</v>
      </c>
      <c r="CJ37">
        <v>0</v>
      </c>
      <c r="CK37">
        <v>1689892841.5999999</v>
      </c>
      <c r="CL37">
        <v>0</v>
      </c>
      <c r="CM37">
        <v>1689891615.0999999</v>
      </c>
      <c r="CN37" t="s">
        <v>353</v>
      </c>
      <c r="CO37">
        <v>1689891609.5999999</v>
      </c>
      <c r="CP37">
        <v>1689891615.0999999</v>
      </c>
      <c r="CQ37">
        <v>45</v>
      </c>
      <c r="CR37">
        <v>0.06</v>
      </c>
      <c r="CS37">
        <v>0</v>
      </c>
      <c r="CT37">
        <v>-3.3639999999999999</v>
      </c>
      <c r="CU37">
        <v>-0.55200000000000005</v>
      </c>
      <c r="CV37">
        <v>408</v>
      </c>
      <c r="CW37">
        <v>6</v>
      </c>
      <c r="CX37">
        <v>0.3</v>
      </c>
      <c r="CY37">
        <v>7.0000000000000007E-2</v>
      </c>
      <c r="CZ37">
        <v>-0.67677114680233119</v>
      </c>
      <c r="DA37">
        <v>-0.22653421842561569</v>
      </c>
      <c r="DB37">
        <v>6.6228607246559185E-2</v>
      </c>
      <c r="DC37">
        <v>1</v>
      </c>
      <c r="DD37">
        <v>399.97641463414641</v>
      </c>
      <c r="DE37">
        <v>-0.1994425087103589</v>
      </c>
      <c r="DF37">
        <v>3.8585967125530952E-2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3.22045</v>
      </c>
      <c r="DP37">
        <v>2.7237800000000001</v>
      </c>
      <c r="DQ37">
        <v>9.5650899999999997E-2</v>
      </c>
      <c r="DR37">
        <v>9.4589199999999998E-2</v>
      </c>
      <c r="DS37">
        <v>4.99526E-2</v>
      </c>
      <c r="DT37">
        <v>4.17902E-2</v>
      </c>
      <c r="DU37">
        <v>27591.7</v>
      </c>
      <c r="DV37">
        <v>31167.9</v>
      </c>
      <c r="DW37">
        <v>28686.5</v>
      </c>
      <c r="DX37">
        <v>32979.699999999997</v>
      </c>
      <c r="DY37">
        <v>37922.1</v>
      </c>
      <c r="DZ37">
        <v>42702.8</v>
      </c>
      <c r="EA37">
        <v>42106</v>
      </c>
      <c r="EB37">
        <v>47422.7</v>
      </c>
      <c r="EC37">
        <v>2.3022</v>
      </c>
      <c r="ED37">
        <v>1.96255</v>
      </c>
      <c r="EE37">
        <v>9.1016299999999994E-2</v>
      </c>
      <c r="EF37">
        <v>0</v>
      </c>
      <c r="EG37">
        <v>14.474299999999999</v>
      </c>
      <c r="EH37">
        <v>999.9</v>
      </c>
      <c r="EI37">
        <v>49.7</v>
      </c>
      <c r="EJ37">
        <v>17.5</v>
      </c>
      <c r="EK37">
        <v>10.0024</v>
      </c>
      <c r="EL37">
        <v>62.315300000000001</v>
      </c>
      <c r="EM37">
        <v>20.7532</v>
      </c>
      <c r="EN37">
        <v>1</v>
      </c>
      <c r="EO37">
        <v>-0.81121200000000004</v>
      </c>
      <c r="EP37">
        <v>-0.10188700000000001</v>
      </c>
      <c r="EQ37">
        <v>20.252600000000001</v>
      </c>
      <c r="ER37">
        <v>5.2307699999999997</v>
      </c>
      <c r="ES37">
        <v>12.004</v>
      </c>
      <c r="ET37">
        <v>4.9911000000000003</v>
      </c>
      <c r="EU37">
        <v>3.3050000000000002</v>
      </c>
      <c r="EV37">
        <v>7272.6</v>
      </c>
      <c r="EW37">
        <v>9999</v>
      </c>
      <c r="EX37">
        <v>525.9</v>
      </c>
      <c r="EY37">
        <v>73.599999999999994</v>
      </c>
      <c r="EZ37">
        <v>1.8521000000000001</v>
      </c>
      <c r="FA37">
        <v>1.86128</v>
      </c>
      <c r="FB37">
        <v>1.8600699999999999</v>
      </c>
      <c r="FC37">
        <v>1.85608</v>
      </c>
      <c r="FD37">
        <v>1.8605</v>
      </c>
      <c r="FE37">
        <v>1.85684</v>
      </c>
      <c r="FF37">
        <v>1.8589599999999999</v>
      </c>
      <c r="FG37">
        <v>1.8617300000000001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-3.339</v>
      </c>
      <c r="FV37">
        <v>-0.55220000000000002</v>
      </c>
      <c r="FW37">
        <v>-1.891537378555417</v>
      </c>
      <c r="FX37">
        <v>-4.0117494158234393E-3</v>
      </c>
      <c r="FY37">
        <v>1.087516141204025E-6</v>
      </c>
      <c r="FZ37">
        <v>-8.657206703991749E-11</v>
      </c>
      <c r="GA37">
        <v>-0.55223800000000001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20.3</v>
      </c>
      <c r="GJ37">
        <v>20.2</v>
      </c>
      <c r="GK37">
        <v>0.98266600000000004</v>
      </c>
      <c r="GL37">
        <v>2.34985</v>
      </c>
      <c r="GM37">
        <v>1.5942400000000001</v>
      </c>
      <c r="GN37">
        <v>2.34009</v>
      </c>
      <c r="GO37">
        <v>1.40015</v>
      </c>
      <c r="GP37">
        <v>2.3071299999999999</v>
      </c>
      <c r="GQ37">
        <v>21.1982</v>
      </c>
      <c r="GR37">
        <v>13.869400000000001</v>
      </c>
      <c r="GS37">
        <v>18</v>
      </c>
      <c r="GT37">
        <v>614.62</v>
      </c>
      <c r="GU37">
        <v>426.90100000000001</v>
      </c>
      <c r="GV37">
        <v>15.477399999999999</v>
      </c>
      <c r="GW37">
        <v>16.382200000000001</v>
      </c>
      <c r="GX37">
        <v>30.0002</v>
      </c>
      <c r="GY37">
        <v>16.299099999999999</v>
      </c>
      <c r="GZ37">
        <v>16.2624</v>
      </c>
      <c r="HA37">
        <v>19.715800000000002</v>
      </c>
      <c r="HB37">
        <v>30</v>
      </c>
      <c r="HC37">
        <v>-30</v>
      </c>
      <c r="HD37">
        <v>15.4778</v>
      </c>
      <c r="HE37">
        <v>399.84699999999998</v>
      </c>
      <c r="HF37">
        <v>0</v>
      </c>
      <c r="HG37">
        <v>105.32599999999999</v>
      </c>
      <c r="HH37">
        <v>104.587</v>
      </c>
    </row>
    <row r="38" spans="1:216" x14ac:dyDescent="0.2">
      <c r="A38">
        <v>20</v>
      </c>
      <c r="B38">
        <v>1689892888</v>
      </c>
      <c r="C38">
        <v>1149.900000095367</v>
      </c>
      <c r="D38" t="s">
        <v>394</v>
      </c>
      <c r="E38" t="s">
        <v>395</v>
      </c>
      <c r="F38" t="s">
        <v>347</v>
      </c>
      <c r="G38" t="s">
        <v>348</v>
      </c>
      <c r="H38" t="s">
        <v>349</v>
      </c>
      <c r="I38" t="s">
        <v>350</v>
      </c>
      <c r="J38" t="s">
        <v>351</v>
      </c>
      <c r="K38" t="s">
        <v>352</v>
      </c>
      <c r="L38">
        <v>1689892888</v>
      </c>
      <c r="M38">
        <f t="shared" si="0"/>
        <v>1.4577458578475212E-3</v>
      </c>
      <c r="N38">
        <f t="shared" si="1"/>
        <v>1.4577458578475211</v>
      </c>
      <c r="O38">
        <f t="shared" si="2"/>
        <v>8.5939881793628103</v>
      </c>
      <c r="P38">
        <f t="shared" si="3"/>
        <v>399.54599999999999</v>
      </c>
      <c r="Q38">
        <f t="shared" si="4"/>
        <v>281.90022537087037</v>
      </c>
      <c r="R38">
        <f t="shared" si="5"/>
        <v>28.139801927367149</v>
      </c>
      <c r="S38">
        <f t="shared" si="6"/>
        <v>39.883420760236199</v>
      </c>
      <c r="T38">
        <f t="shared" si="7"/>
        <v>0.12580359661185825</v>
      </c>
      <c r="U38">
        <f t="shared" si="8"/>
        <v>3.406340392352817</v>
      </c>
      <c r="V38">
        <f t="shared" si="9"/>
        <v>0.12327827248009993</v>
      </c>
      <c r="W38">
        <f t="shared" si="10"/>
        <v>7.727158849700011E-2</v>
      </c>
      <c r="X38">
        <f t="shared" si="11"/>
        <v>297.68546099999998</v>
      </c>
      <c r="Y38">
        <f t="shared" si="12"/>
        <v>17.076498811728019</v>
      </c>
      <c r="Z38">
        <f t="shared" si="13"/>
        <v>16.4785</v>
      </c>
      <c r="AA38">
        <f t="shared" si="14"/>
        <v>1.8812182093401557</v>
      </c>
      <c r="AB38">
        <f t="shared" si="15"/>
        <v>39.568482641994578</v>
      </c>
      <c r="AC38">
        <f t="shared" si="16"/>
        <v>0.71619781435357199</v>
      </c>
      <c r="AD38">
        <f t="shared" si="17"/>
        <v>1.8100209220392529</v>
      </c>
      <c r="AE38">
        <f t="shared" si="18"/>
        <v>1.1650203949865836</v>
      </c>
      <c r="AF38">
        <f t="shared" si="19"/>
        <v>-64.286592331075681</v>
      </c>
      <c r="AG38">
        <f t="shared" si="20"/>
        <v>-111.08542279335455</v>
      </c>
      <c r="AH38">
        <f t="shared" si="21"/>
        <v>-6.3032955998161819</v>
      </c>
      <c r="AI38">
        <f t="shared" si="22"/>
        <v>116.01015027575357</v>
      </c>
      <c r="AJ38">
        <v>40</v>
      </c>
      <c r="AK38">
        <v>7</v>
      </c>
      <c r="AL38">
        <f t="shared" si="23"/>
        <v>1</v>
      </c>
      <c r="AM38">
        <f t="shared" si="24"/>
        <v>0</v>
      </c>
      <c r="AN38">
        <f t="shared" si="25"/>
        <v>54807.313842079006</v>
      </c>
      <c r="AO38">
        <f t="shared" si="26"/>
        <v>1799.9</v>
      </c>
      <c r="AP38">
        <f t="shared" si="27"/>
        <v>1517.3157000000001</v>
      </c>
      <c r="AQ38">
        <f t="shared" si="28"/>
        <v>0.84299999999999997</v>
      </c>
      <c r="AR38">
        <f t="shared" si="29"/>
        <v>0.16538999999999998</v>
      </c>
      <c r="AS38">
        <v>1689892888</v>
      </c>
      <c r="AT38">
        <v>399.54599999999999</v>
      </c>
      <c r="AU38">
        <v>405.786</v>
      </c>
      <c r="AV38">
        <v>7.17476</v>
      </c>
      <c r="AW38">
        <v>6.1905999999999999</v>
      </c>
      <c r="AX38">
        <v>402.88299999999998</v>
      </c>
      <c r="AY38">
        <v>7.7269899999999998</v>
      </c>
      <c r="AZ38">
        <v>599.99699999999996</v>
      </c>
      <c r="BA38">
        <v>99.721900000000005</v>
      </c>
      <c r="BB38">
        <v>9.9949700000000002E-2</v>
      </c>
      <c r="BC38">
        <v>15.8736</v>
      </c>
      <c r="BD38">
        <v>16.4785</v>
      </c>
      <c r="BE38">
        <v>999.9</v>
      </c>
      <c r="BF38">
        <v>0</v>
      </c>
      <c r="BG38">
        <v>0</v>
      </c>
      <c r="BH38">
        <v>10008.799999999999</v>
      </c>
      <c r="BI38">
        <v>0</v>
      </c>
      <c r="BJ38">
        <v>29.9617</v>
      </c>
      <c r="BK38">
        <v>-6.2400200000000003</v>
      </c>
      <c r="BL38">
        <v>402.43299999999999</v>
      </c>
      <c r="BM38">
        <v>408.31299999999999</v>
      </c>
      <c r="BN38">
        <v>0.98415600000000003</v>
      </c>
      <c r="BO38">
        <v>405.786</v>
      </c>
      <c r="BP38">
        <v>6.1905999999999999</v>
      </c>
      <c r="BQ38">
        <v>0.71548100000000003</v>
      </c>
      <c r="BR38">
        <v>0.61733899999999997</v>
      </c>
      <c r="BS38">
        <v>2.13252</v>
      </c>
      <c r="BT38">
        <v>8.2537700000000006E-2</v>
      </c>
      <c r="BU38">
        <v>1799.9</v>
      </c>
      <c r="BV38">
        <v>0.90000199999999997</v>
      </c>
      <c r="BW38">
        <v>9.9997600000000006E-2</v>
      </c>
      <c r="BX38">
        <v>0</v>
      </c>
      <c r="BY38">
        <v>2.5884999999999998</v>
      </c>
      <c r="BZ38">
        <v>0</v>
      </c>
      <c r="CA38">
        <v>11270.8</v>
      </c>
      <c r="CB38">
        <v>14599.5</v>
      </c>
      <c r="CC38">
        <v>36.311999999999998</v>
      </c>
      <c r="CD38">
        <v>39.125</v>
      </c>
      <c r="CE38">
        <v>37.5</v>
      </c>
      <c r="CF38">
        <v>39.561999999999998</v>
      </c>
      <c r="CG38">
        <v>35.875</v>
      </c>
      <c r="CH38">
        <v>1619.91</v>
      </c>
      <c r="CI38">
        <v>179.99</v>
      </c>
      <c r="CJ38">
        <v>0</v>
      </c>
      <c r="CK38">
        <v>1689892902.3</v>
      </c>
      <c r="CL38">
        <v>0</v>
      </c>
      <c r="CM38">
        <v>1689891615.0999999</v>
      </c>
      <c r="CN38" t="s">
        <v>353</v>
      </c>
      <c r="CO38">
        <v>1689891609.5999999</v>
      </c>
      <c r="CP38">
        <v>1689891615.0999999</v>
      </c>
      <c r="CQ38">
        <v>45</v>
      </c>
      <c r="CR38">
        <v>0.06</v>
      </c>
      <c r="CS38">
        <v>0</v>
      </c>
      <c r="CT38">
        <v>-3.3639999999999999</v>
      </c>
      <c r="CU38">
        <v>-0.55200000000000005</v>
      </c>
      <c r="CV38">
        <v>408</v>
      </c>
      <c r="CW38">
        <v>6</v>
      </c>
      <c r="CX38">
        <v>0.3</v>
      </c>
      <c r="CY38">
        <v>7.0000000000000007E-2</v>
      </c>
      <c r="CZ38">
        <v>7.6123609286664813</v>
      </c>
      <c r="DA38">
        <v>1.288887355613425</v>
      </c>
      <c r="DB38">
        <v>0.13241457264360981</v>
      </c>
      <c r="DC38">
        <v>1</v>
      </c>
      <c r="DD38">
        <v>405.40249999999997</v>
      </c>
      <c r="DE38">
        <v>2.5569230769228799</v>
      </c>
      <c r="DF38">
        <v>0.2475788763202541</v>
      </c>
      <c r="DG38">
        <v>-1</v>
      </c>
      <c r="DH38">
        <v>1799.9480000000001</v>
      </c>
      <c r="DI38">
        <v>0.13546205426819011</v>
      </c>
      <c r="DJ38">
        <v>0.10112368664166491</v>
      </c>
      <c r="DK38">
        <v>1</v>
      </c>
      <c r="DL38">
        <v>2</v>
      </c>
      <c r="DM38">
        <v>2</v>
      </c>
      <c r="DN38" t="s">
        <v>354</v>
      </c>
      <c r="DO38">
        <v>3.2201599999999999</v>
      </c>
      <c r="DP38">
        <v>2.7237100000000001</v>
      </c>
      <c r="DQ38">
        <v>9.5546699999999998E-2</v>
      </c>
      <c r="DR38">
        <v>9.5625399999999999E-2</v>
      </c>
      <c r="DS38">
        <v>5.0044900000000003E-2</v>
      </c>
      <c r="DT38">
        <v>4.17965E-2</v>
      </c>
      <c r="DU38">
        <v>27592.6</v>
      </c>
      <c r="DV38">
        <v>31131</v>
      </c>
      <c r="DW38">
        <v>28684.400000000001</v>
      </c>
      <c r="DX38">
        <v>32978.699999999997</v>
      </c>
      <c r="DY38">
        <v>37915.699999999997</v>
      </c>
      <c r="DZ38">
        <v>42700.6</v>
      </c>
      <c r="EA38">
        <v>42103.199999999997</v>
      </c>
      <c r="EB38">
        <v>47420.6</v>
      </c>
      <c r="EC38">
        <v>2.3010700000000002</v>
      </c>
      <c r="ED38">
        <v>1.96157</v>
      </c>
      <c r="EE38">
        <v>0.12510299999999999</v>
      </c>
      <c r="EF38">
        <v>0</v>
      </c>
      <c r="EG38">
        <v>14.3931</v>
      </c>
      <c r="EH38">
        <v>999.9</v>
      </c>
      <c r="EI38">
        <v>49.7</v>
      </c>
      <c r="EJ38">
        <v>17.5</v>
      </c>
      <c r="EK38">
        <v>10.0016</v>
      </c>
      <c r="EL38">
        <v>64.255300000000005</v>
      </c>
      <c r="EM38">
        <v>20.821300000000001</v>
      </c>
      <c r="EN38">
        <v>1</v>
      </c>
      <c r="EO38">
        <v>-0.79279500000000003</v>
      </c>
      <c r="EP38">
        <v>9.2810500000000005</v>
      </c>
      <c r="EQ38">
        <v>19.9848</v>
      </c>
      <c r="ER38">
        <v>5.2337600000000002</v>
      </c>
      <c r="ES38">
        <v>12.0099</v>
      </c>
      <c r="ET38">
        <v>4.9916999999999998</v>
      </c>
      <c r="EU38">
        <v>3.3050000000000002</v>
      </c>
      <c r="EV38">
        <v>7273.8</v>
      </c>
      <c r="EW38">
        <v>9999</v>
      </c>
      <c r="EX38">
        <v>525.9</v>
      </c>
      <c r="EY38">
        <v>73.7</v>
      </c>
      <c r="EZ38">
        <v>1.8519600000000001</v>
      </c>
      <c r="FA38">
        <v>1.8611200000000001</v>
      </c>
      <c r="FB38">
        <v>1.85999</v>
      </c>
      <c r="FC38">
        <v>1.8559399999999999</v>
      </c>
      <c r="FD38">
        <v>1.8603499999999999</v>
      </c>
      <c r="FE38">
        <v>1.8567199999999999</v>
      </c>
      <c r="FF38">
        <v>1.85883</v>
      </c>
      <c r="FG38">
        <v>1.8616200000000001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-3.3370000000000002</v>
      </c>
      <c r="FV38">
        <v>-0.55220000000000002</v>
      </c>
      <c r="FW38">
        <v>-1.891537378555417</v>
      </c>
      <c r="FX38">
        <v>-4.0117494158234393E-3</v>
      </c>
      <c r="FY38">
        <v>1.087516141204025E-6</v>
      </c>
      <c r="FZ38">
        <v>-8.657206703991749E-11</v>
      </c>
      <c r="GA38">
        <v>-0.55223800000000001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21.3</v>
      </c>
      <c r="GJ38">
        <v>21.2</v>
      </c>
      <c r="GK38">
        <v>0.99365199999999998</v>
      </c>
      <c r="GL38">
        <v>2.34741</v>
      </c>
      <c r="GM38">
        <v>1.5942400000000001</v>
      </c>
      <c r="GN38">
        <v>2.34009</v>
      </c>
      <c r="GO38">
        <v>1.40015</v>
      </c>
      <c r="GP38">
        <v>2.2424300000000001</v>
      </c>
      <c r="GQ38">
        <v>21.258400000000002</v>
      </c>
      <c r="GR38">
        <v>13.527900000000001</v>
      </c>
      <c r="GS38">
        <v>18</v>
      </c>
      <c r="GT38">
        <v>614.15200000000004</v>
      </c>
      <c r="GU38">
        <v>426.56400000000002</v>
      </c>
      <c r="GV38">
        <v>8.6629500000000004</v>
      </c>
      <c r="GW38">
        <v>16.430299999999999</v>
      </c>
      <c r="GX38">
        <v>29.9998</v>
      </c>
      <c r="GY38">
        <v>16.3246</v>
      </c>
      <c r="GZ38">
        <v>16.2866</v>
      </c>
      <c r="HA38">
        <v>19.9495</v>
      </c>
      <c r="HB38">
        <v>30</v>
      </c>
      <c r="HC38">
        <v>-30</v>
      </c>
      <c r="HD38">
        <v>4.258</v>
      </c>
      <c r="HE38">
        <v>405.94200000000001</v>
      </c>
      <c r="HF38">
        <v>0</v>
      </c>
      <c r="HG38">
        <v>105.318</v>
      </c>
      <c r="HH38">
        <v>104.583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2023-07-20T22:50:26Z</dcterms:created>
  <dcterms:modified xsi:type="dcterms:W3CDTF">2023-07-25T18:21:38Z</dcterms:modified>
</cp:coreProperties>
</file>